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استمارات الفصل الثاني 21-22\قانوني\"/>
    </mc:Choice>
  </mc:AlternateContent>
  <xr:revisionPtr revIDLastSave="0" documentId="13_ncr:1_{F63E4D6D-4DAE-4670-950F-3A60B69BF469}" xr6:coauthVersionLast="47" xr6:coauthVersionMax="47" xr10:uidLastSave="{00000000-0000-0000-0000-000000000000}"/>
  <workbookProtection workbookAlgorithmName="SHA-512" workbookHashValue="0TFxIefjyBs444lgmDfIKrvjMkFFnCL4CGXhdFbix51oi4SOUnQo45gD/p8/tMcqPoTLkyRn6GptkDJCWThBXA==" workbookSaltValue="d5OcW6Z81Xh7gImYxyjtmQ==" workbookSpinCount="100000" lockStructure="1"/>
  <bookViews>
    <workbookView xWindow="-120" yWindow="-120" windowWidth="20730" windowHeight="11040" xr2:uid="{00000000-000D-0000-FFFF-FFFF00000000}"/>
  </bookViews>
  <sheets>
    <sheet name="تعليمات التسجيل" sheetId="14" r:id="rId1"/>
    <sheet name="إدخال البيانات" sheetId="15" r:id="rId2"/>
    <sheet name="اختيار المقررات" sheetId="5" r:id="rId3"/>
    <sheet name="الإستمارة" sheetId="11" r:id="rId4"/>
    <sheet name="قانونية-21-22-ف2" sheetId="2" r:id="rId5"/>
    <sheet name="ورقة4" sheetId="10" state="hidden" r:id="rId6"/>
    <sheet name="ورقة2" sheetId="4" state="hidden" r:id="rId7"/>
  </sheets>
  <definedNames>
    <definedName name="_xlnm._FilterDatabase" localSheetId="2" hidden="1">'اختيار المقررات'!$BF$5:$BG$5</definedName>
    <definedName name="_xlnm._FilterDatabase" localSheetId="1" hidden="1">'إدخال البيانات'!$I$4:$I$19</definedName>
    <definedName name="_xlnm._FilterDatabase" localSheetId="4" hidden="1">'قانونية-21-22-ف2'!#REF!</definedName>
    <definedName name="_xlnm._FilterDatabase" localSheetId="6" hidden="1">ورقة2!$A$2:$AB$12034</definedName>
    <definedName name="_xlnm._FilterDatabase" localSheetId="5" hidden="1">ورقة4!$A$1:$BA$12116</definedName>
    <definedName name="_xlnm.Print_Area" localSheetId="3">الإستمارة!$B$1:$R$43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5" l="1"/>
  <c r="GG5" i="2" s="1"/>
  <c r="F8" i="15"/>
  <c r="E8" i="15"/>
  <c r="D8" i="15"/>
  <c r="C8" i="15"/>
  <c r="Z28" i="5" l="1"/>
  <c r="A2" i="15" l="1"/>
  <c r="B20" i="11" s="1"/>
  <c r="G11" i="15"/>
  <c r="Q4" i="5" s="1"/>
  <c r="F11" i="15"/>
  <c r="L4" i="5" s="1"/>
  <c r="E11" i="15"/>
  <c r="E4" i="5" s="1"/>
  <c r="C11" i="15"/>
  <c r="D11" i="15"/>
  <c r="B11" i="15"/>
  <c r="AE1" i="5" s="1"/>
  <c r="A11" i="15"/>
  <c r="AB1" i="5" s="1"/>
  <c r="B8" i="15"/>
  <c r="W1" i="5" s="1"/>
  <c r="A8" i="15"/>
  <c r="Q1" i="5" s="1"/>
  <c r="D1" i="15"/>
  <c r="L1" i="5" s="1"/>
  <c r="L3" i="5" l="1"/>
  <c r="AB3" i="5"/>
  <c r="W3" i="5"/>
  <c r="J25" i="11"/>
  <c r="E22" i="11"/>
  <c r="FQ5" i="2"/>
  <c r="FK5" i="2"/>
  <c r="J24" i="11" l="1"/>
  <c r="G40" i="11"/>
  <c r="AE22" i="11"/>
  <c r="AE4" i="5"/>
  <c r="O5" i="2" s="1"/>
  <c r="AB4" i="5"/>
  <c r="N5" i="2" s="1"/>
  <c r="W4" i="5"/>
  <c r="M5" i="2" s="1"/>
  <c r="W2" i="5"/>
  <c r="J3" i="11" s="1"/>
  <c r="Z6" i="11" s="1"/>
  <c r="Y6" i="11" s="1"/>
  <c r="Q2" i="5"/>
  <c r="H2" i="5"/>
  <c r="GA5" i="2" s="1"/>
  <c r="E1" i="5"/>
  <c r="AB2" i="5"/>
  <c r="C40" i="5" l="1"/>
  <c r="C39" i="5"/>
  <c r="C38" i="5"/>
  <c r="C37" i="5"/>
  <c r="C36" i="5"/>
  <c r="C35" i="5"/>
  <c r="E2" i="5"/>
  <c r="B6" i="5" s="1"/>
  <c r="AD27" i="5"/>
  <c r="AB5" i="5"/>
  <c r="W5" i="5"/>
  <c r="Q5" i="5"/>
  <c r="P6" i="11"/>
  <c r="Z19" i="11" s="1"/>
  <c r="Y19" i="11" s="1"/>
  <c r="E3" i="5"/>
  <c r="K7" i="11"/>
  <c r="Z22" i="11" s="1"/>
  <c r="Y22" i="11" s="1"/>
  <c r="D7" i="11"/>
  <c r="Z20" i="11" s="1"/>
  <c r="Y20" i="11" s="1"/>
  <c r="H7" i="11"/>
  <c r="Z21" i="11" s="1"/>
  <c r="Y21" i="11" s="1"/>
  <c r="N4" i="11"/>
  <c r="Z11" i="11" s="1"/>
  <c r="Y11" i="11" s="1"/>
  <c r="FX5" i="2"/>
  <c r="FY5" i="2"/>
  <c r="N3" i="11"/>
  <c r="Z5" i="11" s="1"/>
  <c r="Y5" i="11" s="1"/>
  <c r="F3" i="11"/>
  <c r="Z7" i="11" s="1"/>
  <c r="Y7" i="11" s="1"/>
  <c r="FZ5" i="2"/>
  <c r="A5" i="2"/>
  <c r="D2" i="11"/>
  <c r="E35" i="11" s="1"/>
  <c r="E40" i="11" s="1"/>
  <c r="I5" i="2" l="1"/>
  <c r="AE3" i="5"/>
  <c r="FH5" i="2"/>
  <c r="K22" i="11"/>
  <c r="FI5" i="2"/>
  <c r="N22" i="11"/>
  <c r="B28" i="5"/>
  <c r="B32" i="5"/>
  <c r="B31" i="5"/>
  <c r="C31" i="5" s="1"/>
  <c r="B30" i="5"/>
  <c r="C30" i="5" s="1"/>
  <c r="B33" i="5"/>
  <c r="B29" i="5"/>
  <c r="C29" i="5" s="1"/>
  <c r="FJ5" i="2"/>
  <c r="J23" i="11"/>
  <c r="H2" i="11"/>
  <c r="B5" i="2"/>
  <c r="M2" i="11"/>
  <c r="Z3" i="11" s="1"/>
  <c r="Y3" i="11" s="1"/>
  <c r="C5" i="2"/>
  <c r="H4" i="11"/>
  <c r="Z9" i="11" s="1"/>
  <c r="Y9" i="11" s="1"/>
  <c r="F5" i="2"/>
  <c r="K6" i="11"/>
  <c r="Z18" i="11" s="1"/>
  <c r="Y18" i="11" s="1"/>
  <c r="K5" i="2"/>
  <c r="R5" i="2"/>
  <c r="Q5" i="2"/>
  <c r="H6" i="11"/>
  <c r="Z17" i="11" s="1"/>
  <c r="Y17" i="11" s="1"/>
  <c r="P5" i="2"/>
  <c r="D5" i="11"/>
  <c r="Z12" i="11" s="1"/>
  <c r="Y12" i="11" s="1"/>
  <c r="J5" i="2"/>
  <c r="K4" i="11"/>
  <c r="Z10" i="11" s="1"/>
  <c r="Y10" i="11" s="1"/>
  <c r="E5" i="2"/>
  <c r="P2" i="11"/>
  <c r="Z4" i="11" s="1"/>
  <c r="Y4" i="11" s="1"/>
  <c r="D5" i="2"/>
  <c r="D3" i="11"/>
  <c r="S5" i="2"/>
  <c r="D4" i="11"/>
  <c r="P5" i="11"/>
  <c r="Z15" i="11" s="1"/>
  <c r="Y15" i="11" s="1"/>
  <c r="Q3" i="5"/>
  <c r="C28" i="5" l="1"/>
  <c r="C32" i="5"/>
  <c r="GF5" i="2" s="1"/>
  <c r="C33" i="5"/>
  <c r="G30" i="11" s="1"/>
  <c r="GC5" i="2"/>
  <c r="G28" i="11"/>
  <c r="GD5" i="2"/>
  <c r="B29" i="11"/>
  <c r="GE5" i="2"/>
  <c r="G29" i="11"/>
  <c r="H5" i="11"/>
  <c r="Z13" i="11" s="1"/>
  <c r="Y13" i="11" s="1"/>
  <c r="H5" i="2"/>
  <c r="D6" i="11"/>
  <c r="Z16" i="11" s="1"/>
  <c r="Y16" i="11" s="1"/>
  <c r="L5" i="2"/>
  <c r="K5" i="11"/>
  <c r="Z14" i="11" s="1"/>
  <c r="Y14" i="11" s="1"/>
  <c r="G5" i="2"/>
  <c r="B35" i="11"/>
  <c r="B40" i="11" s="1"/>
  <c r="Z8" i="11"/>
  <c r="Y8" i="11" s="1"/>
  <c r="H34" i="11"/>
  <c r="H39" i="11" s="1"/>
  <c r="B30" i="11" l="1"/>
  <c r="GB5" i="2"/>
  <c r="B28" i="11"/>
  <c r="AA6" i="11"/>
  <c r="AE6" i="11" s="1"/>
  <c r="AA3" i="11"/>
  <c r="AA13" i="11"/>
  <c r="AE13" i="11" s="1"/>
  <c r="AA14" i="11"/>
  <c r="AE14" i="11" s="1"/>
  <c r="AA4" i="11"/>
  <c r="AE4" i="11" s="1"/>
  <c r="AA21" i="11"/>
  <c r="AE21" i="11" s="1"/>
  <c r="AA17" i="11"/>
  <c r="AE17" i="11" s="1"/>
  <c r="AA11" i="11"/>
  <c r="AE11" i="11" s="1"/>
  <c r="AA18" i="11"/>
  <c r="AE18" i="11" s="1"/>
  <c r="AA12" i="11"/>
  <c r="AE12" i="11" s="1"/>
  <c r="AA9" i="11"/>
  <c r="AE9" i="11" s="1"/>
  <c r="AA19" i="11"/>
  <c r="AE19" i="11" s="1"/>
  <c r="AA7" i="11"/>
  <c r="AE7" i="11" s="1"/>
  <c r="AA20" i="11"/>
  <c r="AE20" i="11" s="1"/>
  <c r="AA8" i="11"/>
  <c r="AE8" i="11" s="1"/>
  <c r="AA15" i="11"/>
  <c r="AE15" i="11" s="1"/>
  <c r="AA5" i="11"/>
  <c r="AE5" i="11" s="1"/>
  <c r="AA10" i="11"/>
  <c r="AE10" i="11" s="1"/>
  <c r="AA16" i="11"/>
  <c r="AE16" i="11" s="1"/>
  <c r="AE3" i="11" l="1"/>
  <c r="AJ1" i="11"/>
  <c r="AD1" i="11" l="1"/>
  <c r="B8" i="11" s="1"/>
  <c r="AK1" i="5"/>
  <c r="N27" i="5"/>
  <c r="FN5" i="2" l="1"/>
  <c r="AG22" i="5"/>
  <c r="AA22" i="5" s="1"/>
  <c r="Y22" i="5"/>
  <c r="S22" i="5" s="1"/>
  <c r="Q22" i="5"/>
  <c r="K22" i="5" s="1"/>
  <c r="AG21" i="5"/>
  <c r="AA21" i="5" s="1"/>
  <c r="Y21" i="5"/>
  <c r="S21" i="5" s="1"/>
  <c r="Q21" i="5"/>
  <c r="K21" i="5" s="1"/>
  <c r="AG20" i="5"/>
  <c r="AA20" i="5" s="1"/>
  <c r="Y20" i="5"/>
  <c r="S20" i="5" s="1"/>
  <c r="Q20" i="5"/>
  <c r="K20" i="5" s="1"/>
  <c r="AG19" i="5"/>
  <c r="AA19" i="5" s="1"/>
  <c r="Y19" i="5"/>
  <c r="S19" i="5" s="1"/>
  <c r="Q19" i="5"/>
  <c r="K19" i="5" s="1"/>
  <c r="AG18" i="5"/>
  <c r="AA18" i="5" s="1"/>
  <c r="Y18" i="5"/>
  <c r="S18" i="5" s="1"/>
  <c r="Q18" i="5"/>
  <c r="K18" i="5" s="1"/>
  <c r="AG17" i="5"/>
  <c r="Y17" i="5"/>
  <c r="Q17" i="5"/>
  <c r="AG13" i="5"/>
  <c r="AA13" i="5" s="1"/>
  <c r="Y13" i="5"/>
  <c r="S13" i="5" s="1"/>
  <c r="Q13" i="5"/>
  <c r="AG12" i="5"/>
  <c r="AA12" i="5" s="1"/>
  <c r="Y12" i="5"/>
  <c r="S12" i="5" s="1"/>
  <c r="Q12" i="5"/>
  <c r="K12" i="5" s="1"/>
  <c r="AG11" i="5"/>
  <c r="AA11" i="5" s="1"/>
  <c r="Y11" i="5"/>
  <c r="S11" i="5" s="1"/>
  <c r="Q11" i="5"/>
  <c r="K11" i="5" s="1"/>
  <c r="AG10" i="5"/>
  <c r="AA10" i="5" s="1"/>
  <c r="Y10" i="5"/>
  <c r="S10" i="5" s="1"/>
  <c r="Q10" i="5"/>
  <c r="K10" i="5" s="1"/>
  <c r="AG9" i="5"/>
  <c r="AA9" i="5" s="1"/>
  <c r="Y9" i="5"/>
  <c r="S9" i="5" s="1"/>
  <c r="Q9" i="5"/>
  <c r="K9" i="5" s="1"/>
  <c r="AG8" i="5"/>
  <c r="Y8" i="5"/>
  <c r="Q8" i="5"/>
  <c r="I23" i="5"/>
  <c r="B23" i="5" s="1"/>
  <c r="I22" i="5"/>
  <c r="B22" i="5" s="1"/>
  <c r="I21" i="5"/>
  <c r="B21" i="5" s="1"/>
  <c r="I20" i="5"/>
  <c r="B20" i="5" s="1"/>
  <c r="I19" i="5"/>
  <c r="B19" i="5" s="1"/>
  <c r="I18" i="5"/>
  <c r="B18" i="5" s="1"/>
  <c r="I17" i="5"/>
  <c r="I14" i="5"/>
  <c r="B14" i="5" s="1"/>
  <c r="I13" i="5"/>
  <c r="B13" i="5" s="1"/>
  <c r="I12" i="5"/>
  <c r="B12" i="5" s="1"/>
  <c r="I11" i="5"/>
  <c r="B11" i="5" s="1"/>
  <c r="I10" i="5"/>
  <c r="B10" i="5" s="1"/>
  <c r="I9" i="5"/>
  <c r="B9" i="5" s="1"/>
  <c r="I8" i="5"/>
  <c r="J13" i="5" l="1"/>
  <c r="K13" i="5"/>
  <c r="N15" i="5"/>
  <c r="K8" i="5"/>
  <c r="B17" i="5"/>
  <c r="F24" i="5"/>
  <c r="I24" i="5"/>
  <c r="S8" i="5"/>
  <c r="V15" i="5"/>
  <c r="B8" i="5"/>
  <c r="F15" i="5"/>
  <c r="G15" i="5"/>
  <c r="AD15" i="5"/>
  <c r="AA8" i="5"/>
  <c r="N24" i="5"/>
  <c r="K17" i="5"/>
  <c r="V24" i="5"/>
  <c r="S17" i="5"/>
  <c r="AD24" i="5"/>
  <c r="AA17" i="5"/>
  <c r="AG24" i="5"/>
  <c r="AF24" i="5"/>
  <c r="AE24" i="5"/>
  <c r="Q15" i="5"/>
  <c r="P15" i="5"/>
  <c r="O15" i="5"/>
  <c r="H24" i="5"/>
  <c r="G24" i="5"/>
  <c r="X15" i="5"/>
  <c r="W15" i="5"/>
  <c r="Y15" i="5"/>
  <c r="I15" i="5"/>
  <c r="H15" i="5"/>
  <c r="AG15" i="5"/>
  <c r="AF15" i="5"/>
  <c r="AE15" i="5"/>
  <c r="Q24" i="5"/>
  <c r="P24" i="5"/>
  <c r="O24" i="5"/>
  <c r="W24" i="5"/>
  <c r="Y24" i="5"/>
  <c r="X24" i="5"/>
  <c r="AY46" i="5"/>
  <c r="AY8" i="5"/>
  <c r="AY22" i="5"/>
  <c r="AY38" i="5"/>
  <c r="AY35" i="5"/>
  <c r="AY26" i="5"/>
  <c r="AY52" i="5"/>
  <c r="AY32" i="5"/>
  <c r="AY9" i="5"/>
  <c r="AY23" i="5"/>
  <c r="AY14" i="5"/>
  <c r="AY41" i="5"/>
  <c r="AY44" i="5"/>
  <c r="AY29" i="5"/>
  <c r="AY7" i="5"/>
  <c r="AY16" i="5"/>
  <c r="AY10" i="5"/>
  <c r="AY24" i="5"/>
  <c r="AY33" i="5"/>
  <c r="AY17" i="5"/>
  <c r="AY50" i="5"/>
  <c r="AY47" i="5"/>
  <c r="AY21" i="5"/>
  <c r="AY11" i="5"/>
  <c r="AY12" i="5"/>
  <c r="AY39" i="5"/>
  <c r="AY36" i="5"/>
  <c r="AY27" i="5"/>
  <c r="AY53" i="5"/>
  <c r="AY49" i="5"/>
  <c r="AY18" i="5"/>
  <c r="AY31" i="5"/>
  <c r="AY15" i="5"/>
  <c r="AY42" i="5"/>
  <c r="AY45" i="5"/>
  <c r="AY30" i="5"/>
  <c r="AY19" i="5"/>
  <c r="AY37" i="5"/>
  <c r="AY34" i="5"/>
  <c r="AY25" i="5"/>
  <c r="AY51" i="5"/>
  <c r="AY48" i="5"/>
  <c r="AY5" i="5"/>
  <c r="AY6" i="5"/>
  <c r="AY20" i="5"/>
  <c r="AY13" i="5"/>
  <c r="AY40" i="5"/>
  <c r="AY43" i="5"/>
  <c r="AY28" i="5"/>
  <c r="AY54" i="5"/>
  <c r="AG26" i="5" l="1"/>
  <c r="W27" i="5" s="1"/>
  <c r="T6" i="5"/>
  <c r="FL5" i="2" l="1"/>
  <c r="AC30" i="5"/>
  <c r="M21" i="11" s="1"/>
  <c r="AG30" i="5"/>
  <c r="W23" i="11"/>
  <c r="E24" i="11" l="1"/>
  <c r="C27" i="5"/>
  <c r="B27" i="11" s="1"/>
  <c r="J8" i="5" l="1"/>
  <c r="U24" i="11"/>
  <c r="W30" i="11" s="1"/>
  <c r="U23" i="11"/>
  <c r="W31" i="11" s="1"/>
  <c r="U22" i="11"/>
  <c r="W29" i="11" s="1"/>
  <c r="U25" i="11"/>
  <c r="W34" i="11" s="1"/>
  <c r="B1" i="11"/>
  <c r="FM5" i="2" l="1"/>
  <c r="E23" i="11"/>
  <c r="AQ5" i="2"/>
  <c r="AO5" i="2"/>
  <c r="AM5" i="2"/>
  <c r="AK5" i="2"/>
  <c r="AI5" i="2"/>
  <c r="AG5" i="2"/>
  <c r="AE5" i="2"/>
  <c r="AC5" i="2"/>
  <c r="AA5" i="2"/>
  <c r="Y5" i="2"/>
  <c r="W5" i="2"/>
  <c r="U5" i="2"/>
  <c r="AX50" i="5" l="1"/>
  <c r="AX51" i="5"/>
  <c r="AX52" i="5"/>
  <c r="AX53" i="5"/>
  <c r="AX54" i="5"/>
  <c r="AX49" i="5"/>
  <c r="AX44" i="5"/>
  <c r="AX45" i="5"/>
  <c r="AX46" i="5"/>
  <c r="AX47" i="5"/>
  <c r="AX48" i="5"/>
  <c r="AX43" i="5"/>
  <c r="AX38" i="5"/>
  <c r="AX39" i="5"/>
  <c r="AX40" i="5"/>
  <c r="AX41" i="5"/>
  <c r="AX42" i="5"/>
  <c r="AX37" i="5"/>
  <c r="AX32" i="5"/>
  <c r="AX33" i="5"/>
  <c r="AX34" i="5"/>
  <c r="AX35" i="5"/>
  <c r="AX36" i="5"/>
  <c r="AX31" i="5"/>
  <c r="AX26" i="5"/>
  <c r="AX27" i="5"/>
  <c r="AX28" i="5"/>
  <c r="AX29" i="5"/>
  <c r="AX30" i="5"/>
  <c r="AX25" i="5"/>
  <c r="AX20" i="5"/>
  <c r="AX21" i="5"/>
  <c r="AX22" i="5"/>
  <c r="AX23" i="5"/>
  <c r="AX24" i="5"/>
  <c r="AX19" i="5"/>
  <c r="AX13" i="5"/>
  <c r="AX14" i="5"/>
  <c r="AX15" i="5"/>
  <c r="AX16" i="5"/>
  <c r="AX17" i="5"/>
  <c r="AX12" i="5"/>
  <c r="AX6" i="5"/>
  <c r="AX7" i="5"/>
  <c r="AX8" i="5"/>
  <c r="AX9" i="5"/>
  <c r="AX10" i="5"/>
  <c r="AX11" i="5"/>
  <c r="AX5" i="5"/>
  <c r="AX18" i="5"/>
  <c r="A23" i="5"/>
  <c r="AL27" i="5" s="1"/>
  <c r="Z22" i="5"/>
  <c r="AL57" i="5" s="1"/>
  <c r="Z17" i="5"/>
  <c r="Z21" i="5"/>
  <c r="AL56" i="5" s="1"/>
  <c r="Z20" i="5"/>
  <c r="AL55" i="5" s="1"/>
  <c r="Z19" i="5"/>
  <c r="AL54" i="5" s="1"/>
  <c r="Z18" i="5"/>
  <c r="AL53" i="5" s="1"/>
  <c r="R22" i="5"/>
  <c r="AL51" i="5" s="1"/>
  <c r="R21" i="5"/>
  <c r="AL50" i="5" s="1"/>
  <c r="R20" i="5"/>
  <c r="AL49" i="5" s="1"/>
  <c r="R19" i="5"/>
  <c r="AL48" i="5" s="1"/>
  <c r="R18" i="5"/>
  <c r="AL47" i="5" s="1"/>
  <c r="R17" i="5"/>
  <c r="Z13" i="5"/>
  <c r="AL45" i="5" s="1"/>
  <c r="Z12" i="5"/>
  <c r="AL44" i="5" s="1"/>
  <c r="Z11" i="5"/>
  <c r="AL43" i="5" s="1"/>
  <c r="Z10" i="5"/>
  <c r="AL42" i="5" s="1"/>
  <c r="Z9" i="5"/>
  <c r="AL41" i="5" s="1"/>
  <c r="Z8" i="5"/>
  <c r="R13" i="5"/>
  <c r="AL39" i="5" s="1"/>
  <c r="R12" i="5"/>
  <c r="AL38" i="5" s="1"/>
  <c r="R11" i="5"/>
  <c r="AL37" i="5" s="1"/>
  <c r="R10" i="5"/>
  <c r="AL36" i="5" s="1"/>
  <c r="R9" i="5"/>
  <c r="AL35" i="5" s="1"/>
  <c r="R8" i="5"/>
  <c r="AW54" i="5"/>
  <c r="AW42" i="5"/>
  <c r="AW30" i="5"/>
  <c r="AW17" i="5"/>
  <c r="L13" i="5"/>
  <c r="L22" i="5"/>
  <c r="AV30" i="5" s="1"/>
  <c r="AB13" i="5"/>
  <c r="AV42" i="5" s="1"/>
  <c r="AB22" i="5"/>
  <c r="AV54" i="5" s="1"/>
  <c r="AV17" i="5" l="1"/>
  <c r="CO5" i="2" s="1"/>
  <c r="J22" i="5"/>
  <c r="AL33" i="5" s="1"/>
  <c r="J21" i="5"/>
  <c r="AL32" i="5" s="1"/>
  <c r="J20" i="5"/>
  <c r="AL31" i="5" s="1"/>
  <c r="J19" i="5"/>
  <c r="AL30" i="5" s="1"/>
  <c r="J18" i="5"/>
  <c r="AL29" i="5" s="1"/>
  <c r="J17" i="5"/>
  <c r="AL28" i="5" s="1"/>
  <c r="AL20" i="5"/>
  <c r="A22" i="5"/>
  <c r="AL26" i="5" s="1"/>
  <c r="A21" i="5"/>
  <c r="AL25" i="5" s="1"/>
  <c r="A20" i="5"/>
  <c r="AL24" i="5" s="1"/>
  <c r="A19" i="5"/>
  <c r="AL23" i="5" s="1"/>
  <c r="A18" i="5"/>
  <c r="AL22" i="5" s="1"/>
  <c r="A17" i="5"/>
  <c r="AL21" i="5" s="1"/>
  <c r="J12" i="5"/>
  <c r="AL19" i="5" s="1"/>
  <c r="J11" i="5"/>
  <c r="AL18" i="5" s="1"/>
  <c r="J10" i="5"/>
  <c r="AL17" i="5" s="1"/>
  <c r="J9" i="5"/>
  <c r="AL16" i="5" s="1"/>
  <c r="A14" i="5"/>
  <c r="AL14" i="5" s="1"/>
  <c r="A8" i="5"/>
  <c r="FG5" i="2" l="1"/>
  <c r="FE5" i="2"/>
  <c r="FC5" i="2"/>
  <c r="DM5" i="2"/>
  <c r="AY5" i="2"/>
  <c r="DK5" i="2"/>
  <c r="AW5" i="2"/>
  <c r="FA5" i="2"/>
  <c r="EW5" i="2"/>
  <c r="CM5" i="2"/>
  <c r="AU5" i="2"/>
  <c r="CC5" i="2"/>
  <c r="DO5" i="2"/>
  <c r="DY5" i="2"/>
  <c r="CK5" i="2"/>
  <c r="AS5" i="2"/>
  <c r="CI5" i="2"/>
  <c r="BA5" i="2"/>
  <c r="DW5" i="2"/>
  <c r="DU5" i="2"/>
  <c r="CG5" i="2"/>
  <c r="DQ5" i="2"/>
  <c r="BY5" i="2"/>
  <c r="EI5" i="2"/>
  <c r="DC5" i="2"/>
  <c r="CS5" i="2"/>
  <c r="DS5" i="2"/>
  <c r="EG5" i="2"/>
  <c r="CU5" i="2"/>
  <c r="CE5" i="2"/>
  <c r="BU5" i="2"/>
  <c r="EC5" i="2"/>
  <c r="EQ5" i="2"/>
  <c r="BI5" i="2"/>
  <c r="DG5" i="2"/>
  <c r="BM5" i="2"/>
  <c r="DE5" i="2"/>
  <c r="EO5" i="2"/>
  <c r="DA5" i="2"/>
  <c r="BQ5" i="2"/>
  <c r="BG5" i="2"/>
  <c r="BW5" i="2"/>
  <c r="EA5" i="2"/>
  <c r="CW5" i="2"/>
  <c r="CA5" i="2"/>
  <c r="EM5" i="2"/>
  <c r="BO5" i="2"/>
  <c r="BS5" i="2"/>
  <c r="EU5" i="2"/>
  <c r="CQ5" i="2"/>
  <c r="BC5" i="2"/>
  <c r="EE5" i="2"/>
  <c r="EY5" i="2"/>
  <c r="BK5" i="2"/>
  <c r="ES5" i="2"/>
  <c r="DI5" i="2"/>
  <c r="CY5" i="2"/>
  <c r="EK5" i="2"/>
  <c r="BE5" i="2"/>
  <c r="A10" i="5" l="1"/>
  <c r="AL10" i="5" s="1"/>
  <c r="A13" i="5"/>
  <c r="AL13" i="5" s="1"/>
  <c r="A11" i="5"/>
  <c r="AL11" i="5" s="1"/>
  <c r="A9" i="5"/>
  <c r="AL9" i="5" s="1"/>
  <c r="A12" i="5"/>
  <c r="AL12" i="5" s="1"/>
  <c r="K24" i="5"/>
  <c r="K15" i="5"/>
  <c r="S24" i="5"/>
  <c r="B24" i="5"/>
  <c r="V30" i="5" l="1"/>
  <c r="AB30" i="5"/>
  <c r="B15" i="5"/>
  <c r="FU5" i="2" l="1"/>
  <c r="K21" i="11"/>
  <c r="FV5" i="2"/>
  <c r="Q21" i="11"/>
  <c r="FT5" i="2"/>
  <c r="F21" i="11"/>
  <c r="AL46" i="5"/>
  <c r="AL34" i="5"/>
  <c r="AL8" i="5"/>
  <c r="AL52" i="5"/>
  <c r="AL40" i="5"/>
  <c r="AL15" i="5"/>
  <c r="V12" i="11" l="1"/>
  <c r="B13" i="11" s="1"/>
  <c r="V11" i="11"/>
  <c r="V14" i="11"/>
  <c r="B15" i="11" s="1"/>
  <c r="V16" i="11"/>
  <c r="V20" i="11"/>
  <c r="J13" i="11" s="1"/>
  <c r="V24" i="11"/>
  <c r="J17" i="11" s="1"/>
  <c r="V21" i="11"/>
  <c r="J14" i="11" s="1"/>
  <c r="V17" i="11"/>
  <c r="B18" i="11" s="1"/>
  <c r="V13" i="11"/>
  <c r="B14" i="11" s="1"/>
  <c r="V23" i="11"/>
  <c r="J16" i="11" s="1"/>
  <c r="V18" i="11"/>
  <c r="B19" i="11" s="1"/>
  <c r="V22" i="11"/>
  <c r="J15" i="11" s="1"/>
  <c r="V19" i="11"/>
  <c r="J12" i="11" s="1"/>
  <c r="L12" i="11" s="1"/>
  <c r="V15" i="11"/>
  <c r="B16" i="11" s="1"/>
  <c r="FW5" i="2"/>
  <c r="B17" i="11"/>
  <c r="V28" i="11"/>
  <c r="V34" i="11"/>
  <c r="V38" i="11"/>
  <c r="V42" i="11"/>
  <c r="V46" i="11"/>
  <c r="V29" i="11"/>
  <c r="V43" i="11"/>
  <c r="V27" i="11"/>
  <c r="J19" i="11" s="1"/>
  <c r="V31" i="11"/>
  <c r="V37" i="11"/>
  <c r="V41" i="11"/>
  <c r="V45" i="11"/>
  <c r="V49" i="11"/>
  <c r="V39" i="11"/>
  <c r="V26" i="11"/>
  <c r="J18" i="11" s="1"/>
  <c r="V30" i="11"/>
  <c r="V36" i="11"/>
  <c r="V40" i="11"/>
  <c r="V44" i="11"/>
  <c r="V48" i="11"/>
  <c r="V35" i="11"/>
  <c r="V47" i="11"/>
  <c r="B12" i="11"/>
  <c r="P19" i="11" l="1"/>
  <c r="K19" i="11"/>
  <c r="L19" i="11"/>
  <c r="Q19" i="11"/>
  <c r="L18" i="11"/>
  <c r="P18" i="11"/>
  <c r="K18" i="11"/>
  <c r="Q18" i="11"/>
  <c r="P15" i="11"/>
  <c r="L15" i="11"/>
  <c r="K15" i="11"/>
  <c r="C17" i="11"/>
  <c r="H17" i="11"/>
  <c r="D17" i="11"/>
  <c r="C12" i="11"/>
  <c r="H12" i="11"/>
  <c r="D12" i="11"/>
  <c r="D16" i="11"/>
  <c r="C16" i="11"/>
  <c r="H16" i="11"/>
  <c r="L14" i="11"/>
  <c r="K14" i="11"/>
  <c r="P14" i="11"/>
  <c r="H19" i="11"/>
  <c r="I19" i="11"/>
  <c r="D19" i="11"/>
  <c r="C19" i="11"/>
  <c r="K13" i="11"/>
  <c r="P13" i="11"/>
  <c r="L13" i="11"/>
  <c r="D18" i="11"/>
  <c r="I18" i="11"/>
  <c r="H18" i="11"/>
  <c r="C18" i="11"/>
  <c r="D14" i="11"/>
  <c r="C14" i="11"/>
  <c r="H14" i="11"/>
  <c r="P12" i="11"/>
  <c r="K12" i="11"/>
  <c r="H15" i="11"/>
  <c r="C15" i="11"/>
  <c r="D15" i="11"/>
  <c r="C13" i="11"/>
  <c r="H13" i="11"/>
  <c r="D13" i="11"/>
  <c r="P16" i="11"/>
  <c r="L16" i="11"/>
  <c r="K16" i="11"/>
  <c r="K17" i="11" l="1"/>
  <c r="FF5" i="2" s="1"/>
  <c r="P17" i="11"/>
  <c r="L17" i="11"/>
  <c r="AJ5" i="2" l="1"/>
  <c r="AH5" i="2"/>
  <c r="AL5" i="2"/>
  <c r="CV5" i="2"/>
  <c r="ET5" i="2"/>
  <c r="AN5" i="2"/>
  <c r="AP5" i="2"/>
  <c r="BV5" i="2"/>
  <c r="CZ5" i="2"/>
  <c r="CT5" i="2"/>
  <c r="DB5" i="2"/>
  <c r="BZ5" i="2"/>
  <c r="CN5" i="2"/>
  <c r="BD5" i="2"/>
  <c r="CP5" i="2"/>
  <c r="CX5" i="2"/>
  <c r="CR5" i="2"/>
  <c r="AR5" i="2"/>
  <c r="BT5" i="2"/>
  <c r="BL5" i="2"/>
  <c r="ER5" i="2"/>
  <c r="BX5" i="2"/>
  <c r="V5" i="2"/>
  <c r="EF5" i="2"/>
  <c r="CD5" i="2"/>
  <c r="DX5" i="2"/>
  <c r="DL5" i="2"/>
  <c r="EL5" i="2"/>
  <c r="EB5" i="2"/>
  <c r="BH5" i="2"/>
  <c r="AZ5" i="2"/>
  <c r="BN5" i="2"/>
  <c r="DF5" i="2"/>
  <c r="DZ5" i="2"/>
  <c r="ED5" i="2"/>
  <c r="BF5" i="2"/>
  <c r="BJ5" i="2"/>
  <c r="BR5" i="2"/>
  <c r="FB5" i="2"/>
  <c r="FD5" i="2"/>
  <c r="CL5" i="2"/>
  <c r="CH5" i="2"/>
  <c r="EZ5" i="2"/>
  <c r="DJ5" i="2"/>
  <c r="DR5" i="2"/>
  <c r="AD5" i="2"/>
  <c r="AF5" i="2"/>
  <c r="DH5" i="2"/>
  <c r="EN5" i="2"/>
  <c r="BP5" i="2"/>
  <c r="CJ5" i="2"/>
  <c r="AX5" i="2"/>
  <c r="CF5" i="2"/>
  <c r="T5" i="2"/>
  <c r="DN5" i="2"/>
  <c r="DP5" i="2"/>
  <c r="AB5" i="2"/>
  <c r="AT5" i="2"/>
  <c r="AV5" i="2"/>
  <c r="X5" i="2"/>
  <c r="EV5" i="2"/>
  <c r="EH5" i="2"/>
  <c r="DT5" i="2"/>
  <c r="DD5" i="2"/>
  <c r="CB5" i="2"/>
  <c r="EP5" i="2"/>
  <c r="BB5" i="2"/>
  <c r="Z5" i="2"/>
  <c r="EX5" i="2"/>
  <c r="EJ5" i="2"/>
  <c r="DV5" i="2"/>
  <c r="Q16" i="11"/>
  <c r="I17" i="11"/>
  <c r="Q17" i="11"/>
  <c r="I15" i="11"/>
  <c r="I12" i="11"/>
  <c r="I16" i="11"/>
  <c r="Q15" i="11"/>
  <c r="Q12" i="11"/>
  <c r="Q14" i="11"/>
  <c r="AA15" i="5"/>
  <c r="I14" i="11"/>
  <c r="Q13" i="11"/>
  <c r="I13" i="11"/>
  <c r="J24" i="5"/>
  <c r="A15" i="5"/>
  <c r="S15" i="5"/>
  <c r="AA24" i="5"/>
  <c r="T25" i="5" l="1"/>
  <c r="N28" i="5" s="1"/>
  <c r="W28" i="5" s="1"/>
  <c r="E26" i="11" s="1"/>
  <c r="FO5" i="2" l="1"/>
  <c r="E25" i="11"/>
  <c r="FP5" i="2" l="1"/>
  <c r="W29" i="5"/>
  <c r="F34" i="11" s="1"/>
  <c r="FR5" i="2" l="1"/>
  <c r="AD29" i="5"/>
  <c r="F39" i="11" s="1"/>
  <c r="FS5" i="2" l="1"/>
</calcChain>
</file>

<file path=xl/sharedStrings.xml><?xml version="1.0" encoding="utf-8"?>
<sst xmlns="http://schemas.openxmlformats.org/spreadsheetml/2006/main" count="73770" uniqueCount="7221">
  <si>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</si>
  <si>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</si>
  <si>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</si>
  <si>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</si>
  <si>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</si>
  <si>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</si>
  <si>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</si>
  <si>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</si>
  <si>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</si>
  <si>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</si>
  <si>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</si>
  <si>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</si>
  <si>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</si>
  <si>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</si>
  <si>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</si>
  <si>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</si>
  <si>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</si>
  <si>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</si>
  <si>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</si>
  <si>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</si>
  <si>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</si>
  <si>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</si>
  <si>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</si>
  <si>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</si>
  <si>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</si>
  <si>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</si>
  <si>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</si>
  <si>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</si>
  <si>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</si>
  <si>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</si>
  <si>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</si>
  <si>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</si>
  <si>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</si>
  <si>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</si>
  <si>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</si>
  <si>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</si>
  <si>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</si>
  <si>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</si>
  <si>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</si>
  <si>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</si>
  <si>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</si>
  <si>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</si>
  <si>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</si>
  <si>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</si>
  <si>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</si>
  <si>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</si>
  <si>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</si>
  <si>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</si>
  <si>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</si>
  <si>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</si>
  <si>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</si>
  <si>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</si>
  <si>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</si>
  <si>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</si>
  <si>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العنوان الدائم</t>
  </si>
  <si>
    <t>رقم الموبايل</t>
  </si>
  <si>
    <t>ذوي الشهداء وجرحى الجيش العربي السوري</t>
  </si>
  <si>
    <t>رقم تدوير رسوم</t>
  </si>
  <si>
    <t>حمد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</si>
  <si>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</si>
  <si>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</si>
  <si>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</si>
  <si>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</si>
  <si>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</si>
  <si>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</si>
  <si>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</si>
  <si>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</si>
  <si>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</si>
  <si>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</si>
  <si>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</si>
  <si>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</si>
  <si>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</si>
  <si>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</si>
  <si>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</si>
  <si>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</si>
  <si>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</si>
  <si>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</si>
  <si>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</si>
  <si>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</si>
  <si>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</si>
  <si>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</si>
  <si>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</si>
  <si>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</si>
  <si>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</si>
  <si>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</si>
  <si>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</si>
  <si>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</si>
  <si>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</si>
  <si>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</si>
  <si>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</si>
  <si>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</si>
  <si>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</si>
  <si>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</si>
  <si>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</si>
  <si>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</si>
  <si>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</si>
  <si>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</si>
  <si>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</si>
  <si>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</si>
  <si>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</si>
  <si>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</si>
  <si>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</si>
  <si>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</si>
  <si>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</si>
  <si>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تاريخ تدوير رسوم</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</si>
  <si>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</si>
  <si>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</si>
  <si>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</si>
  <si>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</si>
  <si>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</si>
  <si>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</si>
  <si>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</si>
  <si>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</si>
  <si>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</si>
  <si>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</si>
  <si>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</si>
  <si>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</si>
  <si>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</si>
  <si>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</si>
  <si>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</si>
  <si>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</si>
  <si>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</si>
  <si>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</si>
  <si>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</si>
  <si>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</si>
  <si>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</si>
  <si>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</si>
  <si>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</si>
  <si>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</si>
  <si>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</si>
  <si>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</si>
  <si>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</si>
  <si>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</si>
  <si>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</si>
  <si>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</si>
  <si>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</si>
  <si>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</si>
  <si>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</si>
  <si>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</si>
  <si>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</si>
  <si>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</si>
  <si>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</si>
  <si>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</si>
  <si>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</si>
  <si>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</si>
  <si>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</si>
  <si>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</si>
  <si>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</si>
  <si>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</si>
  <si>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</si>
  <si>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</si>
  <si>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</si>
  <si>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</si>
  <si>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</si>
  <si>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</si>
  <si>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</si>
  <si>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</si>
  <si>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</si>
  <si>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</si>
  <si>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</si>
  <si>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</si>
  <si>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</si>
  <si>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</si>
  <si>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</si>
  <si>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</si>
  <si>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</si>
  <si>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</si>
  <si>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</si>
  <si>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</si>
  <si>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</si>
  <si>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</si>
  <si>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</si>
  <si>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</si>
  <si>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</si>
  <si>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</si>
  <si>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</si>
  <si>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</si>
  <si>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</si>
  <si>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</si>
  <si>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</si>
  <si>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</si>
  <si>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</si>
  <si>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</si>
  <si>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</si>
  <si>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</si>
  <si>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تملئ صفحة إدخال البيانات بالمعلومات المطلوبة وبشكل دقيق وصحيح</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</si>
  <si>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</si>
  <si>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</si>
  <si>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</si>
  <si>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</si>
  <si>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</si>
  <si>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</si>
  <si>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</si>
  <si>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</si>
  <si>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احمد احمد</t>
  </si>
  <si>
    <t>محمد</t>
  </si>
  <si>
    <t>محمود</t>
  </si>
  <si>
    <t>هدى</t>
  </si>
  <si>
    <t>علي</t>
  </si>
  <si>
    <t>حياة</t>
  </si>
  <si>
    <t>حمدان</t>
  </si>
  <si>
    <t>صبحي</t>
  </si>
  <si>
    <t>حسين حمود</t>
  </si>
  <si>
    <t>احمد</t>
  </si>
  <si>
    <t>فاطمة</t>
  </si>
  <si>
    <t>يوسف</t>
  </si>
  <si>
    <t>عائشة</t>
  </si>
  <si>
    <t>فطوم</t>
  </si>
  <si>
    <t>فوزي</t>
  </si>
  <si>
    <t>ابتسام</t>
  </si>
  <si>
    <t>خالد</t>
  </si>
  <si>
    <t>سعاد</t>
  </si>
  <si>
    <t>غادة</t>
  </si>
  <si>
    <t>عزيز</t>
  </si>
  <si>
    <t>كمال</t>
  </si>
  <si>
    <t>نوال</t>
  </si>
  <si>
    <t>اسماعيل</t>
  </si>
  <si>
    <t>رمزيه</t>
  </si>
  <si>
    <t>سناء</t>
  </si>
  <si>
    <t>فائز</t>
  </si>
  <si>
    <t>مروش</t>
  </si>
  <si>
    <t>خضر</t>
  </si>
  <si>
    <t>وجيهه</t>
  </si>
  <si>
    <t>هيفاء</t>
  </si>
  <si>
    <t>مامون</t>
  </si>
  <si>
    <t>يونس</t>
  </si>
  <si>
    <t>فتحيه</t>
  </si>
  <si>
    <t>الهام</t>
  </si>
  <si>
    <t>صادق</t>
  </si>
  <si>
    <t>منى</t>
  </si>
  <si>
    <t>سمير</t>
  </si>
  <si>
    <t>جميل</t>
  </si>
  <si>
    <t>ابراهيم</t>
  </si>
  <si>
    <t>حفيظه</t>
  </si>
  <si>
    <t>منيرة</t>
  </si>
  <si>
    <t>جورج</t>
  </si>
  <si>
    <t>وجيها</t>
  </si>
  <si>
    <t>كوثر</t>
  </si>
  <si>
    <t>بثينه</t>
  </si>
  <si>
    <t>صبحية</t>
  </si>
  <si>
    <t>خليل</t>
  </si>
  <si>
    <t>دلال</t>
  </si>
  <si>
    <t>موسى</t>
  </si>
  <si>
    <t>هشام</t>
  </si>
  <si>
    <t>نبيله</t>
  </si>
  <si>
    <t>حسين</t>
  </si>
  <si>
    <t>فطيم</t>
  </si>
  <si>
    <t>محمد حسان</t>
  </si>
  <si>
    <t>جمانه</t>
  </si>
  <si>
    <t>عبد الكريم</t>
  </si>
  <si>
    <t>نظير</t>
  </si>
  <si>
    <t>لميا</t>
  </si>
  <si>
    <t>سلمى</t>
  </si>
  <si>
    <t>احمد عمران</t>
  </si>
  <si>
    <t>ايمان</t>
  </si>
  <si>
    <t>رنا</t>
  </si>
  <si>
    <t>طلعت</t>
  </si>
  <si>
    <t>مريم</t>
  </si>
  <si>
    <t>نعيم</t>
  </si>
  <si>
    <t>هديه</t>
  </si>
  <si>
    <t>توفيق</t>
  </si>
  <si>
    <t>منيره</t>
  </si>
  <si>
    <t>فاطمه</t>
  </si>
  <si>
    <t>رياض</t>
  </si>
  <si>
    <t>محاسن</t>
  </si>
  <si>
    <t>تغريد</t>
  </si>
  <si>
    <t>اسمهان</t>
  </si>
  <si>
    <t>حسن</t>
  </si>
  <si>
    <t>عليه</t>
  </si>
  <si>
    <t>سعده</t>
  </si>
  <si>
    <t>محمد علي</t>
  </si>
  <si>
    <t>سميرة</t>
  </si>
  <si>
    <t>عبد الرزاق</t>
  </si>
  <si>
    <t>ممدوح</t>
  </si>
  <si>
    <t>خديجه</t>
  </si>
  <si>
    <t>بهجت</t>
  </si>
  <si>
    <t>معتز</t>
  </si>
  <si>
    <t>نوفل</t>
  </si>
  <si>
    <t>عبد الحميد</t>
  </si>
  <si>
    <t>فوزيه</t>
  </si>
  <si>
    <t>عدنان</t>
  </si>
  <si>
    <t>وصال</t>
  </si>
  <si>
    <t>عبد الله</t>
  </si>
  <si>
    <t>سحر</t>
  </si>
  <si>
    <t>ورده</t>
  </si>
  <si>
    <t>عبد الغني</t>
  </si>
  <si>
    <t>اميره</t>
  </si>
  <si>
    <t>رشيد</t>
  </si>
  <si>
    <t>فجر</t>
  </si>
  <si>
    <t>مياسه</t>
  </si>
  <si>
    <t>غازي</t>
  </si>
  <si>
    <t>خديجة</t>
  </si>
  <si>
    <t>محمد عدنان</t>
  </si>
  <si>
    <t>غاده</t>
  </si>
  <si>
    <t>نبيل</t>
  </si>
  <si>
    <t>عيسى</t>
  </si>
  <si>
    <t>عبد الرحمن</t>
  </si>
  <si>
    <t>فايز</t>
  </si>
  <si>
    <t>اسعد</t>
  </si>
  <si>
    <t>الياس</t>
  </si>
  <si>
    <t>عائده</t>
  </si>
  <si>
    <t>صالح</t>
  </si>
  <si>
    <t>عليا</t>
  </si>
  <si>
    <t>فريد</t>
  </si>
  <si>
    <t>امل</t>
  </si>
  <si>
    <t>عاطف</t>
  </si>
  <si>
    <t>وفاء</t>
  </si>
  <si>
    <t>حبيب</t>
  </si>
  <si>
    <t>ناديا</t>
  </si>
  <si>
    <t>يحيى</t>
  </si>
  <si>
    <t>طلال</t>
  </si>
  <si>
    <t>محمد سعيد</t>
  </si>
  <si>
    <t>ندى</t>
  </si>
  <si>
    <t>وليد</t>
  </si>
  <si>
    <t>مها</t>
  </si>
  <si>
    <t>حامد</t>
  </si>
  <si>
    <t>زينب</t>
  </si>
  <si>
    <t>عزيزه</t>
  </si>
  <si>
    <t>صباح</t>
  </si>
  <si>
    <t>عز الدين</t>
  </si>
  <si>
    <t>رامي حمدان</t>
  </si>
  <si>
    <t>نديم</t>
  </si>
  <si>
    <t>هند</t>
  </si>
  <si>
    <t>مسلم</t>
  </si>
  <si>
    <t>نزار</t>
  </si>
  <si>
    <t>فكريه</t>
  </si>
  <si>
    <t>بشرى</t>
  </si>
  <si>
    <t>مصطفى</t>
  </si>
  <si>
    <t>انصاف</t>
  </si>
  <si>
    <t>محمد زياد</t>
  </si>
  <si>
    <t>جمال</t>
  </si>
  <si>
    <t>سليمان</t>
  </si>
  <si>
    <t>رضوان</t>
  </si>
  <si>
    <t>تميم</t>
  </si>
  <si>
    <t>ماجده</t>
  </si>
  <si>
    <t>جميلة</t>
  </si>
  <si>
    <t>فيصل</t>
  </si>
  <si>
    <t>بديع</t>
  </si>
  <si>
    <t>نزيه</t>
  </si>
  <si>
    <t>سهام</t>
  </si>
  <si>
    <t>محسن</t>
  </si>
  <si>
    <t>جودت</t>
  </si>
  <si>
    <t>نوفه</t>
  </si>
  <si>
    <t>هناء</t>
  </si>
  <si>
    <t>موفق</t>
  </si>
  <si>
    <t>سوسن</t>
  </si>
  <si>
    <t>فريال</t>
  </si>
  <si>
    <t>اديبه</t>
  </si>
  <si>
    <t>صفا</t>
  </si>
  <si>
    <t>ايمن</t>
  </si>
  <si>
    <t>نور الدين</t>
  </si>
  <si>
    <t>منذر</t>
  </si>
  <si>
    <t>غسان</t>
  </si>
  <si>
    <t>انعام</t>
  </si>
  <si>
    <t>محمد سليم</t>
  </si>
  <si>
    <t>سكينه</t>
  </si>
  <si>
    <t>اصف</t>
  </si>
  <si>
    <t>اميرة</t>
  </si>
  <si>
    <t>محمد رافت</t>
  </si>
  <si>
    <t>نور</t>
  </si>
  <si>
    <t>نبيه</t>
  </si>
  <si>
    <t>نوريه</t>
  </si>
  <si>
    <t>حليمة</t>
  </si>
  <si>
    <t>سليم</t>
  </si>
  <si>
    <t>ياسر</t>
  </si>
  <si>
    <t>فلك</t>
  </si>
  <si>
    <t>ميشيل</t>
  </si>
  <si>
    <t>عمر</t>
  </si>
  <si>
    <t>حكمت</t>
  </si>
  <si>
    <t>سلام</t>
  </si>
  <si>
    <t>ناظم</t>
  </si>
  <si>
    <t>سميره</t>
  </si>
  <si>
    <t>نعيمه</t>
  </si>
  <si>
    <t>هيثم</t>
  </si>
  <si>
    <t>علاء سليمان</t>
  </si>
  <si>
    <t>صافي</t>
  </si>
  <si>
    <t>ساميه</t>
  </si>
  <si>
    <t>معروف</t>
  </si>
  <si>
    <t>عبد اللطيف</t>
  </si>
  <si>
    <t>عبدو</t>
  </si>
  <si>
    <t>روضه</t>
  </si>
  <si>
    <t>عفاف</t>
  </si>
  <si>
    <t>نوره</t>
  </si>
  <si>
    <t>ثناء</t>
  </si>
  <si>
    <t>زيد</t>
  </si>
  <si>
    <t>نصر</t>
  </si>
  <si>
    <t>هيام</t>
  </si>
  <si>
    <t>زريفه</t>
  </si>
  <si>
    <t>اكرم</t>
  </si>
  <si>
    <t>نادر</t>
  </si>
  <si>
    <t>ذكاء</t>
  </si>
  <si>
    <t>نعيمة</t>
  </si>
  <si>
    <t>ماجد</t>
  </si>
  <si>
    <t>حنان</t>
  </si>
  <si>
    <t>دولت</t>
  </si>
  <si>
    <t>فوزية</t>
  </si>
  <si>
    <t>امال</t>
  </si>
  <si>
    <t>مفيده</t>
  </si>
  <si>
    <t>نجاح</t>
  </si>
  <si>
    <t>وداد</t>
  </si>
  <si>
    <t>عادل</t>
  </si>
  <si>
    <t>حميده</t>
  </si>
  <si>
    <t>بشير</t>
  </si>
  <si>
    <t>رافع</t>
  </si>
  <si>
    <t>رائده</t>
  </si>
  <si>
    <t>لميا بصل</t>
  </si>
  <si>
    <t>شوكت</t>
  </si>
  <si>
    <t>مصعب</t>
  </si>
  <si>
    <t>ناجح</t>
  </si>
  <si>
    <t>حميد</t>
  </si>
  <si>
    <t>نوفة</t>
  </si>
  <si>
    <t>جهاد</t>
  </si>
  <si>
    <t>محمد ابراهيم</t>
  </si>
  <si>
    <t>ليلى</t>
  </si>
  <si>
    <t>محمد الاحمد</t>
  </si>
  <si>
    <t>محمد الحسين</t>
  </si>
  <si>
    <t>حمده</t>
  </si>
  <si>
    <t>عبد المنعم</t>
  </si>
  <si>
    <t>حياه</t>
  </si>
  <si>
    <t>محمد المحمد</t>
  </si>
  <si>
    <t>نايف</t>
  </si>
  <si>
    <t>محي الدين</t>
  </si>
  <si>
    <t>فاتن</t>
  </si>
  <si>
    <t>هويدة</t>
  </si>
  <si>
    <t>امينة</t>
  </si>
  <si>
    <t>فهمي</t>
  </si>
  <si>
    <t>محمد فايز</t>
  </si>
  <si>
    <t>محمد شفيق</t>
  </si>
  <si>
    <t>سعدو</t>
  </si>
  <si>
    <t>نهله</t>
  </si>
  <si>
    <t>ياسين</t>
  </si>
  <si>
    <t>وفيقه</t>
  </si>
  <si>
    <t>نواف</t>
  </si>
  <si>
    <t>عبد الجليل</t>
  </si>
  <si>
    <t>سعيد</t>
  </si>
  <si>
    <t>رمضان</t>
  </si>
  <si>
    <t>امنه</t>
  </si>
  <si>
    <t>امين</t>
  </si>
  <si>
    <t>سليمه</t>
  </si>
  <si>
    <t>مضر حسن</t>
  </si>
  <si>
    <t>منيعة</t>
  </si>
  <si>
    <t>منيف</t>
  </si>
  <si>
    <t>جلال</t>
  </si>
  <si>
    <t>فؤاد</t>
  </si>
  <si>
    <t>نعمات</t>
  </si>
  <si>
    <t>طه</t>
  </si>
  <si>
    <t>خالدية</t>
  </si>
  <si>
    <t>شفيق</t>
  </si>
  <si>
    <t>زهرة</t>
  </si>
  <si>
    <t>فاروق</t>
  </si>
  <si>
    <t>زهير</t>
  </si>
  <si>
    <t>جورجيت</t>
  </si>
  <si>
    <t>منير</t>
  </si>
  <si>
    <t>يمنى</t>
  </si>
  <si>
    <t>فاديا</t>
  </si>
  <si>
    <t>مروان</t>
  </si>
  <si>
    <t>اديب</t>
  </si>
  <si>
    <t>امنة</t>
  </si>
  <si>
    <t>زبيده</t>
  </si>
  <si>
    <t>تيسير</t>
  </si>
  <si>
    <t>يسرى</t>
  </si>
  <si>
    <t>بشيرة</t>
  </si>
  <si>
    <t>غازيه</t>
  </si>
  <si>
    <t>سهيله</t>
  </si>
  <si>
    <t>فايزه</t>
  </si>
  <si>
    <t>وائل محمد</t>
  </si>
  <si>
    <t>سميع</t>
  </si>
  <si>
    <t>ايناس</t>
  </si>
  <si>
    <t>عبد الاله</t>
  </si>
  <si>
    <t>انتصار</t>
  </si>
  <si>
    <t>صلاح الدين</t>
  </si>
  <si>
    <t>غالب</t>
  </si>
  <si>
    <t>سيف الدين</t>
  </si>
  <si>
    <t>علي معلا</t>
  </si>
  <si>
    <t>رحمه</t>
  </si>
  <si>
    <t>جمال الدين</t>
  </si>
  <si>
    <t>ناجي</t>
  </si>
  <si>
    <t>جهيده</t>
  </si>
  <si>
    <t>حيات</t>
  </si>
  <si>
    <t>جهينه</t>
  </si>
  <si>
    <t>رانيه</t>
  </si>
  <si>
    <t>مهى</t>
  </si>
  <si>
    <t>فواز</t>
  </si>
  <si>
    <t>هاله</t>
  </si>
  <si>
    <t>سلمان</t>
  </si>
  <si>
    <t>أحمد</t>
  </si>
  <si>
    <t>ميادة</t>
  </si>
  <si>
    <t>مكرم</t>
  </si>
  <si>
    <t>عبد العزيز</t>
  </si>
  <si>
    <t>سميحه</t>
  </si>
  <si>
    <t>صالحه</t>
  </si>
  <si>
    <t>فضل الله</t>
  </si>
  <si>
    <t>بديعه</t>
  </si>
  <si>
    <t>منصور</t>
  </si>
  <si>
    <t>ديب</t>
  </si>
  <si>
    <t>مؤيد</t>
  </si>
  <si>
    <t>قاسم</t>
  </si>
  <si>
    <t>منا</t>
  </si>
  <si>
    <t>حيدر</t>
  </si>
  <si>
    <t>هنادي</t>
  </si>
  <si>
    <t>ناهده</t>
  </si>
  <si>
    <t>سامر</t>
  </si>
  <si>
    <t>جميله</t>
  </si>
  <si>
    <t>عبده</t>
  </si>
  <si>
    <t>وائل اسبر</t>
  </si>
  <si>
    <t>هاجر</t>
  </si>
  <si>
    <t>هلال</t>
  </si>
  <si>
    <t>عبد الحكيم</t>
  </si>
  <si>
    <t>اعتدال</t>
  </si>
  <si>
    <t>محمد امين</t>
  </si>
  <si>
    <t>محمد نذير</t>
  </si>
  <si>
    <t>محمد بشير</t>
  </si>
  <si>
    <t>فاضل</t>
  </si>
  <si>
    <t>شفيقه</t>
  </si>
  <si>
    <t>شحادة</t>
  </si>
  <si>
    <t>وزيره</t>
  </si>
  <si>
    <t>حسان</t>
  </si>
  <si>
    <t>كوسر</t>
  </si>
  <si>
    <t>ميسون</t>
  </si>
  <si>
    <t>امير</t>
  </si>
  <si>
    <t>حسام الدين</t>
  </si>
  <si>
    <t>عوض</t>
  </si>
  <si>
    <t>بسام</t>
  </si>
  <si>
    <t>امينه</t>
  </si>
  <si>
    <t>محمد خير</t>
  </si>
  <si>
    <t>ضياء الدين</t>
  </si>
  <si>
    <t>علي احمد</t>
  </si>
  <si>
    <t>سهيل</t>
  </si>
  <si>
    <t>نجاة</t>
  </si>
  <si>
    <t>محمد العلي</t>
  </si>
  <si>
    <t>محمد عمر</t>
  </si>
  <si>
    <t>عماد الدين</t>
  </si>
  <si>
    <t>مرعي</t>
  </si>
  <si>
    <t>نضال</t>
  </si>
  <si>
    <t>ريما</t>
  </si>
  <si>
    <t>كامل</t>
  </si>
  <si>
    <t>نايفه</t>
  </si>
  <si>
    <t>احمد الحسين</t>
  </si>
  <si>
    <t>احمد الرفاعي</t>
  </si>
  <si>
    <t>احمد عباس</t>
  </si>
  <si>
    <t>هويدا</t>
  </si>
  <si>
    <t>عبير</t>
  </si>
  <si>
    <t>رحاب</t>
  </si>
  <si>
    <t>محمد سمير</t>
  </si>
  <si>
    <t>دحام</t>
  </si>
  <si>
    <t>عزات</t>
  </si>
  <si>
    <t>احلام</t>
  </si>
  <si>
    <t>رجب</t>
  </si>
  <si>
    <t>رجاء</t>
  </si>
  <si>
    <t>باسمه</t>
  </si>
  <si>
    <t>رنده</t>
  </si>
  <si>
    <t>هاشم</t>
  </si>
  <si>
    <t>سلطان</t>
  </si>
  <si>
    <t>امل حيدر</t>
  </si>
  <si>
    <t>خليفه</t>
  </si>
  <si>
    <t>عماد</t>
  </si>
  <si>
    <t>شهيره</t>
  </si>
  <si>
    <t>عبد</t>
  </si>
  <si>
    <t>نصوح</t>
  </si>
  <si>
    <t>مأمون</t>
  </si>
  <si>
    <t>احمد الاحمد</t>
  </si>
  <si>
    <t>رحيل</t>
  </si>
  <si>
    <t>فهد</t>
  </si>
  <si>
    <t>احمد قاسم</t>
  </si>
  <si>
    <t>ماهر</t>
  </si>
  <si>
    <t>امتثال</t>
  </si>
  <si>
    <t>شحاده</t>
  </si>
  <si>
    <t>محمد ماهر</t>
  </si>
  <si>
    <t>ميساء</t>
  </si>
  <si>
    <t>رامز</t>
  </si>
  <si>
    <t>زكريا</t>
  </si>
  <si>
    <t>خلدون</t>
  </si>
  <si>
    <t>عزت</t>
  </si>
  <si>
    <t>وفيق</t>
  </si>
  <si>
    <t>نجوى</t>
  </si>
  <si>
    <t>حسين حسين</t>
  </si>
  <si>
    <t>راكان</t>
  </si>
  <si>
    <t>بسمه</t>
  </si>
  <si>
    <t>نهاد</t>
  </si>
  <si>
    <t>ماري</t>
  </si>
  <si>
    <t>محمد تيسير</t>
  </si>
  <si>
    <t>ساره مخلوف</t>
  </si>
  <si>
    <t>اسماء</t>
  </si>
  <si>
    <t>عائشه</t>
  </si>
  <si>
    <t>ناهد</t>
  </si>
  <si>
    <t>علي حيدر</t>
  </si>
  <si>
    <t>انيس</t>
  </si>
  <si>
    <t>غزاله</t>
  </si>
  <si>
    <t>صفاء</t>
  </si>
  <si>
    <t>وائل</t>
  </si>
  <si>
    <t>هزاع</t>
  </si>
  <si>
    <t>عطاف</t>
  </si>
  <si>
    <t>محمد جمال</t>
  </si>
  <si>
    <t>عصام</t>
  </si>
  <si>
    <t>ذياب</t>
  </si>
  <si>
    <t>سمر</t>
  </si>
  <si>
    <t>محمد حمزه</t>
  </si>
  <si>
    <t>فخري</t>
  </si>
  <si>
    <t>كريم</t>
  </si>
  <si>
    <t>نجيب</t>
  </si>
  <si>
    <t>زياد</t>
  </si>
  <si>
    <t>محمد عيسى</t>
  </si>
  <si>
    <t>عمار</t>
  </si>
  <si>
    <t>راغده</t>
  </si>
  <si>
    <t>جواهر</t>
  </si>
  <si>
    <t>منجد</t>
  </si>
  <si>
    <t>احسان</t>
  </si>
  <si>
    <t>قمر</t>
  </si>
  <si>
    <t>سامي</t>
  </si>
  <si>
    <t>رفعه</t>
  </si>
  <si>
    <t>مديحه</t>
  </si>
  <si>
    <t>عمار حمدان</t>
  </si>
  <si>
    <t>باسل علي</t>
  </si>
  <si>
    <t>سوزان</t>
  </si>
  <si>
    <t>مازن</t>
  </si>
  <si>
    <t>حليمه</t>
  </si>
  <si>
    <t>فريز</t>
  </si>
  <si>
    <t>فضه</t>
  </si>
  <si>
    <t>محمد مازن</t>
  </si>
  <si>
    <t>عوش</t>
  </si>
  <si>
    <t>منتها</t>
  </si>
  <si>
    <t>عبد القادر</t>
  </si>
  <si>
    <t>تركي</t>
  </si>
  <si>
    <t>وسيم</t>
  </si>
  <si>
    <t>خلف</t>
  </si>
  <si>
    <t>علي محمد</t>
  </si>
  <si>
    <t>بشار</t>
  </si>
  <si>
    <t>سلوى</t>
  </si>
  <si>
    <t>لينا</t>
  </si>
  <si>
    <t>عامر</t>
  </si>
  <si>
    <t>محمد سامي</t>
  </si>
  <si>
    <t>اسامه</t>
  </si>
  <si>
    <t>هنا</t>
  </si>
  <si>
    <t>محمد عثمان</t>
  </si>
  <si>
    <t>فتحي</t>
  </si>
  <si>
    <t>محمد فياض</t>
  </si>
  <si>
    <t>اقبال</t>
  </si>
  <si>
    <t>جمعه</t>
  </si>
  <si>
    <t>مناضل</t>
  </si>
  <si>
    <t>خضره</t>
  </si>
  <si>
    <t>نورس</t>
  </si>
  <si>
    <t>عبد الهادي</t>
  </si>
  <si>
    <t>احمد عثمان</t>
  </si>
  <si>
    <t>احمد عيسى</t>
  </si>
  <si>
    <t>هدية</t>
  </si>
  <si>
    <t>فراس</t>
  </si>
  <si>
    <t>لؤي</t>
  </si>
  <si>
    <t>انس</t>
  </si>
  <si>
    <t>خالد العبيد</t>
  </si>
  <si>
    <t>محمد خالد</t>
  </si>
  <si>
    <t>محمد عمار</t>
  </si>
  <si>
    <t>مالك</t>
  </si>
  <si>
    <t>مهديه</t>
  </si>
  <si>
    <t>عثمان</t>
  </si>
  <si>
    <t>محمد نبيل</t>
  </si>
  <si>
    <t>نوري</t>
  </si>
  <si>
    <t>صفوان</t>
  </si>
  <si>
    <t>غيداء</t>
  </si>
  <si>
    <t>علي سعد</t>
  </si>
  <si>
    <t>زهيه</t>
  </si>
  <si>
    <t>ناصر</t>
  </si>
  <si>
    <t>جنان</t>
  </si>
  <si>
    <t>باسل</t>
  </si>
  <si>
    <t>محمد رضا</t>
  </si>
  <si>
    <t>غياث</t>
  </si>
  <si>
    <t>هايل</t>
  </si>
  <si>
    <t>شريف</t>
  </si>
  <si>
    <t>نسيبه</t>
  </si>
  <si>
    <t>حسنه</t>
  </si>
  <si>
    <t>فضيله</t>
  </si>
  <si>
    <t>عبد الحسيب</t>
  </si>
  <si>
    <t>مهنا</t>
  </si>
  <si>
    <t>محمد رضوان</t>
  </si>
  <si>
    <t>انور</t>
  </si>
  <si>
    <t>روعه</t>
  </si>
  <si>
    <t>نيروز</t>
  </si>
  <si>
    <t>محمد عماد</t>
  </si>
  <si>
    <t>أسامة</t>
  </si>
  <si>
    <t>محمد مروان</t>
  </si>
  <si>
    <t>زكي</t>
  </si>
  <si>
    <t>ريدان</t>
  </si>
  <si>
    <t>عبد الوهاب</t>
  </si>
  <si>
    <t>محمد مرعي</t>
  </si>
  <si>
    <t>مناف الشاعر</t>
  </si>
  <si>
    <t>هادي</t>
  </si>
  <si>
    <t>اسيه</t>
  </si>
  <si>
    <t>حافظ</t>
  </si>
  <si>
    <t>صلاح</t>
  </si>
  <si>
    <t>كوكب</t>
  </si>
  <si>
    <t>ميليا</t>
  </si>
  <si>
    <t>فياض</t>
  </si>
  <si>
    <t>احمد جديد</t>
  </si>
  <si>
    <t>فريزه</t>
  </si>
  <si>
    <t>رابعه</t>
  </si>
  <si>
    <t>فيحاء</t>
  </si>
  <si>
    <t>فرحان</t>
  </si>
  <si>
    <t>فارس</t>
  </si>
  <si>
    <t>هاني</t>
  </si>
  <si>
    <t>آمال</t>
  </si>
  <si>
    <t>عبد الناصر</t>
  </si>
  <si>
    <t>رانيا</t>
  </si>
  <si>
    <t>مهند</t>
  </si>
  <si>
    <t>منصوره</t>
  </si>
  <si>
    <t>شفيقه الخطيب</t>
  </si>
  <si>
    <t>ملحم</t>
  </si>
  <si>
    <t>وطفه</t>
  </si>
  <si>
    <t>عواد</t>
  </si>
  <si>
    <t>ديبه</t>
  </si>
  <si>
    <t>بدر</t>
  </si>
  <si>
    <t>صبحه</t>
  </si>
  <si>
    <t>عبير سليمان</t>
  </si>
  <si>
    <t>خزامه</t>
  </si>
  <si>
    <t>جهينا</t>
  </si>
  <si>
    <t>قصي</t>
  </si>
  <si>
    <t>عائدة</t>
  </si>
  <si>
    <t>سعدا</t>
  </si>
  <si>
    <t>محمد بسام</t>
  </si>
  <si>
    <t>هلا</t>
  </si>
  <si>
    <t>اسعاف</t>
  </si>
  <si>
    <t>سجيع</t>
  </si>
  <si>
    <t>فاطمة صالح</t>
  </si>
  <si>
    <t>كامله</t>
  </si>
  <si>
    <t>علا</t>
  </si>
  <si>
    <t>ربا</t>
  </si>
  <si>
    <t>محمد غزوان</t>
  </si>
  <si>
    <t>فائزه</t>
  </si>
  <si>
    <t>أيمن</t>
  </si>
  <si>
    <t>أنور</t>
  </si>
  <si>
    <t>محمد سميح</t>
  </si>
  <si>
    <t>محمد يوسف</t>
  </si>
  <si>
    <t>دياب</t>
  </si>
  <si>
    <t>نعامه</t>
  </si>
  <si>
    <t>اميمه</t>
  </si>
  <si>
    <t>نظام</t>
  </si>
  <si>
    <t>نذير</t>
  </si>
  <si>
    <t>محمدجمال</t>
  </si>
  <si>
    <t>منار</t>
  </si>
  <si>
    <t>أمل</t>
  </si>
  <si>
    <t>وحيده</t>
  </si>
  <si>
    <t>محمد شريف</t>
  </si>
  <si>
    <t>صياح</t>
  </si>
  <si>
    <t>تركيه</t>
  </si>
  <si>
    <t>محمد ياسين</t>
  </si>
  <si>
    <t>خلود</t>
  </si>
  <si>
    <t>علياء</t>
  </si>
  <si>
    <t>علي علوش</t>
  </si>
  <si>
    <t>معين</t>
  </si>
  <si>
    <t>نظيرة</t>
  </si>
  <si>
    <t>اسمه</t>
  </si>
  <si>
    <t>يسرا</t>
  </si>
  <si>
    <t>فاديه</t>
  </si>
  <si>
    <t>مصباح</t>
  </si>
  <si>
    <t>ساره</t>
  </si>
  <si>
    <t>فهميه</t>
  </si>
  <si>
    <t>الاء غنام</t>
  </si>
  <si>
    <t>محروس</t>
  </si>
  <si>
    <t>مياده</t>
  </si>
  <si>
    <t>صبحيه</t>
  </si>
  <si>
    <t>راما بركات</t>
  </si>
  <si>
    <t>بهيه</t>
  </si>
  <si>
    <t>محمد سامر</t>
  </si>
  <si>
    <t>زينه</t>
  </si>
  <si>
    <t>غفران</t>
  </si>
  <si>
    <t>عدنان علي</t>
  </si>
  <si>
    <t>محمد طالب</t>
  </si>
  <si>
    <t>علي العلي</t>
  </si>
  <si>
    <t>علي شاهين</t>
  </si>
  <si>
    <t>محي</t>
  </si>
  <si>
    <t>احمد عمر</t>
  </si>
  <si>
    <t>مزين</t>
  </si>
  <si>
    <t>ادهم</t>
  </si>
  <si>
    <t>نجاه</t>
  </si>
  <si>
    <t>حسام</t>
  </si>
  <si>
    <t>ميرفت</t>
  </si>
  <si>
    <t>زكيه</t>
  </si>
  <si>
    <t>نسرين</t>
  </si>
  <si>
    <t>رابيا</t>
  </si>
  <si>
    <t>منال</t>
  </si>
  <si>
    <t>مفيد</t>
  </si>
  <si>
    <t>جنيه</t>
  </si>
  <si>
    <t>عيشه</t>
  </si>
  <si>
    <t>احمد مرعي</t>
  </si>
  <si>
    <t>بدر الدين</t>
  </si>
  <si>
    <t>دعاء عيسى</t>
  </si>
  <si>
    <t>يسره</t>
  </si>
  <si>
    <t>نظميه</t>
  </si>
  <si>
    <t>نادره</t>
  </si>
  <si>
    <t>رباح</t>
  </si>
  <si>
    <t>برهان</t>
  </si>
  <si>
    <t>بشيره</t>
  </si>
  <si>
    <t>فاطمه سليمان</t>
  </si>
  <si>
    <t>ربيعه</t>
  </si>
  <si>
    <t>يعقوب</t>
  </si>
  <si>
    <t>عيده</t>
  </si>
  <si>
    <t>عارف</t>
  </si>
  <si>
    <t>نعمه</t>
  </si>
  <si>
    <t>شذى</t>
  </si>
  <si>
    <t>بدريه</t>
  </si>
  <si>
    <t>محمد فواز</t>
  </si>
  <si>
    <t>علاء الدين</t>
  </si>
  <si>
    <t>فاتنه</t>
  </si>
  <si>
    <t>محمد عيد</t>
  </si>
  <si>
    <t>ناديه</t>
  </si>
  <si>
    <t>مي</t>
  </si>
  <si>
    <t>نور الهدى</t>
  </si>
  <si>
    <t>ريم</t>
  </si>
  <si>
    <t>رمزي</t>
  </si>
  <si>
    <t>هويده</t>
  </si>
  <si>
    <t>غصون</t>
  </si>
  <si>
    <t>احمد المحمد</t>
  </si>
  <si>
    <t>باكير</t>
  </si>
  <si>
    <t>مفلح</t>
  </si>
  <si>
    <t>حاتم</t>
  </si>
  <si>
    <t>علي ابراهيم</t>
  </si>
  <si>
    <t>ذيب</t>
  </si>
  <si>
    <t>جالا</t>
  </si>
  <si>
    <t>مي الصالح</t>
  </si>
  <si>
    <t>تهاني</t>
  </si>
  <si>
    <t>فدوى</t>
  </si>
  <si>
    <t>شاديه</t>
  </si>
  <si>
    <t>ضياء</t>
  </si>
  <si>
    <t>ارتزاق</t>
  </si>
  <si>
    <t>هبه</t>
  </si>
  <si>
    <t>فوزه</t>
  </si>
  <si>
    <t>سالم</t>
  </si>
  <si>
    <t>فاطر الاحمد</t>
  </si>
  <si>
    <t>رابحه</t>
  </si>
  <si>
    <t>هولا</t>
  </si>
  <si>
    <t>ثابت</t>
  </si>
  <si>
    <t>مطيع</t>
  </si>
  <si>
    <t>رغداء</t>
  </si>
  <si>
    <t>باسم</t>
  </si>
  <si>
    <t>حسينه</t>
  </si>
  <si>
    <t>هناده</t>
  </si>
  <si>
    <t>رزان</t>
  </si>
  <si>
    <t>لطفيه</t>
  </si>
  <si>
    <t>نبيهه</t>
  </si>
  <si>
    <t>زهور</t>
  </si>
  <si>
    <t>رفيده</t>
  </si>
  <si>
    <t>سماح</t>
  </si>
  <si>
    <t>جدعان</t>
  </si>
  <si>
    <t>عطره</t>
  </si>
  <si>
    <t>زهره</t>
  </si>
  <si>
    <t>عبد الرحمن محمد</t>
  </si>
  <si>
    <t>فريده</t>
  </si>
  <si>
    <t>عذاب</t>
  </si>
  <si>
    <t>محمد رفيق</t>
  </si>
  <si>
    <t>سفيره</t>
  </si>
  <si>
    <t>فردوس</t>
  </si>
  <si>
    <t>غدير ديب</t>
  </si>
  <si>
    <t>محمد داود</t>
  </si>
  <si>
    <t>نجود</t>
  </si>
  <si>
    <t>شاديا</t>
  </si>
  <si>
    <t>باديه</t>
  </si>
  <si>
    <t>خوله</t>
  </si>
  <si>
    <t>اياد</t>
  </si>
  <si>
    <t>هلا قاسم</t>
  </si>
  <si>
    <t>ثريا</t>
  </si>
  <si>
    <t>جابر</t>
  </si>
  <si>
    <t>رسميه</t>
  </si>
  <si>
    <t>دانيال بعريني</t>
  </si>
  <si>
    <t>اشرف ابو سريه</t>
  </si>
  <si>
    <t>رويده</t>
  </si>
  <si>
    <t>نعمت</t>
  </si>
  <si>
    <t>فداء</t>
  </si>
  <si>
    <t>علي علي</t>
  </si>
  <si>
    <t>علي ديب</t>
  </si>
  <si>
    <t>حيدر علي</t>
  </si>
  <si>
    <t>فطومه</t>
  </si>
  <si>
    <t>خزنه</t>
  </si>
  <si>
    <t>عائشه الخطيب</t>
  </si>
  <si>
    <t>محمد ديب</t>
  </si>
  <si>
    <t>ملكه</t>
  </si>
  <si>
    <t>مسره</t>
  </si>
  <si>
    <t>عربيه</t>
  </si>
  <si>
    <t>تماضر</t>
  </si>
  <si>
    <t>افتكار</t>
  </si>
  <si>
    <t>حسن علي</t>
  </si>
  <si>
    <t>جاسم</t>
  </si>
  <si>
    <t>نور الحلاق</t>
  </si>
  <si>
    <t>عواطف</t>
  </si>
  <si>
    <t>لمياء</t>
  </si>
  <si>
    <t>لما</t>
  </si>
  <si>
    <t>ناريمان</t>
  </si>
  <si>
    <t>دعد</t>
  </si>
  <si>
    <t>بهجه</t>
  </si>
  <si>
    <t>احمد حيدر</t>
  </si>
  <si>
    <t>ميهوب</t>
  </si>
  <si>
    <t>احمد عبدالقادر</t>
  </si>
  <si>
    <t>احمد حبيب</t>
  </si>
  <si>
    <t>معن</t>
  </si>
  <si>
    <t>تمام</t>
  </si>
  <si>
    <t>احمد علي</t>
  </si>
  <si>
    <t>نوف</t>
  </si>
  <si>
    <t>طارق</t>
  </si>
  <si>
    <t>سميه</t>
  </si>
  <si>
    <t>غاليه</t>
  </si>
  <si>
    <t>منهل</t>
  </si>
  <si>
    <t>شعبان</t>
  </si>
  <si>
    <t>عيد</t>
  </si>
  <si>
    <t>كاسر</t>
  </si>
  <si>
    <t>هلاله</t>
  </si>
  <si>
    <t>نهى</t>
  </si>
  <si>
    <t>سكيبه</t>
  </si>
  <si>
    <t>بشرى عيسى</t>
  </si>
  <si>
    <t>انيسه</t>
  </si>
  <si>
    <t>مكيه</t>
  </si>
  <si>
    <t>نصر الدين</t>
  </si>
  <si>
    <t>ياسمين</t>
  </si>
  <si>
    <t>رغده</t>
  </si>
  <si>
    <t>اكتمال</t>
  </si>
  <si>
    <t>نجمه</t>
  </si>
  <si>
    <t>ردينه</t>
  </si>
  <si>
    <t>ناهي</t>
  </si>
  <si>
    <t>ربيحه</t>
  </si>
  <si>
    <t>رشيده</t>
  </si>
  <si>
    <t>هيلا</t>
  </si>
  <si>
    <t>ثائر</t>
  </si>
  <si>
    <t>دعاء الرفاعي</t>
  </si>
  <si>
    <t>كريمه</t>
  </si>
  <si>
    <t>اسيا</t>
  </si>
  <si>
    <t>عبد الجبار</t>
  </si>
  <si>
    <t>منتهى</t>
  </si>
  <si>
    <t>جبر</t>
  </si>
  <si>
    <t>ريم دياب</t>
  </si>
  <si>
    <t>ريمه</t>
  </si>
  <si>
    <t>فاتح</t>
  </si>
  <si>
    <t>ظريفه</t>
  </si>
  <si>
    <t>ترفه</t>
  </si>
  <si>
    <t>عبدالحميد</t>
  </si>
  <si>
    <t>حمود</t>
  </si>
  <si>
    <t>مزيد</t>
  </si>
  <si>
    <t>قيس</t>
  </si>
  <si>
    <t>عبدالله</t>
  </si>
  <si>
    <t>ضياء علي</t>
  </si>
  <si>
    <t>طارق عيسى</t>
  </si>
  <si>
    <t>محمد اديب</t>
  </si>
  <si>
    <t>عبدالرحمن</t>
  </si>
  <si>
    <t>عبد الله جمعه</t>
  </si>
  <si>
    <t>ازدهار</t>
  </si>
  <si>
    <t>الطيف</t>
  </si>
  <si>
    <t>نهلا</t>
  </si>
  <si>
    <t>اماني</t>
  </si>
  <si>
    <t>علاء الزعبي</t>
  </si>
  <si>
    <t>نهيده</t>
  </si>
  <si>
    <t>عبيد</t>
  </si>
  <si>
    <t>ليلا</t>
  </si>
  <si>
    <t>هيلانه</t>
  </si>
  <si>
    <t>صفيه</t>
  </si>
  <si>
    <t>سوريه</t>
  </si>
  <si>
    <t>فاطمه الرمضان</t>
  </si>
  <si>
    <t>خيريه</t>
  </si>
  <si>
    <t>نظيره</t>
  </si>
  <si>
    <t>محمد ناصر</t>
  </si>
  <si>
    <t>رندا</t>
  </si>
  <si>
    <t>فريد عيسى</t>
  </si>
  <si>
    <t>رفيقه</t>
  </si>
  <si>
    <t>سهيلا</t>
  </si>
  <si>
    <t>لمى</t>
  </si>
  <si>
    <t>رائد</t>
  </si>
  <si>
    <t>مؤمنه</t>
  </si>
  <si>
    <t>محمد الجهماني</t>
  </si>
  <si>
    <t>عبدالرزاق</t>
  </si>
  <si>
    <t>محمد المصري</t>
  </si>
  <si>
    <t>كفاح</t>
  </si>
  <si>
    <t>سهير</t>
  </si>
  <si>
    <t>محمد حيدر</t>
  </si>
  <si>
    <t>عبدالعزيز</t>
  </si>
  <si>
    <t>وضحه</t>
  </si>
  <si>
    <t>محمد عبود</t>
  </si>
  <si>
    <t>عبود</t>
  </si>
  <si>
    <t>محمد مؤمن الحداد</t>
  </si>
  <si>
    <t>رفيف</t>
  </si>
  <si>
    <t>نسمه</t>
  </si>
  <si>
    <t>محمود الخطاب</t>
  </si>
  <si>
    <t>ترياق</t>
  </si>
  <si>
    <t>ملك</t>
  </si>
  <si>
    <t>ميمون جحجاح</t>
  </si>
  <si>
    <t>نزهه</t>
  </si>
  <si>
    <t>لطيفه</t>
  </si>
  <si>
    <t>اتحاد</t>
  </si>
  <si>
    <t>جوريه</t>
  </si>
  <si>
    <t>وسام اسعد</t>
  </si>
  <si>
    <t>وديعه</t>
  </si>
  <si>
    <t>نديمه</t>
  </si>
  <si>
    <t>نزيهه</t>
  </si>
  <si>
    <t>مطره</t>
  </si>
  <si>
    <t>محمد حسام</t>
  </si>
  <si>
    <t>زاهد</t>
  </si>
  <si>
    <t>احمد خليل</t>
  </si>
  <si>
    <t>عبد المجيد</t>
  </si>
  <si>
    <t>حسين محمود</t>
  </si>
  <si>
    <t>خليل ابراهيم</t>
  </si>
  <si>
    <t>محمد الاغواني</t>
  </si>
  <si>
    <t>كلثوم</t>
  </si>
  <si>
    <t>بسيمه</t>
  </si>
  <si>
    <t>مجد سليمان</t>
  </si>
  <si>
    <t>جمانا</t>
  </si>
  <si>
    <t>شكريه</t>
  </si>
  <si>
    <t>بهاء الدين</t>
  </si>
  <si>
    <t>احمد اصلان</t>
  </si>
  <si>
    <t>رشا</t>
  </si>
  <si>
    <t>احمد الحريري</t>
  </si>
  <si>
    <t>رفاعيه</t>
  </si>
  <si>
    <t>سركيس</t>
  </si>
  <si>
    <t>نجم</t>
  </si>
  <si>
    <t>عرفان</t>
  </si>
  <si>
    <t>ضحيه</t>
  </si>
  <si>
    <t>سجيعه</t>
  </si>
  <si>
    <t>ذيبه</t>
  </si>
  <si>
    <t>شمسه</t>
  </si>
  <si>
    <t>حربيه</t>
  </si>
  <si>
    <t>انس الجبر</t>
  </si>
  <si>
    <t>كفاء</t>
  </si>
  <si>
    <t>ايات علاء الدين</t>
  </si>
  <si>
    <t>نصره</t>
  </si>
  <si>
    <t>شيخه</t>
  </si>
  <si>
    <t>بشرى شاميه</t>
  </si>
  <si>
    <t>راضي</t>
  </si>
  <si>
    <t>خالديه</t>
  </si>
  <si>
    <t>ليندا</t>
  </si>
  <si>
    <t>جورج حنا</t>
  </si>
  <si>
    <t>جيان شيخموس</t>
  </si>
  <si>
    <t>شيخ موس</t>
  </si>
  <si>
    <t>هيله</t>
  </si>
  <si>
    <t>حسين الاحمد</t>
  </si>
  <si>
    <t>شريفه</t>
  </si>
  <si>
    <t>حيدر يوسف</t>
  </si>
  <si>
    <t>شاهه</t>
  </si>
  <si>
    <t>عصمت</t>
  </si>
  <si>
    <t>دعاء محمد</t>
  </si>
  <si>
    <t>دعاء مصطفى</t>
  </si>
  <si>
    <t>حميدي</t>
  </si>
  <si>
    <t>غزوان</t>
  </si>
  <si>
    <t>ديما ريحاوي</t>
  </si>
  <si>
    <t>احمد عيد</t>
  </si>
  <si>
    <t>ضحى</t>
  </si>
  <si>
    <t>شاميه</t>
  </si>
  <si>
    <t>نبيلا</t>
  </si>
  <si>
    <t>مشهور</t>
  </si>
  <si>
    <t>رهف شلبي</t>
  </si>
  <si>
    <t>مظهر</t>
  </si>
  <si>
    <t>فرزت</t>
  </si>
  <si>
    <t>رؤى تكريتي</t>
  </si>
  <si>
    <t>ريم ديبو</t>
  </si>
  <si>
    <t>زهير ابو علوش</t>
  </si>
  <si>
    <t>رزق</t>
  </si>
  <si>
    <t>نجلا</t>
  </si>
  <si>
    <t>هالا</t>
  </si>
  <si>
    <t>نبيها</t>
  </si>
  <si>
    <t>شاهين</t>
  </si>
  <si>
    <t>مصلح</t>
  </si>
  <si>
    <t>حلوه</t>
  </si>
  <si>
    <t>فهيده</t>
  </si>
  <si>
    <t>عياش</t>
  </si>
  <si>
    <t>نازك</t>
  </si>
  <si>
    <t>نجوه</t>
  </si>
  <si>
    <t>ساجده</t>
  </si>
  <si>
    <t>جوهره</t>
  </si>
  <si>
    <t>سماهر</t>
  </si>
  <si>
    <t>عدله</t>
  </si>
  <si>
    <t>علي حسن</t>
  </si>
  <si>
    <t>فادي</t>
  </si>
  <si>
    <t>خليل الحسين</t>
  </si>
  <si>
    <t>محمد عبد الكريم</t>
  </si>
  <si>
    <t>خود</t>
  </si>
  <si>
    <t>نجله</t>
  </si>
  <si>
    <t>فضيه</t>
  </si>
  <si>
    <t>قصي الحسين</t>
  </si>
  <si>
    <t>خدوج</t>
  </si>
  <si>
    <t>كرم الحلبوني</t>
  </si>
  <si>
    <t>رولا</t>
  </si>
  <si>
    <t>محمد الابراهيم</t>
  </si>
  <si>
    <t>محمد الحته</t>
  </si>
  <si>
    <t>محمد الخطيب</t>
  </si>
  <si>
    <t>محمد الدالي</t>
  </si>
  <si>
    <t>محمد السيد</t>
  </si>
  <si>
    <t>راغب</t>
  </si>
  <si>
    <t>محمد امير النمر</t>
  </si>
  <si>
    <t>رضيه</t>
  </si>
  <si>
    <t>خميس</t>
  </si>
  <si>
    <t>محمد رياض كشكه</t>
  </si>
  <si>
    <t>محمد زينو</t>
  </si>
  <si>
    <t>محمد صوان</t>
  </si>
  <si>
    <t>درويش</t>
  </si>
  <si>
    <t>مرام</t>
  </si>
  <si>
    <t>محمد كنعان</t>
  </si>
  <si>
    <t>محمد محمد</t>
  </si>
  <si>
    <t>محمد مصطفى</t>
  </si>
  <si>
    <t>محمد توفيق</t>
  </si>
  <si>
    <t>عايد</t>
  </si>
  <si>
    <t>زهريه</t>
  </si>
  <si>
    <t>شكري</t>
  </si>
  <si>
    <t>شجاع</t>
  </si>
  <si>
    <t>محمد صالح</t>
  </si>
  <si>
    <t>نغم علي</t>
  </si>
  <si>
    <t>جليله</t>
  </si>
  <si>
    <t>حوريه</t>
  </si>
  <si>
    <t>هبه جاموس</t>
  </si>
  <si>
    <t>جهان</t>
  </si>
  <si>
    <t>مانيا</t>
  </si>
  <si>
    <t>وطفا</t>
  </si>
  <si>
    <t>وائل الحربلي</t>
  </si>
  <si>
    <t>امون</t>
  </si>
  <si>
    <t>عبد الغفور</t>
  </si>
  <si>
    <t>راشد</t>
  </si>
  <si>
    <t>سميا</t>
  </si>
  <si>
    <t>مرضيه</t>
  </si>
  <si>
    <t>حسام معطي</t>
  </si>
  <si>
    <t>شاهر</t>
  </si>
  <si>
    <t>أميره</t>
  </si>
  <si>
    <t>فندية</t>
  </si>
  <si>
    <t>محمد أديب</t>
  </si>
  <si>
    <t>أمينه</t>
  </si>
  <si>
    <t>شما</t>
  </si>
  <si>
    <t>محمد الحمصي</t>
  </si>
  <si>
    <t>محمد العقله</t>
  </si>
  <si>
    <t>محمد القاسم</t>
  </si>
  <si>
    <t>محمد برهان</t>
  </si>
  <si>
    <t>تبارك</t>
  </si>
  <si>
    <t>عطية</t>
  </si>
  <si>
    <t>ربى</t>
  </si>
  <si>
    <t>وصفيه</t>
  </si>
  <si>
    <t>عواش</t>
  </si>
  <si>
    <t>ربا العبد</t>
  </si>
  <si>
    <t>احمد سليمان</t>
  </si>
  <si>
    <t>عبدالكريم</t>
  </si>
  <si>
    <t>اسماعيل المحمد</t>
  </si>
  <si>
    <t>فتحية</t>
  </si>
  <si>
    <t>إبراهيم عيسى</t>
  </si>
  <si>
    <t>أحمد علي</t>
  </si>
  <si>
    <t>أكرم</t>
  </si>
  <si>
    <t>آلاء بعلي</t>
  </si>
  <si>
    <t>آيات عجيل</t>
  </si>
  <si>
    <t>بديعة</t>
  </si>
  <si>
    <t>نقولا</t>
  </si>
  <si>
    <t>بشرى السيد</t>
  </si>
  <si>
    <t>متعب</t>
  </si>
  <si>
    <t>توجان كريم</t>
  </si>
  <si>
    <t>جيانا العبد</t>
  </si>
  <si>
    <t>وردة</t>
  </si>
  <si>
    <t>رابعة</t>
  </si>
  <si>
    <t>خزامه صبح</t>
  </si>
  <si>
    <t>اجفان</t>
  </si>
  <si>
    <t>آمنه</t>
  </si>
  <si>
    <t>دارين طراف</t>
  </si>
  <si>
    <t>عبدالقادر</t>
  </si>
  <si>
    <t>محمدغسان</t>
  </si>
  <si>
    <t>فتاة</t>
  </si>
  <si>
    <t>سحر الحسين</t>
  </si>
  <si>
    <t>سعيدة</t>
  </si>
  <si>
    <t>وفيقة</t>
  </si>
  <si>
    <t>سلوى سليم</t>
  </si>
  <si>
    <t>ظاهر</t>
  </si>
  <si>
    <t>هشمه</t>
  </si>
  <si>
    <t>سليمان سليمان</t>
  </si>
  <si>
    <t>عبدالسلام</t>
  </si>
  <si>
    <t>زكية</t>
  </si>
  <si>
    <t>سندس الصالح</t>
  </si>
  <si>
    <t>شادي النبواني</t>
  </si>
  <si>
    <t>فدوه</t>
  </si>
  <si>
    <t>توفيقه</t>
  </si>
  <si>
    <t>آمنة</t>
  </si>
  <si>
    <t>عفيفه</t>
  </si>
  <si>
    <t>ربيع</t>
  </si>
  <si>
    <t>عبد الباسط الحريري</t>
  </si>
  <si>
    <t>اماسل</t>
  </si>
  <si>
    <t>عبدالقادر المنفوش</t>
  </si>
  <si>
    <t>عزه سلوم</t>
  </si>
  <si>
    <t>عيسى الاحمد</t>
  </si>
  <si>
    <t>أديب</t>
  </si>
  <si>
    <t>غدير شرف الدين</t>
  </si>
  <si>
    <t>بهجة</t>
  </si>
  <si>
    <t>فادي حسين</t>
  </si>
  <si>
    <t>فاطمه عمرصالح</t>
  </si>
  <si>
    <t>مرتضى</t>
  </si>
  <si>
    <t>قصي شعبان</t>
  </si>
  <si>
    <t>لمى كحيل</t>
  </si>
  <si>
    <t>رجا</t>
  </si>
  <si>
    <t>محمد الاشقر</t>
  </si>
  <si>
    <t>محمد الخضر</t>
  </si>
  <si>
    <t>رسمية</t>
  </si>
  <si>
    <t>محمد دياب</t>
  </si>
  <si>
    <t>محمد مرهج</t>
  </si>
  <si>
    <t>محمد معلا</t>
  </si>
  <si>
    <t>نهيدة</t>
  </si>
  <si>
    <t>غدير</t>
  </si>
  <si>
    <t>روضة</t>
  </si>
  <si>
    <t>أحلام</t>
  </si>
  <si>
    <t>ماجدة</t>
  </si>
  <si>
    <t>ميرنا احمد</t>
  </si>
  <si>
    <t>كنعان</t>
  </si>
  <si>
    <t>كفا</t>
  </si>
  <si>
    <t>محمدعلي</t>
  </si>
  <si>
    <t>محمدهيثم</t>
  </si>
  <si>
    <t>وسام خلوف</t>
  </si>
  <si>
    <t>سوهيلا</t>
  </si>
  <si>
    <t>يامن حائماف</t>
  </si>
  <si>
    <t>احمد دهام</t>
  </si>
  <si>
    <t>رنيم بنور</t>
  </si>
  <si>
    <t>أسد</t>
  </si>
  <si>
    <t>رسلان</t>
  </si>
  <si>
    <t>فطمه</t>
  </si>
  <si>
    <t>معينه</t>
  </si>
  <si>
    <t>باسم الخاروف</t>
  </si>
  <si>
    <t>روش</t>
  </si>
  <si>
    <t>حازم الباكير</t>
  </si>
  <si>
    <t>عساف</t>
  </si>
  <si>
    <t>رامز صالح</t>
  </si>
  <si>
    <t>علاء يوسف</t>
  </si>
  <si>
    <t>محمد أمين</t>
  </si>
  <si>
    <t>فاتن عامر</t>
  </si>
  <si>
    <t>اشواق</t>
  </si>
  <si>
    <t>مازن عون</t>
  </si>
  <si>
    <t>جاد الله</t>
  </si>
  <si>
    <t>سعدى</t>
  </si>
  <si>
    <t>غيث يونس</t>
  </si>
  <si>
    <t>سفير نصور</t>
  </si>
  <si>
    <t>رمزه</t>
  </si>
  <si>
    <t>رفاه</t>
  </si>
  <si>
    <t>احمد شكري</t>
  </si>
  <si>
    <t>عقل</t>
  </si>
  <si>
    <t>خالد الآغا</t>
  </si>
  <si>
    <t>داود</t>
  </si>
  <si>
    <t>حسين قويدر</t>
  </si>
  <si>
    <t>لؤي الطعمه</t>
  </si>
  <si>
    <t>أمين</t>
  </si>
  <si>
    <t>شمسة</t>
  </si>
  <si>
    <t>ريم حمدان</t>
  </si>
  <si>
    <t>علي حبيب</t>
  </si>
  <si>
    <t>محمد فهد قسطي</t>
  </si>
  <si>
    <t>بشار ابراهيم</t>
  </si>
  <si>
    <t>بشار السلام</t>
  </si>
  <si>
    <t>كرمه</t>
  </si>
  <si>
    <t>عامر المرعي</t>
  </si>
  <si>
    <t>علي عثمان</t>
  </si>
  <si>
    <t>نادية</t>
  </si>
  <si>
    <t>رضا</t>
  </si>
  <si>
    <t>ميلاد الحلو</t>
  </si>
  <si>
    <t>مارون</t>
  </si>
  <si>
    <t>لانا البلبيسي</t>
  </si>
  <si>
    <t>حنان المحيميد</t>
  </si>
  <si>
    <t>اضحيه</t>
  </si>
  <si>
    <t>ضياء محمود</t>
  </si>
  <si>
    <t>ديما غرز الدين</t>
  </si>
  <si>
    <t>مصطفى حسين</t>
  </si>
  <si>
    <t>مجيب</t>
  </si>
  <si>
    <t>محمد درويش</t>
  </si>
  <si>
    <t>محمد الناصيف</t>
  </si>
  <si>
    <t>عروبه</t>
  </si>
  <si>
    <t>محمد جلال</t>
  </si>
  <si>
    <t>نجلاء</t>
  </si>
  <si>
    <t>مهند سعد</t>
  </si>
  <si>
    <t>مرح الدبش</t>
  </si>
  <si>
    <t>تبارك بيطار</t>
  </si>
  <si>
    <t>محمد نور محمد</t>
  </si>
  <si>
    <t>نبال</t>
  </si>
  <si>
    <t>نور الدين غانم</t>
  </si>
  <si>
    <t>دانيال الذياب</t>
  </si>
  <si>
    <t>شمس الدين</t>
  </si>
  <si>
    <t>رغد بدير</t>
  </si>
  <si>
    <t>محمد نديم</t>
  </si>
  <si>
    <t>ريم شدود</t>
  </si>
  <si>
    <t>مجيد</t>
  </si>
  <si>
    <t>هيفه</t>
  </si>
  <si>
    <t>انس الابراهيم</t>
  </si>
  <si>
    <t>خلود حسن</t>
  </si>
  <si>
    <t>كولونيا</t>
  </si>
  <si>
    <t>رهف مارديني</t>
  </si>
  <si>
    <t>طارق الحماده</t>
  </si>
  <si>
    <t>علاء اسعد</t>
  </si>
  <si>
    <t>علي الراس</t>
  </si>
  <si>
    <t>علي رحال</t>
  </si>
  <si>
    <t>فاطر غانم</t>
  </si>
  <si>
    <t>نظام الدين</t>
  </si>
  <si>
    <t>ميسر</t>
  </si>
  <si>
    <t>محمد وليد غتمه</t>
  </si>
  <si>
    <t>مهران العلي</t>
  </si>
  <si>
    <t>وسام البخيت</t>
  </si>
  <si>
    <t>روز</t>
  </si>
  <si>
    <t>نوار ديوب</t>
  </si>
  <si>
    <t>رويدة</t>
  </si>
  <si>
    <t>احلام مقداد</t>
  </si>
  <si>
    <t>احمد شربجي</t>
  </si>
  <si>
    <t>احمد قنبر</t>
  </si>
  <si>
    <t>احمد ورد</t>
  </si>
  <si>
    <t>الاء سوار</t>
  </si>
  <si>
    <t>اماني العامر</t>
  </si>
  <si>
    <t>ايه الملاح</t>
  </si>
  <si>
    <t>ايهم الحميد</t>
  </si>
  <si>
    <t>باسل الصغير</t>
  </si>
  <si>
    <t>بتول العمر</t>
  </si>
  <si>
    <t>بشار ابو عساف</t>
  </si>
  <si>
    <t>بلال خلوف</t>
  </si>
  <si>
    <t>جابر فران</t>
  </si>
  <si>
    <t>حسان معتوق</t>
  </si>
  <si>
    <t>دعاء الشيخ سليمان</t>
  </si>
  <si>
    <t>مرهفه</t>
  </si>
  <si>
    <t>ذو الفقار ابو غبرا</t>
  </si>
  <si>
    <t>رانيا الحو</t>
  </si>
  <si>
    <t>رشا حسن</t>
  </si>
  <si>
    <t>ريم محفوض</t>
  </si>
  <si>
    <t>نديده</t>
  </si>
  <si>
    <t>شادي حمره</t>
  </si>
  <si>
    <t>فهيم</t>
  </si>
  <si>
    <t>لينه</t>
  </si>
  <si>
    <t>عبد الرحمن قطيفاني</t>
  </si>
  <si>
    <t>عبد الرحمن متيش</t>
  </si>
  <si>
    <t>عبد الكريم عبد الحق</t>
  </si>
  <si>
    <t>عبد العليم</t>
  </si>
  <si>
    <t>عبير سعسعاني</t>
  </si>
  <si>
    <t>عبد لوهاب</t>
  </si>
  <si>
    <t>عدي الحمادي</t>
  </si>
  <si>
    <t>كنانه البيبي</t>
  </si>
  <si>
    <t>ليلى السلامه الصغير</t>
  </si>
  <si>
    <t>محمد البقاعي</t>
  </si>
  <si>
    <t>محمد الزيد</t>
  </si>
  <si>
    <t>محمد بشير عيطه</t>
  </si>
  <si>
    <t>محمد سامر جوهر</t>
  </si>
  <si>
    <t>اسراء</t>
  </si>
  <si>
    <t>محمد عبد الرحيم محمد</t>
  </si>
  <si>
    <t>محمد عبد النبي</t>
  </si>
  <si>
    <t>محمد عمار سيوده</t>
  </si>
  <si>
    <t>محمد ليلا</t>
  </si>
  <si>
    <t>مروه الغربي</t>
  </si>
  <si>
    <t>نجدت</t>
  </si>
  <si>
    <t>نور الفقيه</t>
  </si>
  <si>
    <t>هشام الحلاق</t>
  </si>
  <si>
    <t>يزن الحلاق</t>
  </si>
  <si>
    <t>عاليه</t>
  </si>
  <si>
    <t>محمد عامر</t>
  </si>
  <si>
    <t>مهند طنوس</t>
  </si>
  <si>
    <t>احمد اسبر</t>
  </si>
  <si>
    <t>احمد الحاري</t>
  </si>
  <si>
    <t>احمد جباره</t>
  </si>
  <si>
    <t>محمدخير</t>
  </si>
  <si>
    <t>احمد دعدوش</t>
  </si>
  <si>
    <t>محمدفوزي</t>
  </si>
  <si>
    <t>اسامة منصور</t>
  </si>
  <si>
    <t>الهام المحمد العلي</t>
  </si>
  <si>
    <t>امجد بكداش</t>
  </si>
  <si>
    <t>عبدالهادي</t>
  </si>
  <si>
    <t>انس العميش</t>
  </si>
  <si>
    <t>انعام غانم</t>
  </si>
  <si>
    <t>زعيله</t>
  </si>
  <si>
    <t>ايهم الحلبي</t>
  </si>
  <si>
    <t>أماني الخضر</t>
  </si>
  <si>
    <t>أمجد الطويل</t>
  </si>
  <si>
    <t>آلاء بلال</t>
  </si>
  <si>
    <t>بيشمرك اختيار</t>
  </si>
  <si>
    <t>شيخ محمد</t>
  </si>
  <si>
    <t>جوسلين دحدل</t>
  </si>
  <si>
    <t>حسين عبود</t>
  </si>
  <si>
    <t>خالد درويش</t>
  </si>
  <si>
    <t>دارين الجحجاح</t>
  </si>
  <si>
    <t>دهام العلي</t>
  </si>
  <si>
    <t>ديالا عمران</t>
  </si>
  <si>
    <t>رانيا المفلح</t>
  </si>
  <si>
    <t>رجب علي</t>
  </si>
  <si>
    <t>رهف المعاني</t>
  </si>
  <si>
    <t>زهره كوسا</t>
  </si>
  <si>
    <t>فاطر</t>
  </si>
  <si>
    <t>صفاء الريس</t>
  </si>
  <si>
    <t>صفاء جاسم</t>
  </si>
  <si>
    <t>عامر ملص</t>
  </si>
  <si>
    <t>عبد الرحمن خربوطلي</t>
  </si>
  <si>
    <t>عبد الله الذياب</t>
  </si>
  <si>
    <t>عبدالحكيم هللوالجابر</t>
  </si>
  <si>
    <t>عبدالله الحسن</t>
  </si>
  <si>
    <t>علا المدرس</t>
  </si>
  <si>
    <t>علا بلاوني</t>
  </si>
  <si>
    <t>كاملة</t>
  </si>
  <si>
    <t>علي عبد المالك</t>
  </si>
  <si>
    <t>صالحة</t>
  </si>
  <si>
    <t>علي مرهج</t>
  </si>
  <si>
    <t>علي ناصر</t>
  </si>
  <si>
    <t>غفران الحسن</t>
  </si>
  <si>
    <t>فاديه هلال</t>
  </si>
  <si>
    <t>فاطمة عليان</t>
  </si>
  <si>
    <t>لما مراد</t>
  </si>
  <si>
    <t>لؤي الغزي</t>
  </si>
  <si>
    <t>محمد الزعبي</t>
  </si>
  <si>
    <t>فلاح</t>
  </si>
  <si>
    <t>محمد حسني الصيادي</t>
  </si>
  <si>
    <t>محمد ينال ابو خروب</t>
  </si>
  <si>
    <t>مروج الرحال</t>
  </si>
  <si>
    <t>عقله</t>
  </si>
  <si>
    <t>مروه سليمان</t>
  </si>
  <si>
    <t>مروى رقيه</t>
  </si>
  <si>
    <t>مصعب ديوب</t>
  </si>
  <si>
    <t>ملاذ دقاق</t>
  </si>
  <si>
    <t>كروان</t>
  </si>
  <si>
    <t>ميرفت العايد</t>
  </si>
  <si>
    <t>زين</t>
  </si>
  <si>
    <t>نور الجاسم</t>
  </si>
  <si>
    <t>هبه النداف</t>
  </si>
  <si>
    <t>هلا الحسن</t>
  </si>
  <si>
    <t>وجدي الرفاعي</t>
  </si>
  <si>
    <t>يحيى المالح</t>
  </si>
  <si>
    <t>كنان الفاعوري</t>
  </si>
  <si>
    <t>نورس ديروان</t>
  </si>
  <si>
    <t>كرم</t>
  </si>
  <si>
    <t>فادي بلة</t>
  </si>
  <si>
    <t>درزيه</t>
  </si>
  <si>
    <t>محمد سليم المارديني</t>
  </si>
  <si>
    <t>يوسف حسين</t>
  </si>
  <si>
    <t>علي صلوح</t>
  </si>
  <si>
    <t>محمد غياث فطيمه</t>
  </si>
  <si>
    <t>صقر</t>
  </si>
  <si>
    <t>رائدة</t>
  </si>
  <si>
    <t>رامي حسين</t>
  </si>
  <si>
    <t>سامر زحلط</t>
  </si>
  <si>
    <t>حسن جعفر</t>
  </si>
  <si>
    <t>سامر سليمان</t>
  </si>
  <si>
    <t>حسين العرفي</t>
  </si>
  <si>
    <t>محمد حبيب</t>
  </si>
  <si>
    <t>جومانه</t>
  </si>
  <si>
    <t>رولا طراف</t>
  </si>
  <si>
    <t>احمد الحاج امرير</t>
  </si>
  <si>
    <t>علاء سلهب</t>
  </si>
  <si>
    <t>ميسره النموس</t>
  </si>
  <si>
    <t>خير الدين</t>
  </si>
  <si>
    <t>امجد المحمد</t>
  </si>
  <si>
    <t>قدسيه</t>
  </si>
  <si>
    <t>حسين فضال</t>
  </si>
  <si>
    <t>خالد الحشيش</t>
  </si>
  <si>
    <t>رأفت الفهد</t>
  </si>
  <si>
    <t>علي المصري</t>
  </si>
  <si>
    <t>محمد الشحاده</t>
  </si>
  <si>
    <t>محمد الشقه</t>
  </si>
  <si>
    <t>محمد عجاج</t>
  </si>
  <si>
    <t>عبد السلام الزعبي</t>
  </si>
  <si>
    <t>محمد الفشتكي</t>
  </si>
  <si>
    <t>حيان</t>
  </si>
  <si>
    <t>علي قشة</t>
  </si>
  <si>
    <t>نيسانه</t>
  </si>
  <si>
    <t>عمر العساف</t>
  </si>
  <si>
    <t>بنين</t>
  </si>
  <si>
    <t>كميله</t>
  </si>
  <si>
    <t>مجد البائع</t>
  </si>
  <si>
    <t>سميه برغش</t>
  </si>
  <si>
    <t>صقر البدين</t>
  </si>
  <si>
    <t>كنان القاق</t>
  </si>
  <si>
    <t>لجين ابراهيم</t>
  </si>
  <si>
    <t>محمد علي ريمه</t>
  </si>
  <si>
    <t>مروة قرعيش</t>
  </si>
  <si>
    <t>مريم عصفور</t>
  </si>
  <si>
    <t>معاذ المشعان العلي</t>
  </si>
  <si>
    <t>يعرب علي</t>
  </si>
  <si>
    <t>فتون سليمان</t>
  </si>
  <si>
    <t>زكريا حيدر</t>
  </si>
  <si>
    <t>ربيع مخلوف</t>
  </si>
  <si>
    <t>حسنا</t>
  </si>
  <si>
    <t>امل صيموعه</t>
  </si>
  <si>
    <t>عمار عبد الخالق</t>
  </si>
  <si>
    <t>ساره عبد الله</t>
  </si>
  <si>
    <t>ضحى حافظ</t>
  </si>
  <si>
    <t>محمد فؤاد</t>
  </si>
  <si>
    <t>نعيمه حلبوني</t>
  </si>
  <si>
    <t>فاطمه عباس</t>
  </si>
  <si>
    <t>ساميه الصياد</t>
  </si>
  <si>
    <t>محمد مرهف بدير</t>
  </si>
  <si>
    <t>منار عوض</t>
  </si>
  <si>
    <t>لمى شربجي عمرين</t>
  </si>
  <si>
    <t>كنان الشيباني</t>
  </si>
  <si>
    <t>غاندي حداد</t>
  </si>
  <si>
    <t>زينب حيدو</t>
  </si>
  <si>
    <t>حمزه الجاسم</t>
  </si>
  <si>
    <t>لين نور الدين</t>
  </si>
  <si>
    <t>يارا موصللي</t>
  </si>
  <si>
    <t>رائد ساري</t>
  </si>
  <si>
    <t>محمد اغيد روميه</t>
  </si>
  <si>
    <t>سليم الشوفي</t>
  </si>
  <si>
    <t>شبيب</t>
  </si>
  <si>
    <t>بشار ضوا</t>
  </si>
  <si>
    <t>ابراهيم يوسف</t>
  </si>
  <si>
    <t>احمد المسوتي</t>
  </si>
  <si>
    <t>امجد ابو لبده</t>
  </si>
  <si>
    <t>ايهم بدوي</t>
  </si>
  <si>
    <t>جوان شيخو</t>
  </si>
  <si>
    <t>روشين</t>
  </si>
  <si>
    <t>رغد خطاب</t>
  </si>
  <si>
    <t>زايد الحمد</t>
  </si>
  <si>
    <t>سندرا حريز</t>
  </si>
  <si>
    <t>شادي رابعه</t>
  </si>
  <si>
    <t>عبد الرحمن الحكيم</t>
  </si>
  <si>
    <t>عبد الرحمن المصطفى</t>
  </si>
  <si>
    <t>عبد الرحمن منصور</t>
  </si>
  <si>
    <t>عبده رمضان</t>
  </si>
  <si>
    <t>علي الحسن الاحمد</t>
  </si>
  <si>
    <t>علي نجمه</t>
  </si>
  <si>
    <t>عمار بسيوني</t>
  </si>
  <si>
    <t>غزل العواني</t>
  </si>
  <si>
    <t>غسان سليمان</t>
  </si>
  <si>
    <t>غيث الرعواني</t>
  </si>
  <si>
    <t>كلدار سلو</t>
  </si>
  <si>
    <t>مولوده</t>
  </si>
  <si>
    <t>محمد السليم</t>
  </si>
  <si>
    <t>محمد بلال المصري</t>
  </si>
  <si>
    <t>محمد حسين قرباش</t>
  </si>
  <si>
    <t>محمد رسلان</t>
  </si>
  <si>
    <t>محمد هاشم المسوتي</t>
  </si>
  <si>
    <t>مرح شحاده</t>
  </si>
  <si>
    <t>ردينا</t>
  </si>
  <si>
    <t>نسرين البردان</t>
  </si>
  <si>
    <t>نورس مسره</t>
  </si>
  <si>
    <t>هبه كيالي</t>
  </si>
  <si>
    <t>سمير الناطور</t>
  </si>
  <si>
    <t>خمائل حاجي عمر</t>
  </si>
  <si>
    <t>احمد ابو طاره</t>
  </si>
  <si>
    <t>احمد عجمي</t>
  </si>
  <si>
    <t>امير عقيل</t>
  </si>
  <si>
    <t>بتول العوض</t>
  </si>
  <si>
    <t>بدر الدين الاخرس</t>
  </si>
  <si>
    <t>نتيله</t>
  </si>
  <si>
    <t>بيان محمد</t>
  </si>
  <si>
    <t>حسين الحميد</t>
  </si>
  <si>
    <t>حسين عبد القادر</t>
  </si>
  <si>
    <t>دارين علي</t>
  </si>
  <si>
    <t>دانيال سلامه</t>
  </si>
  <si>
    <t>دانيال عبد الولي</t>
  </si>
  <si>
    <t>ذو الفقار عيسى</t>
  </si>
  <si>
    <t>اسكندره</t>
  </si>
  <si>
    <t>ربى الحلاق</t>
  </si>
  <si>
    <t>رنده العيد</t>
  </si>
  <si>
    <t>روان جزماتي</t>
  </si>
  <si>
    <t>روفيده سعيد</t>
  </si>
  <si>
    <t>زينب عباس</t>
  </si>
  <si>
    <t>سمير قاروط</t>
  </si>
  <si>
    <t>عميد</t>
  </si>
  <si>
    <t>شذى الفتيح</t>
  </si>
  <si>
    <t>صفاء علي</t>
  </si>
  <si>
    <t>عبد الرحمن الكيلاني</t>
  </si>
  <si>
    <t>عبد الله حسين</t>
  </si>
  <si>
    <t>ماجد عبد الله</t>
  </si>
  <si>
    <t>عبير طرابيه</t>
  </si>
  <si>
    <t>عدنان شعبان</t>
  </si>
  <si>
    <t>عدنان قنديل</t>
  </si>
  <si>
    <t>اياس</t>
  </si>
  <si>
    <t>ميشلين</t>
  </si>
  <si>
    <t>عفراء الجدي</t>
  </si>
  <si>
    <t>عفيف الشحف</t>
  </si>
  <si>
    <t>علي حليبيه</t>
  </si>
  <si>
    <t>علي خليل</t>
  </si>
  <si>
    <t>غدير اسماعيل</t>
  </si>
  <si>
    <t>غدير درويش</t>
  </si>
  <si>
    <t>غفران حتاحت</t>
  </si>
  <si>
    <t>غياث علوش</t>
  </si>
  <si>
    <t>فراس قسام</t>
  </si>
  <si>
    <t>مجد صقر</t>
  </si>
  <si>
    <t>محمد المنصور</t>
  </si>
  <si>
    <t>محمد ثابت صالحاني</t>
  </si>
  <si>
    <t>محمد حجي حسين</t>
  </si>
  <si>
    <t>محمد حليمه</t>
  </si>
  <si>
    <t>عدنان خليل</t>
  </si>
  <si>
    <t>ماويه</t>
  </si>
  <si>
    <t>محمد عماد شيخو</t>
  </si>
  <si>
    <t>محمد مقصود</t>
  </si>
  <si>
    <t>محمد نزار القزاز</t>
  </si>
  <si>
    <t>محمد نزهت دامرجي</t>
  </si>
  <si>
    <t>صفوة</t>
  </si>
  <si>
    <t>مصطفى عتمه</t>
  </si>
  <si>
    <t>معن القرح</t>
  </si>
  <si>
    <t>مؤيد جبور</t>
  </si>
  <si>
    <t>ميس الريم الغانم</t>
  </si>
  <si>
    <t>نادين الشيخ</t>
  </si>
  <si>
    <t>نجم الدين كرمان</t>
  </si>
  <si>
    <t>نضال صالح</t>
  </si>
  <si>
    <t>نغم ابراهيم</t>
  </si>
  <si>
    <t>هلا محفوض</t>
  </si>
  <si>
    <t>يزن كلتوم</t>
  </si>
  <si>
    <t>اريج ايوب</t>
  </si>
  <si>
    <t>الماظ</t>
  </si>
  <si>
    <t>رزان ملا</t>
  </si>
  <si>
    <t>محمد عبد القادر</t>
  </si>
  <si>
    <t>مروه حمشو</t>
  </si>
  <si>
    <t>هزار ابو حامد</t>
  </si>
  <si>
    <t>همام الرهبان</t>
  </si>
  <si>
    <t>ابراهيم محمد</t>
  </si>
  <si>
    <t>عقيلة</t>
  </si>
  <si>
    <t>جازية</t>
  </si>
  <si>
    <t>احمد الشيخ صالح</t>
  </si>
  <si>
    <t>احمد الصويص</t>
  </si>
  <si>
    <t>قاهره</t>
  </si>
  <si>
    <t>احمد الوادي</t>
  </si>
  <si>
    <t>اسماء شهاب</t>
  </si>
  <si>
    <t>اشرف شحاده</t>
  </si>
  <si>
    <t>اكرم شحرور</t>
  </si>
  <si>
    <t>امجد الحسين</t>
  </si>
  <si>
    <t>امل قدور</t>
  </si>
  <si>
    <t>ايمان غريبي</t>
  </si>
  <si>
    <t>إباء علي</t>
  </si>
  <si>
    <t>أحمد الخليل</t>
  </si>
  <si>
    <t>برائه</t>
  </si>
  <si>
    <t>أحمد عثمان</t>
  </si>
  <si>
    <t>أغيد عدس</t>
  </si>
  <si>
    <t>باسل الخليف</t>
  </si>
  <si>
    <t>منجيه</t>
  </si>
  <si>
    <t>باسل عزام</t>
  </si>
  <si>
    <t>براءه الهادي</t>
  </si>
  <si>
    <t>ثائر الحوشان</t>
  </si>
  <si>
    <t>جمال عثوان</t>
  </si>
  <si>
    <t>جميله العيدالسليمان</t>
  </si>
  <si>
    <t>حازم فندي</t>
  </si>
  <si>
    <t>قنيعه</t>
  </si>
  <si>
    <t>حمد عبيد</t>
  </si>
  <si>
    <t>بلهاء</t>
  </si>
  <si>
    <t>حيدر محمد</t>
  </si>
  <si>
    <t>عدال</t>
  </si>
  <si>
    <t>خالد العبد</t>
  </si>
  <si>
    <t>عكاشه</t>
  </si>
  <si>
    <t>خالد النقلان</t>
  </si>
  <si>
    <t>مدلول</t>
  </si>
  <si>
    <t>خالد جبران</t>
  </si>
  <si>
    <t>خلدون الوادي</t>
  </si>
  <si>
    <t>دارين حمود</t>
  </si>
  <si>
    <t>داليا احمد</t>
  </si>
  <si>
    <t>دعاء زين الدين</t>
  </si>
  <si>
    <t>رامي عزالدين</t>
  </si>
  <si>
    <t>رضوان الاحمد</t>
  </si>
  <si>
    <t>رمزه علي</t>
  </si>
  <si>
    <t>رنيم عليان</t>
  </si>
  <si>
    <t>رهام العمار</t>
  </si>
  <si>
    <t>رهف الشعار</t>
  </si>
  <si>
    <t>عبدالناصر</t>
  </si>
  <si>
    <t>رهفه السكري</t>
  </si>
  <si>
    <t>زهيره مراد</t>
  </si>
  <si>
    <t>زينب زيود</t>
  </si>
  <si>
    <t>زينب عوده</t>
  </si>
  <si>
    <t>ساهره حسن</t>
  </si>
  <si>
    <t>سعد الغصين</t>
  </si>
  <si>
    <t>سعيد الحكيم</t>
  </si>
  <si>
    <t>سمير الطويل</t>
  </si>
  <si>
    <t>سيلدا سليمان</t>
  </si>
  <si>
    <t>شادي الخليل</t>
  </si>
  <si>
    <t>شروق الزهنان</t>
  </si>
  <si>
    <t>صخر العيسى</t>
  </si>
  <si>
    <t>عبيده البواب</t>
  </si>
  <si>
    <t>عزيزه حمود</t>
  </si>
  <si>
    <t>علي العبد الله</t>
  </si>
  <si>
    <t>علي عبود</t>
  </si>
  <si>
    <t>عماد الشيخ عمر</t>
  </si>
  <si>
    <t>عمر حسان</t>
  </si>
  <si>
    <t>محمدصفوان</t>
  </si>
  <si>
    <t>غاده أبوسمره</t>
  </si>
  <si>
    <t>محمدطارق</t>
  </si>
  <si>
    <t>غدير سعيد</t>
  </si>
  <si>
    <t>فائز الكدروالحماده</t>
  </si>
  <si>
    <t>فيصل العبود</t>
  </si>
  <si>
    <t>قيس وهيبه</t>
  </si>
  <si>
    <t>كناز حسن</t>
  </si>
  <si>
    <t>كوثر الطحان</t>
  </si>
  <si>
    <t>لما النجم</t>
  </si>
  <si>
    <t>عبدالمعين</t>
  </si>
  <si>
    <t>لونا صالح</t>
  </si>
  <si>
    <t>ماجد مستو</t>
  </si>
  <si>
    <t>ماجده حيدر</t>
  </si>
  <si>
    <t>خيرالله</t>
  </si>
  <si>
    <t>مالك الكريان</t>
  </si>
  <si>
    <t>محار دره</t>
  </si>
  <si>
    <t>محاسن الحسين</t>
  </si>
  <si>
    <t>عزو</t>
  </si>
  <si>
    <t>محمد الدلول</t>
  </si>
  <si>
    <t>محمد أديب قسوات</t>
  </si>
  <si>
    <t>محمد شحاده</t>
  </si>
  <si>
    <t>محمد صياح زباد</t>
  </si>
  <si>
    <t>محمد عاشور</t>
  </si>
  <si>
    <t>محمد مازن رزوق</t>
  </si>
  <si>
    <t>محمدماهر بارافي</t>
  </si>
  <si>
    <t>محمود السعدي</t>
  </si>
  <si>
    <t>محمود الشرع</t>
  </si>
  <si>
    <t>مرح التيم</t>
  </si>
  <si>
    <t>مرح اللو</t>
  </si>
  <si>
    <t>مرفت الاشقر</t>
  </si>
  <si>
    <t>مروه ابوحمدان</t>
  </si>
  <si>
    <t>مضر عرابي</t>
  </si>
  <si>
    <t>مطيعه صديق</t>
  </si>
  <si>
    <t>معاذ السمير</t>
  </si>
  <si>
    <t>هايس</t>
  </si>
  <si>
    <t>معاذ شعبان</t>
  </si>
  <si>
    <t>منال سرور</t>
  </si>
  <si>
    <t>مؤيد الخليل</t>
  </si>
  <si>
    <t>ميرفت الطعاني</t>
  </si>
  <si>
    <t>نبال العفاش</t>
  </si>
  <si>
    <t>نورا الحافي</t>
  </si>
  <si>
    <t>هبه الله عاصي</t>
  </si>
  <si>
    <t>هدى القدور</t>
  </si>
  <si>
    <t>هيا الحوراني</t>
  </si>
  <si>
    <t>يارا ابوعساف</t>
  </si>
  <si>
    <t>يارا عجيب</t>
  </si>
  <si>
    <t>احمد دياب</t>
  </si>
  <si>
    <t>هيام المشنتف</t>
  </si>
  <si>
    <t>نمره</t>
  </si>
  <si>
    <t>خلدون الخطيب</t>
  </si>
  <si>
    <t>ايليان دحدل</t>
  </si>
  <si>
    <t>وزنه</t>
  </si>
  <si>
    <t>سكر</t>
  </si>
  <si>
    <t>عزالدين</t>
  </si>
  <si>
    <t>خليل الزكلي</t>
  </si>
  <si>
    <t>سريه</t>
  </si>
  <si>
    <t>سارة</t>
  </si>
  <si>
    <t>كنان سليمون</t>
  </si>
  <si>
    <t>نور الدين الحسن العواد</t>
  </si>
  <si>
    <t>ثريه</t>
  </si>
  <si>
    <t>ابراهيم ابراهيم</t>
  </si>
  <si>
    <t>اسماعيل جنود</t>
  </si>
  <si>
    <t>خلدون الغفري</t>
  </si>
  <si>
    <t>محسنه</t>
  </si>
  <si>
    <t>سامر ناصر</t>
  </si>
  <si>
    <t>محمد الحاج</t>
  </si>
  <si>
    <t>محمد المشاكل</t>
  </si>
  <si>
    <t>بسمان العموري</t>
  </si>
  <si>
    <t>صفوح</t>
  </si>
  <si>
    <t>مهنا الخلف</t>
  </si>
  <si>
    <t>علي عيسى</t>
  </si>
  <si>
    <t>قصي محمود</t>
  </si>
  <si>
    <t>وسيم تامر</t>
  </si>
  <si>
    <t>روجين ظاظا</t>
  </si>
  <si>
    <t>ساميه العاقل</t>
  </si>
  <si>
    <t>برجس</t>
  </si>
  <si>
    <t>يوسف نصر</t>
  </si>
  <si>
    <t>رامي ميرخان</t>
  </si>
  <si>
    <t>وئام شرف الدين</t>
  </si>
  <si>
    <t>محمد خير مراد</t>
  </si>
  <si>
    <t>احمد جواد</t>
  </si>
  <si>
    <t>منذر العمر</t>
  </si>
  <si>
    <t>خالد اليونس</t>
  </si>
  <si>
    <t>احمد امريج</t>
  </si>
  <si>
    <t>نزله</t>
  </si>
  <si>
    <t>غيث زين الدين</t>
  </si>
  <si>
    <t>زين الدين</t>
  </si>
  <si>
    <t>غاندي منصور</t>
  </si>
  <si>
    <t>باسل طلاع</t>
  </si>
  <si>
    <t>سعد</t>
  </si>
  <si>
    <t>حيدر سليمان</t>
  </si>
  <si>
    <t>رضوه</t>
  </si>
  <si>
    <t>وحده</t>
  </si>
  <si>
    <t>رنيم باسوس</t>
  </si>
  <si>
    <t>رؤى المصري</t>
  </si>
  <si>
    <t>احمد فايز</t>
  </si>
  <si>
    <t>سامر سكر</t>
  </si>
  <si>
    <t>مكرومه</t>
  </si>
  <si>
    <t>عبد الكريم الهندي</t>
  </si>
  <si>
    <t>عمار محمود</t>
  </si>
  <si>
    <t>فراس هاشم</t>
  </si>
  <si>
    <t>احمد سمير</t>
  </si>
  <si>
    <t>مجد حاطوم</t>
  </si>
  <si>
    <t>محمد طياره</t>
  </si>
  <si>
    <t>محمد علاء الدين حوش</t>
  </si>
  <si>
    <t>محمد تحسين</t>
  </si>
  <si>
    <t>محمد علي الشبلي</t>
  </si>
  <si>
    <t>بندر</t>
  </si>
  <si>
    <t>محمد فراس شوربجي</t>
  </si>
  <si>
    <t>يوسف دعدوش</t>
  </si>
  <si>
    <t>بيان الشعبي</t>
  </si>
  <si>
    <t>راما عليط</t>
  </si>
  <si>
    <t>زينب حسن</t>
  </si>
  <si>
    <t>سليمان القاضي</t>
  </si>
  <si>
    <t>سومر حبيب</t>
  </si>
  <si>
    <t>عماد الريس</t>
  </si>
  <si>
    <t>مجد اسماعيل</t>
  </si>
  <si>
    <t>ناريمان زغيبي</t>
  </si>
  <si>
    <t>اية هاشم</t>
  </si>
  <si>
    <t>ميادة النابلسي</t>
  </si>
  <si>
    <t>جمعة</t>
  </si>
  <si>
    <t>يوسف ابراهيم</t>
  </si>
  <si>
    <t>ربيع ربيع</t>
  </si>
  <si>
    <t>يولا</t>
  </si>
  <si>
    <t>ابراهيم عجميه</t>
  </si>
  <si>
    <t>يعرب</t>
  </si>
  <si>
    <t>ابراهيم غزال</t>
  </si>
  <si>
    <t>ابراهيم نوفلي</t>
  </si>
  <si>
    <t>احلام حسن</t>
  </si>
  <si>
    <t>احمد ابوحويه</t>
  </si>
  <si>
    <t>عايشه</t>
  </si>
  <si>
    <t>احمد الحمادي</t>
  </si>
  <si>
    <t>احمد الزايد</t>
  </si>
  <si>
    <t>احمد الشريفي</t>
  </si>
  <si>
    <t>احمد العايد</t>
  </si>
  <si>
    <t>احمد العبد الله</t>
  </si>
  <si>
    <t>عبدالمنعم</t>
  </si>
  <si>
    <t>محمدصالح</t>
  </si>
  <si>
    <t>احمد سلطان ناصر</t>
  </si>
  <si>
    <t>براء</t>
  </si>
  <si>
    <t>احمد محفوض</t>
  </si>
  <si>
    <t>ادهم خلف</t>
  </si>
  <si>
    <t>اسراء العداي</t>
  </si>
  <si>
    <t>مليكة</t>
  </si>
  <si>
    <t>عمادالدين</t>
  </si>
  <si>
    <t>اسلام المصري</t>
  </si>
  <si>
    <t>اسماء الفنيش</t>
  </si>
  <si>
    <t>النافله</t>
  </si>
  <si>
    <t>شيحان</t>
  </si>
  <si>
    <t>اجود</t>
  </si>
  <si>
    <t>الليث فياض</t>
  </si>
  <si>
    <t>اماني غادر</t>
  </si>
  <si>
    <t>امل اسكندر</t>
  </si>
  <si>
    <t>امين عيسى</t>
  </si>
  <si>
    <t>اياد عبدالله</t>
  </si>
  <si>
    <t>لوسيه</t>
  </si>
  <si>
    <t>ايمان الحساني</t>
  </si>
  <si>
    <t>ايمن السليمان</t>
  </si>
  <si>
    <t>ايه نصر</t>
  </si>
  <si>
    <t>تاج</t>
  </si>
  <si>
    <t>إيلاف بدليس</t>
  </si>
  <si>
    <t>أبي قرعيش</t>
  </si>
  <si>
    <t>أحمد الهابط</t>
  </si>
  <si>
    <t>أحمد نور المصري</t>
  </si>
  <si>
    <t>أشرف شوباصي</t>
  </si>
  <si>
    <t>أكرم نوفل</t>
  </si>
  <si>
    <t>أماني عامر</t>
  </si>
  <si>
    <t>نوفليه</t>
  </si>
  <si>
    <t>أمجد جديد</t>
  </si>
  <si>
    <t>أمجد علي</t>
  </si>
  <si>
    <t>أمل احمد</t>
  </si>
  <si>
    <t>أمل الخطيب</t>
  </si>
  <si>
    <t>وهوب</t>
  </si>
  <si>
    <t>أسعد</t>
  </si>
  <si>
    <t>آلاء الخاني</t>
  </si>
  <si>
    <t>صفية</t>
  </si>
  <si>
    <t>آلاء يوسف</t>
  </si>
  <si>
    <t>آمنة أبوضاهر</t>
  </si>
  <si>
    <t>إياد</t>
  </si>
  <si>
    <t>واجد</t>
  </si>
  <si>
    <t>باسم عاشور</t>
  </si>
  <si>
    <t>بتول اليوسف</t>
  </si>
  <si>
    <t>بتول حيمود</t>
  </si>
  <si>
    <t>بثينه خليل</t>
  </si>
  <si>
    <t>براء النجار</t>
  </si>
  <si>
    <t>بسام العلي</t>
  </si>
  <si>
    <t>بشار سليمان</t>
  </si>
  <si>
    <t>بشار فضه</t>
  </si>
  <si>
    <t>بشار معلا</t>
  </si>
  <si>
    <t>رامح</t>
  </si>
  <si>
    <t>بلال تيرو</t>
  </si>
  <si>
    <t>بهيج احمد</t>
  </si>
  <si>
    <t>غزالة</t>
  </si>
  <si>
    <t>تسنيم القصاص</t>
  </si>
  <si>
    <t>تغريد محمد</t>
  </si>
  <si>
    <t>ثامر محمد</t>
  </si>
  <si>
    <t>جعفر الحسين</t>
  </si>
  <si>
    <t>عبدالباسط</t>
  </si>
  <si>
    <t>بيكه</t>
  </si>
  <si>
    <t>جمال المهاوش</t>
  </si>
  <si>
    <t>جمال حيدر</t>
  </si>
  <si>
    <t>حسام العنيزان</t>
  </si>
  <si>
    <t>حسام محمدسعيد</t>
  </si>
  <si>
    <t>حسام محمود</t>
  </si>
  <si>
    <t>محمدرضوان</t>
  </si>
  <si>
    <t>حسان شلهوم</t>
  </si>
  <si>
    <t>حسن البليخ</t>
  </si>
  <si>
    <t>حسن العدل</t>
  </si>
  <si>
    <t>حسن معلا</t>
  </si>
  <si>
    <t>حسيان الحسين</t>
  </si>
  <si>
    <t>حسين الياسين</t>
  </si>
  <si>
    <t>عرسان</t>
  </si>
  <si>
    <t>حمزه العكش</t>
  </si>
  <si>
    <t>حنا السمارة</t>
  </si>
  <si>
    <t>أنطون</t>
  </si>
  <si>
    <t>حيان عاصي</t>
  </si>
  <si>
    <t>خالد الأحمد</t>
  </si>
  <si>
    <t>خالد نبعه</t>
  </si>
  <si>
    <t>عبدالحكيم</t>
  </si>
  <si>
    <t>خلود الصالح</t>
  </si>
  <si>
    <t>داليا ابراهيم</t>
  </si>
  <si>
    <t>محمدبشار</t>
  </si>
  <si>
    <t>دعاء رحال</t>
  </si>
  <si>
    <t>دوشير اوسكوتكو</t>
  </si>
  <si>
    <t>فهيمه</t>
  </si>
  <si>
    <t>ديمه يوسف</t>
  </si>
  <si>
    <t>ذوالفقار جركس</t>
  </si>
  <si>
    <t>راشد أتمت</t>
  </si>
  <si>
    <t>سواح</t>
  </si>
  <si>
    <t>رامي حسن</t>
  </si>
  <si>
    <t>رانيا زين الدين</t>
  </si>
  <si>
    <t>زهرالهيل</t>
  </si>
  <si>
    <t>رانيه تقلا</t>
  </si>
  <si>
    <t>شحيده</t>
  </si>
  <si>
    <t>راويه الصالح الشوفي</t>
  </si>
  <si>
    <t>أمرية</t>
  </si>
  <si>
    <t>ربا الشقران</t>
  </si>
  <si>
    <t>تنهه</t>
  </si>
  <si>
    <t>رباب مبارك</t>
  </si>
  <si>
    <t>ربيع فلحوط</t>
  </si>
  <si>
    <t>رجاء نورالدين</t>
  </si>
  <si>
    <t>رستم الغزالي</t>
  </si>
  <si>
    <t>رشا اسحق</t>
  </si>
  <si>
    <t>رقيه البكر</t>
  </si>
  <si>
    <t>رقيه الحايك</t>
  </si>
  <si>
    <t>رقيه الحمود التركي</t>
  </si>
  <si>
    <t>حجيه</t>
  </si>
  <si>
    <t>رقيه علي</t>
  </si>
  <si>
    <t>عبدالفتاح</t>
  </si>
  <si>
    <t>رند غانم</t>
  </si>
  <si>
    <t>رنده يوسف</t>
  </si>
  <si>
    <t>رهام بدر</t>
  </si>
  <si>
    <t>رهام عليان</t>
  </si>
  <si>
    <t>رهف الشايب</t>
  </si>
  <si>
    <t>صافيناز</t>
  </si>
  <si>
    <t>رهف عيسى</t>
  </si>
  <si>
    <t>طائف</t>
  </si>
  <si>
    <t>روزان نصر</t>
  </si>
  <si>
    <t>رولا جديد</t>
  </si>
  <si>
    <t>رويدة الغضبان</t>
  </si>
  <si>
    <t>كبيس</t>
  </si>
  <si>
    <t>رؤى الغنام</t>
  </si>
  <si>
    <t>ريم النبهان</t>
  </si>
  <si>
    <t>ريما عيسى</t>
  </si>
  <si>
    <t>افرنجية</t>
  </si>
  <si>
    <t>ريمة عيدو</t>
  </si>
  <si>
    <t>محيى</t>
  </si>
  <si>
    <t>ريمه مسعود</t>
  </si>
  <si>
    <t>زبيده عثمان</t>
  </si>
  <si>
    <t>غالية</t>
  </si>
  <si>
    <t>طراد</t>
  </si>
  <si>
    <t>فنديه</t>
  </si>
  <si>
    <t>ساره الخطيب</t>
  </si>
  <si>
    <t>ساميا بوسنه لي</t>
  </si>
  <si>
    <t>سائر خليل</t>
  </si>
  <si>
    <t>سجا سعد الدين</t>
  </si>
  <si>
    <t>سعيد الديري</t>
  </si>
  <si>
    <t>ثنيه</t>
  </si>
  <si>
    <t>سكينه السليمان</t>
  </si>
  <si>
    <t>سلافه علي</t>
  </si>
  <si>
    <t>سلسبيل العنيسي</t>
  </si>
  <si>
    <t>قادريه</t>
  </si>
  <si>
    <t>سليمان السليمان</t>
  </si>
  <si>
    <t>سليمان دلا</t>
  </si>
  <si>
    <t>سليمه موسى</t>
  </si>
  <si>
    <t>سميه محمد</t>
  </si>
  <si>
    <t>سوزان المعاز</t>
  </si>
  <si>
    <t>سومر الطربوش</t>
  </si>
  <si>
    <t>سيدرا يوسف</t>
  </si>
  <si>
    <t>شريف ابو عيسى</t>
  </si>
  <si>
    <t>شوقي صفر</t>
  </si>
  <si>
    <t>شيرين الخلف</t>
  </si>
  <si>
    <t>شيرين العوض</t>
  </si>
  <si>
    <t>شيرين باير</t>
  </si>
  <si>
    <t>صابرين ضاهر</t>
  </si>
  <si>
    <t>ضاهر</t>
  </si>
  <si>
    <t>صادق النوفل</t>
  </si>
  <si>
    <t>صالح الجاسم</t>
  </si>
  <si>
    <t>هنفه</t>
  </si>
  <si>
    <t>صالح ديوب</t>
  </si>
  <si>
    <t>صلاح الدين المحمد العبود الصالح</t>
  </si>
  <si>
    <t>ضحى الحسين</t>
  </si>
  <si>
    <t>ضحى السيد</t>
  </si>
  <si>
    <t>ضياء قطان</t>
  </si>
  <si>
    <t>طه الحريري</t>
  </si>
  <si>
    <t>عامر ريمي</t>
  </si>
  <si>
    <t>عائشه حمو</t>
  </si>
  <si>
    <t>عباس علي</t>
  </si>
  <si>
    <t>لبنا</t>
  </si>
  <si>
    <t>عبد الرحمن الحريري</t>
  </si>
  <si>
    <t>عبد الله الأحمد</t>
  </si>
  <si>
    <t>عبد المالك الربيع</t>
  </si>
  <si>
    <t>عبدالرحمن الطويل</t>
  </si>
  <si>
    <t>عبدالسلام الحمود</t>
  </si>
  <si>
    <t>عبدالكريم الحسين</t>
  </si>
  <si>
    <t>عبدالكريم نادر</t>
  </si>
  <si>
    <t>عبدو الخليل</t>
  </si>
  <si>
    <t>عبيده الرحال</t>
  </si>
  <si>
    <t>عبير ديب</t>
  </si>
  <si>
    <t>عبير محمد</t>
  </si>
  <si>
    <t>عدي خابوري</t>
  </si>
  <si>
    <t>عروبة حمود</t>
  </si>
  <si>
    <t>عزيز ديوب</t>
  </si>
  <si>
    <t>عفراء اسعد</t>
  </si>
  <si>
    <t>عفراء العيفان</t>
  </si>
  <si>
    <t>عفراء خصر</t>
  </si>
  <si>
    <t>علا الحسن</t>
  </si>
  <si>
    <t>علا الشديدي</t>
  </si>
  <si>
    <t>علا المعاز</t>
  </si>
  <si>
    <t>علا زيتون</t>
  </si>
  <si>
    <t>علاء سعيدان</t>
  </si>
  <si>
    <t>علاء سودي</t>
  </si>
  <si>
    <t>غصاب</t>
  </si>
  <si>
    <t>علاء عباس</t>
  </si>
  <si>
    <t>علاء نعمة</t>
  </si>
  <si>
    <t>علاءالدين جوبان</t>
  </si>
  <si>
    <t>علي الحمود</t>
  </si>
  <si>
    <t>علي الرعيدي</t>
  </si>
  <si>
    <t>علي الشبله</t>
  </si>
  <si>
    <t>علي حرب</t>
  </si>
  <si>
    <t>علي حمود</t>
  </si>
  <si>
    <t>علي صالح</t>
  </si>
  <si>
    <t>علي غره</t>
  </si>
  <si>
    <t>عليا موسى باشا</t>
  </si>
  <si>
    <t>عماد الحلبي</t>
  </si>
  <si>
    <t>محمدحسان</t>
  </si>
  <si>
    <t>عمار العبيد</t>
  </si>
  <si>
    <t>عمر البعاج</t>
  </si>
  <si>
    <t>عمر حبوب</t>
  </si>
  <si>
    <t>عمرو الشيخ علي</t>
  </si>
  <si>
    <t>غاده يمين</t>
  </si>
  <si>
    <t>افدوك</t>
  </si>
  <si>
    <t>غاليه شبعانيه</t>
  </si>
  <si>
    <t>غدير هندي</t>
  </si>
  <si>
    <t>غزالة المحمود</t>
  </si>
  <si>
    <t>غفران الجهماني</t>
  </si>
  <si>
    <t>فاتن الباشا</t>
  </si>
  <si>
    <t>فاتن زريقة</t>
  </si>
  <si>
    <t>فادي الطويل</t>
  </si>
  <si>
    <t>فادي سيف</t>
  </si>
  <si>
    <t>فادي معيوف</t>
  </si>
  <si>
    <t>فاطر صبح</t>
  </si>
  <si>
    <t>فتحيه عباس</t>
  </si>
  <si>
    <t>تفيده</t>
  </si>
  <si>
    <t>رقيبه</t>
  </si>
  <si>
    <t>فراس الزعيل</t>
  </si>
  <si>
    <t>فراس سالم</t>
  </si>
  <si>
    <t>فواز الخطيب</t>
  </si>
  <si>
    <t>فوازه الحمد</t>
  </si>
  <si>
    <t>اثنيه</t>
  </si>
  <si>
    <t>فؤاد شيخوني</t>
  </si>
  <si>
    <t>قاسم السالم</t>
  </si>
  <si>
    <t>ريعان</t>
  </si>
  <si>
    <t>كمال جمعه</t>
  </si>
  <si>
    <t>كنان سرحان</t>
  </si>
  <si>
    <t>أملين</t>
  </si>
  <si>
    <t>كنان طه الخباز</t>
  </si>
  <si>
    <t>كنانه طراف</t>
  </si>
  <si>
    <t>نادا</t>
  </si>
  <si>
    <t>كنده سليمان</t>
  </si>
  <si>
    <t>لامه نعمان</t>
  </si>
  <si>
    <t>خزنا</t>
  </si>
  <si>
    <t>لانا سقا اميني</t>
  </si>
  <si>
    <t>لبانه ميهوب</t>
  </si>
  <si>
    <t>لبنه خميس</t>
  </si>
  <si>
    <t>لجين الياس</t>
  </si>
  <si>
    <t>لجين هلال</t>
  </si>
  <si>
    <t>لجينه هومان</t>
  </si>
  <si>
    <t>لمى درغام</t>
  </si>
  <si>
    <t>لؤي اشرفاني</t>
  </si>
  <si>
    <t>ليلاس سليمان</t>
  </si>
  <si>
    <t>لينا ديوب</t>
  </si>
  <si>
    <t>لينا عمران</t>
  </si>
  <si>
    <t>ماريا جريكوس</t>
  </si>
  <si>
    <t>نظمة</t>
  </si>
  <si>
    <t>ماهر ابراهيم</t>
  </si>
  <si>
    <t>ماهر العسافين</t>
  </si>
  <si>
    <t>انتصاف</t>
  </si>
  <si>
    <t>مثنى العيسى</t>
  </si>
  <si>
    <t>مجد الدين الرمضان</t>
  </si>
  <si>
    <t>مجد دحدل</t>
  </si>
  <si>
    <t>جريس</t>
  </si>
  <si>
    <t>شامه</t>
  </si>
  <si>
    <t>مجد فاتح</t>
  </si>
  <si>
    <t>مجد قاتول</t>
  </si>
  <si>
    <t>مجدي العزام</t>
  </si>
  <si>
    <t>محاسن عيسى</t>
  </si>
  <si>
    <t>تمره</t>
  </si>
  <si>
    <t>محسن سلامه</t>
  </si>
  <si>
    <t>محمد ابوذهب</t>
  </si>
  <si>
    <t>محمد الجباوي</t>
  </si>
  <si>
    <t>ارقيه</t>
  </si>
  <si>
    <t>محمد الخالد</t>
  </si>
  <si>
    <t>محمد الخشارفه</t>
  </si>
  <si>
    <t>محمد الشيخ نجيب</t>
  </si>
  <si>
    <t>محمد الصعيدي</t>
  </si>
  <si>
    <t>محمد القبعاني</t>
  </si>
  <si>
    <t>محمد النصار</t>
  </si>
  <si>
    <t>محمد اليعقوب</t>
  </si>
  <si>
    <t>باسله</t>
  </si>
  <si>
    <t>محمد إبراهيم</t>
  </si>
  <si>
    <t>جيهان</t>
  </si>
  <si>
    <t>محمد حديد</t>
  </si>
  <si>
    <t>محمد ربيع عباده</t>
  </si>
  <si>
    <t>محمد عبد العزيز</t>
  </si>
  <si>
    <t>محمد عبد الكريم الحسن</t>
  </si>
  <si>
    <t>بسامه</t>
  </si>
  <si>
    <t>محمد موفق الزبداني</t>
  </si>
  <si>
    <t>محمد مؤمن الفرا</t>
  </si>
  <si>
    <t>محمد نبعه</t>
  </si>
  <si>
    <t>محمدأكرم الجبان</t>
  </si>
  <si>
    <t>محمدخير العبد</t>
  </si>
  <si>
    <t>جهينة</t>
  </si>
  <si>
    <t>محمدفايز جليدان</t>
  </si>
  <si>
    <t>عبيده</t>
  </si>
  <si>
    <t>خير</t>
  </si>
  <si>
    <t>محمدمجدي احمد</t>
  </si>
  <si>
    <t>محمود الزين</t>
  </si>
  <si>
    <t>محمود شاميه</t>
  </si>
  <si>
    <t>محمود صوان</t>
  </si>
  <si>
    <t>محمود علوش</t>
  </si>
  <si>
    <t>مرح طيفور</t>
  </si>
  <si>
    <t>مرهف الخطيب</t>
  </si>
  <si>
    <t>مروة الحسين</t>
  </si>
  <si>
    <t>مروه السلامه</t>
  </si>
  <si>
    <t>مريم صندوق</t>
  </si>
  <si>
    <t>مصطفى ابوحوى</t>
  </si>
  <si>
    <t>مصعب رجب</t>
  </si>
  <si>
    <t>مضر طراف</t>
  </si>
  <si>
    <t>معتصم العيشات</t>
  </si>
  <si>
    <t>مقداد النقري</t>
  </si>
  <si>
    <t>مقداد حبيب</t>
  </si>
  <si>
    <t>ملكانا احمد</t>
  </si>
  <si>
    <t>منال الرفاعي</t>
  </si>
  <si>
    <t>منتجب منصور</t>
  </si>
  <si>
    <t>منى ويحه</t>
  </si>
  <si>
    <t>منير الخبي</t>
  </si>
  <si>
    <t>منيرفا مخيص</t>
  </si>
  <si>
    <t>مها الفياض</t>
  </si>
  <si>
    <t>محمدامين</t>
  </si>
  <si>
    <t>مها ساره</t>
  </si>
  <si>
    <t>لورا</t>
  </si>
  <si>
    <t>مهران خواشقي</t>
  </si>
  <si>
    <t>مهند ديب</t>
  </si>
  <si>
    <t>مهيدي صالح</t>
  </si>
  <si>
    <t>شكرية</t>
  </si>
  <si>
    <t>ميسم صبح</t>
  </si>
  <si>
    <t>ميلاد الابراهيم</t>
  </si>
  <si>
    <t>ميلاد ديب</t>
  </si>
  <si>
    <t>نادر الشايطه</t>
  </si>
  <si>
    <t>ناديا ابوعجيب</t>
  </si>
  <si>
    <t>ناريمان شمس الدين</t>
  </si>
  <si>
    <t>ناصر المفلح</t>
  </si>
  <si>
    <t>نايف الملحم</t>
  </si>
  <si>
    <t>نبال كوكه</t>
  </si>
  <si>
    <t>نتاشا علي</t>
  </si>
  <si>
    <t>وسيله</t>
  </si>
  <si>
    <t>نجم العطواني</t>
  </si>
  <si>
    <t>نجوى الشيخ</t>
  </si>
  <si>
    <t>نزار الحطاب</t>
  </si>
  <si>
    <t>نزار العيسى</t>
  </si>
  <si>
    <t>نسرين عيسى</t>
  </si>
  <si>
    <t>نسرين كاسندرا غزال</t>
  </si>
  <si>
    <t>ميريلا</t>
  </si>
  <si>
    <t>نسرين مظلوم</t>
  </si>
  <si>
    <t>نصرالحق الدبوس</t>
  </si>
  <si>
    <t>اجياس</t>
  </si>
  <si>
    <t>نعيم فرواتي</t>
  </si>
  <si>
    <t>نغم الخطيب</t>
  </si>
  <si>
    <t>روحي</t>
  </si>
  <si>
    <t>نغم الفلاح</t>
  </si>
  <si>
    <t>نهاد كشيك</t>
  </si>
  <si>
    <t>زوريده</t>
  </si>
  <si>
    <t>نهى اللكود</t>
  </si>
  <si>
    <t>نور السلوم</t>
  </si>
  <si>
    <t>نور السيف</t>
  </si>
  <si>
    <t>نور الهجر</t>
  </si>
  <si>
    <t>نور الهدى المغربي</t>
  </si>
  <si>
    <t>روفيده</t>
  </si>
  <si>
    <t>نور سقااميني</t>
  </si>
  <si>
    <t>نور كربوج</t>
  </si>
  <si>
    <t>نور مصطفى</t>
  </si>
  <si>
    <t>نورس خطاب</t>
  </si>
  <si>
    <t>نورهان المصطفى</t>
  </si>
  <si>
    <t>هاني زاهده</t>
  </si>
  <si>
    <t>هبه السرحان</t>
  </si>
  <si>
    <t>هبه المذيب</t>
  </si>
  <si>
    <t>أميمه</t>
  </si>
  <si>
    <t>هدى القويدر</t>
  </si>
  <si>
    <t>أميرة</t>
  </si>
  <si>
    <t>هدى كوللي</t>
  </si>
  <si>
    <t>هزار فهيم</t>
  </si>
  <si>
    <t>محمدنزيه</t>
  </si>
  <si>
    <t>هناء العبيد</t>
  </si>
  <si>
    <t>هنادى شحادة</t>
  </si>
  <si>
    <t>هيا خضور</t>
  </si>
  <si>
    <t>هيام السيداحمد</t>
  </si>
  <si>
    <t>وائل الخلف</t>
  </si>
  <si>
    <t>وداع دبو</t>
  </si>
  <si>
    <t>وسام نصر</t>
  </si>
  <si>
    <t>وسيم حسن</t>
  </si>
  <si>
    <t>وضاح موسى</t>
  </si>
  <si>
    <t>وعد المشعل الصياح</t>
  </si>
  <si>
    <t>شنوف</t>
  </si>
  <si>
    <t>وعد طاهر</t>
  </si>
  <si>
    <t>وفاء الزامل</t>
  </si>
  <si>
    <t>وفاء دومان</t>
  </si>
  <si>
    <t>محمدسمير</t>
  </si>
  <si>
    <t>ولاء دحدوح</t>
  </si>
  <si>
    <t>ولاء عكر</t>
  </si>
  <si>
    <t>وليد القادري الشهير بالخطيب</t>
  </si>
  <si>
    <t>وهيب الجنيد</t>
  </si>
  <si>
    <t>مشاعل</t>
  </si>
  <si>
    <t>ياسمين العربيد</t>
  </si>
  <si>
    <t>مدلله</t>
  </si>
  <si>
    <t>يحيى الحموي</t>
  </si>
  <si>
    <t>يسرى السرحان</t>
  </si>
  <si>
    <t>ياسين الشيخ</t>
  </si>
  <si>
    <t>اسيمه</t>
  </si>
  <si>
    <t>يمان الخطاب</t>
  </si>
  <si>
    <t>عاطفه</t>
  </si>
  <si>
    <t>وسام الفياض</t>
  </si>
  <si>
    <t>جهاد الدين</t>
  </si>
  <si>
    <t>مائسه</t>
  </si>
  <si>
    <t>سحر الدندن</t>
  </si>
  <si>
    <t>علي قاسم</t>
  </si>
  <si>
    <t>ادريس جمعه</t>
  </si>
  <si>
    <t>لمى مهنا</t>
  </si>
  <si>
    <t>نعيم ملحم</t>
  </si>
  <si>
    <t>حميدي حمود الحمد</t>
  </si>
  <si>
    <t>ملاك الجاموس</t>
  </si>
  <si>
    <t>وسيم عكاش</t>
  </si>
  <si>
    <t>عبير الرز</t>
  </si>
  <si>
    <t>وصفي المهنا</t>
  </si>
  <si>
    <t>انفصال</t>
  </si>
  <si>
    <t>رضوان السليمان الحسين</t>
  </si>
  <si>
    <t>عبد الجبار قاسم</t>
  </si>
  <si>
    <t>سامي الجواد الحسيني</t>
  </si>
  <si>
    <t>حسن الحسن</t>
  </si>
  <si>
    <t>دريد احمد</t>
  </si>
  <si>
    <t>سها ريشة</t>
  </si>
  <si>
    <t>طارق الفريج</t>
  </si>
  <si>
    <t>نعسان</t>
  </si>
  <si>
    <t>ايليا</t>
  </si>
  <si>
    <t>يحيى سليمان</t>
  </si>
  <si>
    <t>مريانامحمد</t>
  </si>
  <si>
    <t>حمزه البيطار</t>
  </si>
  <si>
    <t>ماهر سلمى</t>
  </si>
  <si>
    <t>صديق</t>
  </si>
  <si>
    <t>ايهاب اسماعيل</t>
  </si>
  <si>
    <t>بشار رجب</t>
  </si>
  <si>
    <t>رولا محمد</t>
  </si>
  <si>
    <t>فاديه سليم</t>
  </si>
  <si>
    <t>احمد العيد</t>
  </si>
  <si>
    <t>المعتصم بالله العبد الله</t>
  </si>
  <si>
    <t>انور الخواجه</t>
  </si>
  <si>
    <t>ايمن الحشيش</t>
  </si>
  <si>
    <t>جعفر محرز</t>
  </si>
  <si>
    <t>طارق سطام</t>
  </si>
  <si>
    <t>عبد الرحمن النوفلي</t>
  </si>
  <si>
    <t>علي الصياصنه</t>
  </si>
  <si>
    <t>مخائيل</t>
  </si>
  <si>
    <t>ماجد الحريري</t>
  </si>
  <si>
    <t>محمد البولاد</t>
  </si>
  <si>
    <t>محمد الخطيب الجشي</t>
  </si>
  <si>
    <t>محمد اللباد</t>
  </si>
  <si>
    <t>منصور المقداد</t>
  </si>
  <si>
    <t>مي سعيد</t>
  </si>
  <si>
    <t>ضياء البكيرية</t>
  </si>
  <si>
    <t>عاشة</t>
  </si>
  <si>
    <t>علاء الدين معطي</t>
  </si>
  <si>
    <t>حسين الراجح</t>
  </si>
  <si>
    <t>عبد الرحمن الجاموس</t>
  </si>
  <si>
    <t>غانم</t>
  </si>
  <si>
    <t>عبد العزيز العبد الله</t>
  </si>
  <si>
    <t>عبد اللطيف احمد</t>
  </si>
  <si>
    <t>علي الطعاني</t>
  </si>
  <si>
    <t>عمار موسى</t>
  </si>
  <si>
    <t>محمد خير الاكراد</t>
  </si>
  <si>
    <t>مخلد عيد</t>
  </si>
  <si>
    <t>مضر سلمان</t>
  </si>
  <si>
    <t>منتصر بالله ابو نقطه</t>
  </si>
  <si>
    <t>مياده ساطور</t>
  </si>
  <si>
    <t>دريد شلهوم</t>
  </si>
  <si>
    <t>نسب</t>
  </si>
  <si>
    <t>رمزي سلماوي</t>
  </si>
  <si>
    <t>سمير عرموش</t>
  </si>
  <si>
    <t>مادلين المهلوبي</t>
  </si>
  <si>
    <t>ماري انطوانيت عيسى</t>
  </si>
  <si>
    <t>محمد اياد العدس</t>
  </si>
  <si>
    <t>محمد طارق هواري</t>
  </si>
  <si>
    <t>مصعب الجرابعه</t>
  </si>
  <si>
    <t>نحوى اليونس</t>
  </si>
  <si>
    <t>ليلاس سعد الدين</t>
  </si>
  <si>
    <t>أحمد المسلم</t>
  </si>
  <si>
    <t>أمجد الحسين</t>
  </si>
  <si>
    <t>باسل المعروف</t>
  </si>
  <si>
    <t>جورج يبرودي</t>
  </si>
  <si>
    <t>سلام ناصر</t>
  </si>
  <si>
    <t>مايا الشلبي</t>
  </si>
  <si>
    <t>محمد الهمس</t>
  </si>
  <si>
    <t>وجدي خزامه</t>
  </si>
  <si>
    <t>محمود الطه</t>
  </si>
  <si>
    <t>ميساء حمشو</t>
  </si>
  <si>
    <t>شام شربجي</t>
  </si>
  <si>
    <t>محمد علاء عرموش</t>
  </si>
  <si>
    <t>نور الدين العقاد</t>
  </si>
  <si>
    <t>يارا اليوسف</t>
  </si>
  <si>
    <t>علي المحمد</t>
  </si>
  <si>
    <t>مجد سلوم</t>
  </si>
  <si>
    <t>محمد حسين طنطه</t>
  </si>
  <si>
    <t>عبد الرحمن الرفاعي</t>
  </si>
  <si>
    <t>علي جعفره حمود</t>
  </si>
  <si>
    <t>رشا نصره</t>
  </si>
  <si>
    <t>محمد سعيد كريم</t>
  </si>
  <si>
    <t>محمد صائب</t>
  </si>
  <si>
    <t>محمد عماد الديري</t>
  </si>
  <si>
    <t>بتول الغبره</t>
  </si>
  <si>
    <t>ياسمين تيزاني</t>
  </si>
  <si>
    <t>سويس</t>
  </si>
  <si>
    <t>ليلاس حجازي كيلاني</t>
  </si>
  <si>
    <t>روان عبد القادر</t>
  </si>
  <si>
    <t>محمد حسام عبد الله</t>
  </si>
  <si>
    <t>احمد بدر</t>
  </si>
  <si>
    <t>ريتا الفرح</t>
  </si>
  <si>
    <t>جوليت</t>
  </si>
  <si>
    <t>محمد كريم عدره</t>
  </si>
  <si>
    <t>مهاب حليمه</t>
  </si>
  <si>
    <t>محمد حلبي</t>
  </si>
  <si>
    <t>عبد الرحمن المطرود</t>
  </si>
  <si>
    <t>عبد الاله حلاق</t>
  </si>
  <si>
    <t>رامي ابو فخر</t>
  </si>
  <si>
    <t>فاطمه خشانه</t>
  </si>
  <si>
    <t>الخنساء المصطفى</t>
  </si>
  <si>
    <t>محمد خير الخولي</t>
  </si>
  <si>
    <t>محمد اياد نصار</t>
  </si>
  <si>
    <t>ياسمين الجندي</t>
  </si>
  <si>
    <t>ابراهيم المحسن</t>
  </si>
  <si>
    <t>ابراهيم جحجاح</t>
  </si>
  <si>
    <t>اسامه الحمداوي</t>
  </si>
  <si>
    <t>ايه الشكر</t>
  </si>
  <si>
    <t>بديع شبلي</t>
  </si>
  <si>
    <t>بشار نعمه</t>
  </si>
  <si>
    <t>تمام الشاطر</t>
  </si>
  <si>
    <t>ثائر يوسف</t>
  </si>
  <si>
    <t>غزه</t>
  </si>
  <si>
    <t>جعفر فاضل</t>
  </si>
  <si>
    <t>حسان القادري</t>
  </si>
  <si>
    <t>حسين مصا</t>
  </si>
  <si>
    <t>رامي السلامه</t>
  </si>
  <si>
    <t>رائد درويش</t>
  </si>
  <si>
    <t>ربيع شاهين</t>
  </si>
  <si>
    <t>رسل الغصين</t>
  </si>
  <si>
    <t>رشا حيدر</t>
  </si>
  <si>
    <t>رهف رجب</t>
  </si>
  <si>
    <t>زين العابدين حمود</t>
  </si>
  <si>
    <t>سميره تركماني</t>
  </si>
  <si>
    <t>شام ماردين</t>
  </si>
  <si>
    <t>عبد الرزاق السعدي</t>
  </si>
  <si>
    <t>عبد القادر حميد الحسن</t>
  </si>
  <si>
    <t>عبد الله المرعشلي</t>
  </si>
  <si>
    <t>علي ريما</t>
  </si>
  <si>
    <t>علي شحود</t>
  </si>
  <si>
    <t>عمر علويه</t>
  </si>
  <si>
    <t>غفران عبد الجواد</t>
  </si>
  <si>
    <t>قتيبه عوض</t>
  </si>
  <si>
    <t>قيس غيبه</t>
  </si>
  <si>
    <t>كفاء الزيدان</t>
  </si>
  <si>
    <t>زلخه</t>
  </si>
  <si>
    <t>مجد عبد الحي</t>
  </si>
  <si>
    <t>محمد اكثم طيبه</t>
  </si>
  <si>
    <t>محمد السلوم</t>
  </si>
  <si>
    <t>محمد الملك</t>
  </si>
  <si>
    <t>محمد نشات</t>
  </si>
  <si>
    <t>محمد انس بغجاتي</t>
  </si>
  <si>
    <t>زويا</t>
  </si>
  <si>
    <t>مرح غانم</t>
  </si>
  <si>
    <t>مريم قلاع</t>
  </si>
  <si>
    <t>مصطفى السقا</t>
  </si>
  <si>
    <t>مصطفى درويش</t>
  </si>
  <si>
    <t>ملهم الدبش</t>
  </si>
  <si>
    <t>منال النحلاوي</t>
  </si>
  <si>
    <t>مؤيد المصري</t>
  </si>
  <si>
    <t>ميس حسين</t>
  </si>
  <si>
    <t>ميساء محميمد</t>
  </si>
  <si>
    <t>نضال محمد</t>
  </si>
  <si>
    <t>نور الشيخ عثمان</t>
  </si>
  <si>
    <t>يعقوب المرعي</t>
  </si>
  <si>
    <t>يمانه لاذقاني</t>
  </si>
  <si>
    <t>يوسف ابو الغول</t>
  </si>
  <si>
    <t>يوسف شحرور</t>
  </si>
  <si>
    <t>نسرين ديبو</t>
  </si>
  <si>
    <t>ياسمين المحمد</t>
  </si>
  <si>
    <t>دانيا</t>
  </si>
  <si>
    <t>احمد رجب</t>
  </si>
  <si>
    <t>غيراث</t>
  </si>
  <si>
    <t>اسراء الصياد</t>
  </si>
  <si>
    <t>اسلام خليل</t>
  </si>
  <si>
    <t>اسماعيل العيسى</t>
  </si>
  <si>
    <t>الياس شاهين</t>
  </si>
  <si>
    <t>مشعل</t>
  </si>
  <si>
    <t>امجد السقا اميني</t>
  </si>
  <si>
    <t>انجي الهواري</t>
  </si>
  <si>
    <t>انس بيطار</t>
  </si>
  <si>
    <t>ايمان شافعي</t>
  </si>
  <si>
    <t>بلال الموالي</t>
  </si>
  <si>
    <t>تمام ابو بكر</t>
  </si>
  <si>
    <t>حسام العساف</t>
  </si>
  <si>
    <t>دولامه</t>
  </si>
  <si>
    <t>حسن موسى</t>
  </si>
  <si>
    <t>حسين قسام</t>
  </si>
  <si>
    <t>خالد الشحاده</t>
  </si>
  <si>
    <t>داليا اسماعيل</t>
  </si>
  <si>
    <t>داني عبد الولي</t>
  </si>
  <si>
    <t>دانيا سواح</t>
  </si>
  <si>
    <t>دانيال سلام</t>
  </si>
  <si>
    <t>دمعه</t>
  </si>
  <si>
    <t>دعاء ابو العيال</t>
  </si>
  <si>
    <t>ذو الهمه الموصلي</t>
  </si>
  <si>
    <t>راما القسيم</t>
  </si>
  <si>
    <t>رامي سليمان</t>
  </si>
  <si>
    <t>رائد الحوران</t>
  </si>
  <si>
    <t>ربيع درويش</t>
  </si>
  <si>
    <t>رقيه السكافي</t>
  </si>
  <si>
    <t>ريما قوجه</t>
  </si>
  <si>
    <t>سلوان اللحام</t>
  </si>
  <si>
    <t>سوسن الحسين</t>
  </si>
  <si>
    <t>عبد الرحمن ابو التوت</t>
  </si>
  <si>
    <t>عبد القادر عبد القادر</t>
  </si>
  <si>
    <t>عبد الكريم خلف</t>
  </si>
  <si>
    <t>عبد اللطيف الشيخ</t>
  </si>
  <si>
    <t>عبد الله العوض</t>
  </si>
  <si>
    <t>عبد الهادي خالوصي</t>
  </si>
  <si>
    <t>عدي اسعد</t>
  </si>
  <si>
    <t>علي المحيثاوي</t>
  </si>
  <si>
    <t>مواهب</t>
  </si>
  <si>
    <t>علي حويجه</t>
  </si>
  <si>
    <t>علي نصر</t>
  </si>
  <si>
    <t>علي يونس</t>
  </si>
  <si>
    <t>ليلاس ورده</t>
  </si>
  <si>
    <t>مثنى العبد السلامه</t>
  </si>
  <si>
    <t>مجد السوادي</t>
  </si>
  <si>
    <t>مجد جمعه</t>
  </si>
  <si>
    <t>مجد عيسى</t>
  </si>
  <si>
    <t>مجدي ضاهر</t>
  </si>
  <si>
    <t>محمد المكاوي</t>
  </si>
  <si>
    <t>نجدات</t>
  </si>
  <si>
    <t>محمد راجح</t>
  </si>
  <si>
    <t>محمد زهير محفوض</t>
  </si>
  <si>
    <t>محمد طلال الطفيلي</t>
  </si>
  <si>
    <t>محمد عز الدين</t>
  </si>
  <si>
    <t>محمد غيث زكريا</t>
  </si>
  <si>
    <t>محمد لؤي سنطير</t>
  </si>
  <si>
    <t>محمد مروان دياتي</t>
  </si>
  <si>
    <t>محمد نشواتي</t>
  </si>
  <si>
    <t>محمود الصليبي</t>
  </si>
  <si>
    <t>مرح نفاع</t>
  </si>
  <si>
    <t>مزينه الموصلي</t>
  </si>
  <si>
    <t>مصطفى الحمود</t>
  </si>
  <si>
    <t>منذر الجاسم</t>
  </si>
  <si>
    <t>منير نصره</t>
  </si>
  <si>
    <t>ميرنا الياس</t>
  </si>
  <si>
    <t>نارت محمد</t>
  </si>
  <si>
    <t>نجاح كلتا</t>
  </si>
  <si>
    <t>نقولا الخوري</t>
  </si>
  <si>
    <t>نهله شله</t>
  </si>
  <si>
    <t>نورهان البراقي</t>
  </si>
  <si>
    <t>هاني العتيج</t>
  </si>
  <si>
    <t>مسعف</t>
  </si>
  <si>
    <t>هيثم العفنان</t>
  </si>
  <si>
    <t>يزن المذيب</t>
  </si>
  <si>
    <t>انوار موسى</t>
  </si>
  <si>
    <t>شادي كلزي</t>
  </si>
  <si>
    <t>عظمي الياس</t>
  </si>
  <si>
    <t>فيفيان</t>
  </si>
  <si>
    <t>محمد الفارس</t>
  </si>
  <si>
    <t>مروان حسن</t>
  </si>
  <si>
    <t>مرمر ريمه</t>
  </si>
  <si>
    <t>ماهر العلي</t>
  </si>
  <si>
    <t>ابراهيم الحسن</t>
  </si>
  <si>
    <t>احمد الديب</t>
  </si>
  <si>
    <t>احمد المعماري</t>
  </si>
  <si>
    <t>احمد النحاس</t>
  </si>
  <si>
    <t>برلنت</t>
  </si>
  <si>
    <t>احمد تركي</t>
  </si>
  <si>
    <t>احمد جوريه</t>
  </si>
  <si>
    <t>احمد رشيد</t>
  </si>
  <si>
    <t>احمد صارم</t>
  </si>
  <si>
    <t>ادهم عبدالعزيز</t>
  </si>
  <si>
    <t>ازدهار الجباعي</t>
  </si>
  <si>
    <t>سمره</t>
  </si>
  <si>
    <t>اسراء المحمد العبد الله</t>
  </si>
  <si>
    <t>الاء شبيب</t>
  </si>
  <si>
    <t>ذرار</t>
  </si>
  <si>
    <t>الامير مصطفى رسلان</t>
  </si>
  <si>
    <t>الاميره ساره حناوي</t>
  </si>
  <si>
    <t>الصفا قره جاويش</t>
  </si>
  <si>
    <t>امجد عديره</t>
  </si>
  <si>
    <t>امل الجباوي</t>
  </si>
  <si>
    <t>اياد فارس</t>
  </si>
  <si>
    <t>ايمان علي</t>
  </si>
  <si>
    <t>ايهاب الدين الحمود</t>
  </si>
  <si>
    <t>واثق</t>
  </si>
  <si>
    <t>ايهاب الوقيه</t>
  </si>
  <si>
    <t>ايهم سلامه</t>
  </si>
  <si>
    <t>إبراهيم النبوتي</t>
  </si>
  <si>
    <t>أحمد خلف</t>
  </si>
  <si>
    <t>أحمد زريقه</t>
  </si>
  <si>
    <t>أحمد فرسخ</t>
  </si>
  <si>
    <t>أسامه قنبر</t>
  </si>
  <si>
    <t>ألاء امانو</t>
  </si>
  <si>
    <t>أنس ضميريه</t>
  </si>
  <si>
    <t>آلاء البظنا</t>
  </si>
  <si>
    <t>محمدغالب</t>
  </si>
  <si>
    <t>آلاء الرمضان</t>
  </si>
  <si>
    <t>آلاء شاشيط</t>
  </si>
  <si>
    <t>آلاء ياغي</t>
  </si>
  <si>
    <t>آيات رضوان</t>
  </si>
  <si>
    <t>باسل العكاري</t>
  </si>
  <si>
    <t>بتول الحسن</t>
  </si>
  <si>
    <t>بكو خلف</t>
  </si>
  <si>
    <t>بلال اسعد</t>
  </si>
  <si>
    <t>بلال المطلق</t>
  </si>
  <si>
    <t>بهاء الدين المصطفى</t>
  </si>
  <si>
    <t>بيان الحزوم</t>
  </si>
  <si>
    <t>ثائر بكور</t>
  </si>
  <si>
    <t>ثراء الكريدي</t>
  </si>
  <si>
    <t>جميل منصور</t>
  </si>
  <si>
    <t>جهاد شله</t>
  </si>
  <si>
    <t>جيسيكا عبيد</t>
  </si>
  <si>
    <t>مارسيل</t>
  </si>
  <si>
    <t>حافظ السلموني</t>
  </si>
  <si>
    <t>حامد محمد</t>
  </si>
  <si>
    <t>حسن الحاج حسن</t>
  </si>
  <si>
    <t>زين العابدين</t>
  </si>
  <si>
    <t>حسن خضور</t>
  </si>
  <si>
    <t>حسين شلهوم</t>
  </si>
  <si>
    <t>حلا طنطه</t>
  </si>
  <si>
    <t>حماده سليمان</t>
  </si>
  <si>
    <t>حمزه الحسياني</t>
  </si>
  <si>
    <t>سته</t>
  </si>
  <si>
    <t>حنان سليمان</t>
  </si>
  <si>
    <t>حيدر برجيه</t>
  </si>
  <si>
    <t>رونق</t>
  </si>
  <si>
    <t>حيدر خليل</t>
  </si>
  <si>
    <t>خالد العطيوي</t>
  </si>
  <si>
    <t>خلود الزعبي</t>
  </si>
  <si>
    <t>خلود حبي</t>
  </si>
  <si>
    <t>محمدراتب</t>
  </si>
  <si>
    <t>داني ميلانه</t>
  </si>
  <si>
    <t>دعاء الزعبي</t>
  </si>
  <si>
    <t>دعاء المحمدالمعقوري</t>
  </si>
  <si>
    <t>دعاء دنحاوي</t>
  </si>
  <si>
    <t>دياب حيدر</t>
  </si>
  <si>
    <t>ديانا مصطفى</t>
  </si>
  <si>
    <t>ديما عده</t>
  </si>
  <si>
    <t>راغده المحمد</t>
  </si>
  <si>
    <t>راما ابو علوان</t>
  </si>
  <si>
    <t>راما الذياب</t>
  </si>
  <si>
    <t>فوز</t>
  </si>
  <si>
    <t>رامي عقل</t>
  </si>
  <si>
    <t>رانيا الديبان</t>
  </si>
  <si>
    <t>ثمينه</t>
  </si>
  <si>
    <t>رأفت صافي</t>
  </si>
  <si>
    <t>رشا هيفا</t>
  </si>
  <si>
    <t>رفيق العرب</t>
  </si>
  <si>
    <t>عرب</t>
  </si>
  <si>
    <t>رهام بجبوج</t>
  </si>
  <si>
    <t>رهف المصيطف</t>
  </si>
  <si>
    <t>رهف شبيب</t>
  </si>
  <si>
    <t>روجينا العلي</t>
  </si>
  <si>
    <t>رود الحسيبي</t>
  </si>
  <si>
    <t>محمداغيد</t>
  </si>
  <si>
    <t>رودينه الحجل</t>
  </si>
  <si>
    <t>روضة خبية</t>
  </si>
  <si>
    <t>رياض الحليبي</t>
  </si>
  <si>
    <t>ريم الحميدي</t>
  </si>
  <si>
    <t>ريم المحمد</t>
  </si>
  <si>
    <t>زهره العلى عيده</t>
  </si>
  <si>
    <t>زينه ديب</t>
  </si>
  <si>
    <t>سامر الحسن</t>
  </si>
  <si>
    <t>صالح الشيني</t>
  </si>
  <si>
    <t>نيوف</t>
  </si>
  <si>
    <t>سامر ظاهر</t>
  </si>
  <si>
    <t>سعدو غره</t>
  </si>
  <si>
    <t>سعيد الشرع</t>
  </si>
  <si>
    <t>سلمان سكر</t>
  </si>
  <si>
    <t>سليم هلال</t>
  </si>
  <si>
    <t>سيف الدين المحمد</t>
  </si>
  <si>
    <t>شادي ابورشيد</t>
  </si>
  <si>
    <t>شادي مصطفى</t>
  </si>
  <si>
    <t>رداح</t>
  </si>
  <si>
    <t>شذى سلامه</t>
  </si>
  <si>
    <t>شهد حيدر</t>
  </si>
  <si>
    <t>صبحي نورو</t>
  </si>
  <si>
    <t>صلاح الحميدالعبدالله</t>
  </si>
  <si>
    <t>شنينه</t>
  </si>
  <si>
    <t>ضاهر ابو ضاهر</t>
  </si>
  <si>
    <t>طارق الجهماني</t>
  </si>
  <si>
    <t>طارق الصواف</t>
  </si>
  <si>
    <t>طه الشنتوت</t>
  </si>
  <si>
    <t>عبد الرحمن عبود</t>
  </si>
  <si>
    <t>عدنان السلوم</t>
  </si>
  <si>
    <t>عدى درب</t>
  </si>
  <si>
    <t>عروه عباس</t>
  </si>
  <si>
    <t>عزالدين الحميدي</t>
  </si>
  <si>
    <t>علا الاشقر</t>
  </si>
  <si>
    <t>علا عتوق</t>
  </si>
  <si>
    <t>علا عدره</t>
  </si>
  <si>
    <t>علا عيدو</t>
  </si>
  <si>
    <t>علاء ملحم</t>
  </si>
  <si>
    <t>علي الحياوي</t>
  </si>
  <si>
    <t>مريفه</t>
  </si>
  <si>
    <t>علي الفروي</t>
  </si>
  <si>
    <t>علي بركات</t>
  </si>
  <si>
    <t>كاترين</t>
  </si>
  <si>
    <t>علي حميده</t>
  </si>
  <si>
    <t>نرجس</t>
  </si>
  <si>
    <t>عماد الخليل</t>
  </si>
  <si>
    <t>عماد مرعي</t>
  </si>
  <si>
    <t>عمر المصطفى</t>
  </si>
  <si>
    <t>عفتان</t>
  </si>
  <si>
    <t>عمر الهلال</t>
  </si>
  <si>
    <t>عمر حمزه</t>
  </si>
  <si>
    <t>عمرالعامر</t>
  </si>
  <si>
    <t>عمران حميداش</t>
  </si>
  <si>
    <t>غوى اليوسف</t>
  </si>
  <si>
    <t>فاتن السهوي</t>
  </si>
  <si>
    <t>فاطمة علوان</t>
  </si>
  <si>
    <t>فاطمه الشامي</t>
  </si>
  <si>
    <t>فراس حيدر</t>
  </si>
  <si>
    <t>هديه حيدر</t>
  </si>
  <si>
    <t>فراس شبيرو</t>
  </si>
  <si>
    <t>فراس عنقا</t>
  </si>
  <si>
    <t>فراس لونتش</t>
  </si>
  <si>
    <t>فريد الجركس</t>
  </si>
  <si>
    <t>رأفت</t>
  </si>
  <si>
    <t>فصل العلي</t>
  </si>
  <si>
    <t>قاسم السليمان</t>
  </si>
  <si>
    <t>كاظم الفرج</t>
  </si>
  <si>
    <t>كامل اتمت</t>
  </si>
  <si>
    <t>كنان حاحي</t>
  </si>
  <si>
    <t>لورنس حسن</t>
  </si>
  <si>
    <t>لؤي عاشور</t>
  </si>
  <si>
    <t>ليال درويش</t>
  </si>
  <si>
    <t>لين عيسى</t>
  </si>
  <si>
    <t>محمد الجبه جي</t>
  </si>
  <si>
    <t>محمد الحصبه</t>
  </si>
  <si>
    <t>محمد الحفيان</t>
  </si>
  <si>
    <t>محمد الذياب</t>
  </si>
  <si>
    <t>محمد العبدالقهار</t>
  </si>
  <si>
    <t>محمد العسكر</t>
  </si>
  <si>
    <t>محمد دعبول</t>
  </si>
  <si>
    <t>محمد زيدان</t>
  </si>
  <si>
    <t>سبال</t>
  </si>
  <si>
    <t>محمد عبدالغني</t>
  </si>
  <si>
    <t>محمد فنصه</t>
  </si>
  <si>
    <t>محمد مرتضى</t>
  </si>
  <si>
    <t>محمد نكاش</t>
  </si>
  <si>
    <t>محمد ياغي</t>
  </si>
  <si>
    <t>محمداسامة عجيبه</t>
  </si>
  <si>
    <t>محمدجعفر الأطرش</t>
  </si>
  <si>
    <t>محمدحسين دقوري</t>
  </si>
  <si>
    <t>محمدصادق العباس</t>
  </si>
  <si>
    <t>محمود حمداش</t>
  </si>
  <si>
    <t>نورية</t>
  </si>
  <si>
    <t>محمود فاتو</t>
  </si>
  <si>
    <t>محمود هزيمه</t>
  </si>
  <si>
    <t>مرام حبيب</t>
  </si>
  <si>
    <t>مرام يحيى</t>
  </si>
  <si>
    <t>مرح الزراد</t>
  </si>
  <si>
    <t>مروان قريش</t>
  </si>
  <si>
    <t>مريم الشويله</t>
  </si>
  <si>
    <t>مريم عوض</t>
  </si>
  <si>
    <t>مسلم عبيد</t>
  </si>
  <si>
    <t>مشهور ياسمينه</t>
  </si>
  <si>
    <t>مصطفى حامد</t>
  </si>
  <si>
    <t>مصطفى حسينو</t>
  </si>
  <si>
    <t>معاذ مرسي</t>
  </si>
  <si>
    <t>معتصم بالله الياسين</t>
  </si>
  <si>
    <t>معد العباس</t>
  </si>
  <si>
    <t>ملاذ حيدر</t>
  </si>
  <si>
    <t>منال علو</t>
  </si>
  <si>
    <t>منى الأحمد</t>
  </si>
  <si>
    <t>مها عبدو</t>
  </si>
  <si>
    <t>ميسوره السطام</t>
  </si>
  <si>
    <t>ميناس الشمالي</t>
  </si>
  <si>
    <t>ناهد سمور</t>
  </si>
  <si>
    <t>ندى علي</t>
  </si>
  <si>
    <t>صيطه</t>
  </si>
  <si>
    <t>نزار سكيف</t>
  </si>
  <si>
    <t>نسرين السعود</t>
  </si>
  <si>
    <t>نسرين حسن</t>
  </si>
  <si>
    <t>حمزة</t>
  </si>
  <si>
    <t>نور الهدى ضوي</t>
  </si>
  <si>
    <t>نور صادق</t>
  </si>
  <si>
    <t>نورس المفلح</t>
  </si>
  <si>
    <t>نورشان الحجي</t>
  </si>
  <si>
    <t>نورهان باكير</t>
  </si>
  <si>
    <t>هاني خطيب</t>
  </si>
  <si>
    <t>هاني رمضان</t>
  </si>
  <si>
    <t>هديل روبه</t>
  </si>
  <si>
    <t>هزار عيسى</t>
  </si>
  <si>
    <t>هنا نصري</t>
  </si>
  <si>
    <t>هناء الدرويش</t>
  </si>
  <si>
    <t>هناء غنام</t>
  </si>
  <si>
    <t>هنادي حميدوش</t>
  </si>
  <si>
    <t>هيلانا زين</t>
  </si>
  <si>
    <t>وائل العيسى</t>
  </si>
  <si>
    <t>ولاء حجيج</t>
  </si>
  <si>
    <t>ولاء سيف الدين</t>
  </si>
  <si>
    <t>ياسر الذياب</t>
  </si>
  <si>
    <t>ياسمين القاسم</t>
  </si>
  <si>
    <t>يحيى بزي</t>
  </si>
  <si>
    <t>ينال ابو علي مهنا</t>
  </si>
  <si>
    <t>نلمى</t>
  </si>
  <si>
    <t>يوسف ورده</t>
  </si>
  <si>
    <t>يولا علي</t>
  </si>
  <si>
    <t>حسن عثمان</t>
  </si>
  <si>
    <t>عبد القادر الاسدي</t>
  </si>
  <si>
    <t>عمره</t>
  </si>
  <si>
    <t>نايف الاحمد</t>
  </si>
  <si>
    <t>قدرية</t>
  </si>
  <si>
    <t>نيرمين الملك</t>
  </si>
  <si>
    <t>ولاء سوار</t>
  </si>
  <si>
    <t>يزن محفوض</t>
  </si>
  <si>
    <t>محمد امام النصيرات</t>
  </si>
  <si>
    <t>عهود</t>
  </si>
  <si>
    <t>علا القبعاني</t>
  </si>
  <si>
    <t>على الراضي</t>
  </si>
  <si>
    <t>شادية</t>
  </si>
  <si>
    <t>زهر الهيل</t>
  </si>
  <si>
    <t>سهيلا الريحاوي</t>
  </si>
  <si>
    <t>محمد وصفي</t>
  </si>
  <si>
    <t>عمار زايد</t>
  </si>
  <si>
    <t>غالب ورده</t>
  </si>
  <si>
    <t>فاديا العيد</t>
  </si>
  <si>
    <t>وسيم درويش</t>
  </si>
  <si>
    <t>الاء الزركلي</t>
  </si>
  <si>
    <t>فراس حافظ</t>
  </si>
  <si>
    <t>عبد الرزاق سلوم</t>
  </si>
  <si>
    <t>محمد النهار</t>
  </si>
  <si>
    <t>لؤي الحسن</t>
  </si>
  <si>
    <t>تعيبه</t>
  </si>
  <si>
    <t>احمد يوسف</t>
  </si>
  <si>
    <t>اياد الربداوي</t>
  </si>
  <si>
    <t>جورج حبيب</t>
  </si>
  <si>
    <t>خلود سليمان</t>
  </si>
  <si>
    <t>مؤيد الصعيدي</t>
  </si>
  <si>
    <t>محمد المقداد</t>
  </si>
  <si>
    <t>مصعب الزعبي</t>
  </si>
  <si>
    <t>معتز شبلي</t>
  </si>
  <si>
    <t>معتصم اسبر</t>
  </si>
  <si>
    <t>منى ابراهيم</t>
  </si>
  <si>
    <t>حكومه</t>
  </si>
  <si>
    <t>هيام الطحان النعيمي</t>
  </si>
  <si>
    <t>شومه</t>
  </si>
  <si>
    <t>ادهم السعيد</t>
  </si>
  <si>
    <t>ربيع احمد</t>
  </si>
  <si>
    <t>ايسر البديوي</t>
  </si>
  <si>
    <t>حلا احمد علي</t>
  </si>
  <si>
    <t>سلمان محمد</t>
  </si>
  <si>
    <t>فراس قبلاوي</t>
  </si>
  <si>
    <t>جنان حمدان</t>
  </si>
  <si>
    <t>عبد الكافي</t>
  </si>
  <si>
    <t>عائشه هيشان</t>
  </si>
  <si>
    <t>عيسى حوا</t>
  </si>
  <si>
    <t>منذر الفحصي</t>
  </si>
  <si>
    <t>نهاد عبد العزيز</t>
  </si>
  <si>
    <t>رسول</t>
  </si>
  <si>
    <t>احمد المطر</t>
  </si>
  <si>
    <t>احمد سلطان</t>
  </si>
  <si>
    <t>بدره</t>
  </si>
  <si>
    <t>اماني عفا الرفاعي</t>
  </si>
  <si>
    <t>امجد حاتم</t>
  </si>
  <si>
    <t>عطرشان</t>
  </si>
  <si>
    <t>ايهم قوقس</t>
  </si>
  <si>
    <t>أحمد اسكندر</t>
  </si>
  <si>
    <t>بلال اوفاي</t>
  </si>
  <si>
    <t>رائد مرعي</t>
  </si>
  <si>
    <t>سعاد خرماشو</t>
  </si>
  <si>
    <t>شادي السلامة</t>
  </si>
  <si>
    <t>فارس بكيره</t>
  </si>
  <si>
    <t>مهند ابو سمرة</t>
  </si>
  <si>
    <t>ميرفت موسى</t>
  </si>
  <si>
    <t>يمان حوجك</t>
  </si>
  <si>
    <t>زبير</t>
  </si>
  <si>
    <t>وسام القدور</t>
  </si>
  <si>
    <t>محمد فاروق الجلده</t>
  </si>
  <si>
    <t>محمد شادي بواب</t>
  </si>
  <si>
    <t>سومر عباس</t>
  </si>
  <si>
    <t>كاتوم</t>
  </si>
  <si>
    <t>علي ابو عيد</t>
  </si>
  <si>
    <t>حسان العلي</t>
  </si>
  <si>
    <t>محمد عماد الدين دكاك</t>
  </si>
  <si>
    <t>عبد الهادي كمال الدين</t>
  </si>
  <si>
    <t>اسامه شوفان</t>
  </si>
  <si>
    <t>مروه شندوبه</t>
  </si>
  <si>
    <t>مهند قاسم</t>
  </si>
  <si>
    <t>ضفاف احمد</t>
  </si>
  <si>
    <t>وائل ابراهيم</t>
  </si>
  <si>
    <t>علي صافي</t>
  </si>
  <si>
    <t>فرح رمضان</t>
  </si>
  <si>
    <t>نهاد العليوي</t>
  </si>
  <si>
    <t>مبارك</t>
  </si>
  <si>
    <t>ادهم عرفات</t>
  </si>
  <si>
    <t>محمد علي الحمصي</t>
  </si>
  <si>
    <t>بشرى حسن</t>
  </si>
  <si>
    <t>رافت عثمان</t>
  </si>
  <si>
    <t>جمعه الملاح</t>
  </si>
  <si>
    <t>اماني جنيات</t>
  </si>
  <si>
    <t>باهيه</t>
  </si>
  <si>
    <t>بشار عبيد</t>
  </si>
  <si>
    <t>نور الدين قويدر</t>
  </si>
  <si>
    <t>ياسر السموري</t>
  </si>
  <si>
    <t>منار الجاسم</t>
  </si>
  <si>
    <t>خالد محمد</t>
  </si>
  <si>
    <t>مهند القطيش</t>
  </si>
  <si>
    <t>داني طنوس</t>
  </si>
  <si>
    <t>الحسن قعير</t>
  </si>
  <si>
    <t>احمد الترك</t>
  </si>
  <si>
    <t>محمد العبد الرحمن</t>
  </si>
  <si>
    <t>علي عبد الرحمن</t>
  </si>
  <si>
    <t>زين العابدين جركس</t>
  </si>
  <si>
    <t>محمد ابو سعيفان</t>
  </si>
  <si>
    <t>ساره السعدي</t>
  </si>
  <si>
    <t>علي شيخ حسين</t>
  </si>
  <si>
    <t>دعاء اسعيد</t>
  </si>
  <si>
    <t>محمد وائل الخطيب</t>
  </si>
  <si>
    <t>فارس الزيلع</t>
  </si>
  <si>
    <t>مروه الشنواني</t>
  </si>
  <si>
    <t>عباده خدام</t>
  </si>
  <si>
    <t>قاسم العبد</t>
  </si>
  <si>
    <t>رنيم الابراهيم</t>
  </si>
  <si>
    <t>احمد ابو عساف</t>
  </si>
  <si>
    <t>وهيبه</t>
  </si>
  <si>
    <t>احمد عبد الرحمن</t>
  </si>
  <si>
    <t>محمد ناجي</t>
  </si>
  <si>
    <t>اريج حميدان</t>
  </si>
  <si>
    <t>اسراء سعود</t>
  </si>
  <si>
    <t>الاء حجازي</t>
  </si>
  <si>
    <t>الاء عثمان</t>
  </si>
  <si>
    <t>اماره دقو</t>
  </si>
  <si>
    <t>حنان مكيه</t>
  </si>
  <si>
    <t>دينا يعقوب اسماعيل</t>
  </si>
  <si>
    <t>كوشان</t>
  </si>
  <si>
    <t>ذو الفقار حسن</t>
  </si>
  <si>
    <t>زاهر فرح</t>
  </si>
  <si>
    <t>سليم اسعد</t>
  </si>
  <si>
    <t>صبحي الاحمد</t>
  </si>
  <si>
    <t>طارق اسعد</t>
  </si>
  <si>
    <t>عابدين محمد</t>
  </si>
  <si>
    <t>بلنك</t>
  </si>
  <si>
    <t>سوليه</t>
  </si>
  <si>
    <t>عادل دعمش</t>
  </si>
  <si>
    <t>عامر غنام</t>
  </si>
  <si>
    <t>عدي محمد</t>
  </si>
  <si>
    <t>علي حسين</t>
  </si>
  <si>
    <t>ايلظا</t>
  </si>
  <si>
    <t>فاتنه عيسى</t>
  </si>
  <si>
    <t>فادي المخيبر</t>
  </si>
  <si>
    <t>فرحان العوض</t>
  </si>
  <si>
    <t>ماجد العقله</t>
  </si>
  <si>
    <t>محمد ملهم تقي</t>
  </si>
  <si>
    <t>محمود قويقه</t>
  </si>
  <si>
    <t>عبدالحليم</t>
  </si>
  <si>
    <t>هلال خليف</t>
  </si>
  <si>
    <t>بيجه</t>
  </si>
  <si>
    <t>همسه بكوره</t>
  </si>
  <si>
    <t>ياسر حجازي</t>
  </si>
  <si>
    <t>خبيره</t>
  </si>
  <si>
    <t>سوسن النص</t>
  </si>
  <si>
    <t>جورية</t>
  </si>
  <si>
    <t>احمد المخيبر</t>
  </si>
  <si>
    <t>اسامه ابو احمد</t>
  </si>
  <si>
    <t>اشرف شريفه</t>
  </si>
  <si>
    <t>بتول روماني</t>
  </si>
  <si>
    <t>براءه السيد</t>
  </si>
  <si>
    <t>بسام عيسى</t>
  </si>
  <si>
    <t>بشار رضوان</t>
  </si>
  <si>
    <t>بشرى صبح</t>
  </si>
  <si>
    <t>وزال</t>
  </si>
  <si>
    <t>تهامه الجندي</t>
  </si>
  <si>
    <t>جعفر شعبان</t>
  </si>
  <si>
    <t>حمد الموسى</t>
  </si>
  <si>
    <t>خالد سبعاوي</t>
  </si>
  <si>
    <t>دارين شلغين</t>
  </si>
  <si>
    <t>ربا الفاضل</t>
  </si>
  <si>
    <t>ردينه الشعار</t>
  </si>
  <si>
    <t>رهام اسعد</t>
  </si>
  <si>
    <t>رهف نداف</t>
  </si>
  <si>
    <t>روان الدوامنه</t>
  </si>
  <si>
    <t>رؤى ضاهر</t>
  </si>
  <si>
    <t>علي المزعل</t>
  </si>
  <si>
    <t>غدير غندور</t>
  </si>
  <si>
    <t>فادي فرح</t>
  </si>
  <si>
    <t>لؤي احمد</t>
  </si>
  <si>
    <t>مجد الرفاعي</t>
  </si>
  <si>
    <t>محمد ابو جباره</t>
  </si>
  <si>
    <t>محمد الشهابي</t>
  </si>
  <si>
    <t>محمد خير العجه</t>
  </si>
  <si>
    <t>محمد شادي درويش</t>
  </si>
  <si>
    <t>محمد ضاهد</t>
  </si>
  <si>
    <t>محمد عبد الغني</t>
  </si>
  <si>
    <t>محمد قبلان</t>
  </si>
  <si>
    <t>محمد كولله</t>
  </si>
  <si>
    <t>مروه الزوبي</t>
  </si>
  <si>
    <t>ميسون ابو عبيد</t>
  </si>
  <si>
    <t>ناديا فرعون</t>
  </si>
  <si>
    <t>هشام قويدر</t>
  </si>
  <si>
    <t>يوسف عنقيرة</t>
  </si>
  <si>
    <t>يوسف فياض</t>
  </si>
  <si>
    <t>حيدر احمد</t>
  </si>
  <si>
    <t>فاطمة برهوم</t>
  </si>
  <si>
    <t>محمد جبور</t>
  </si>
  <si>
    <t>ابراهيم الاحمد</t>
  </si>
  <si>
    <t>ابراهيم الاشقر</t>
  </si>
  <si>
    <t>ابراهيم الحمد</t>
  </si>
  <si>
    <t>احمد الجلم</t>
  </si>
  <si>
    <t>احمد الحاج</t>
  </si>
  <si>
    <t>احمد السبع</t>
  </si>
  <si>
    <t>احمد السيد</t>
  </si>
  <si>
    <t>احمد الكحيص</t>
  </si>
  <si>
    <t>احمد الموسى</t>
  </si>
  <si>
    <t>احمد شفيع</t>
  </si>
  <si>
    <t>احمد عبدالخالق</t>
  </si>
  <si>
    <t>احمد علوش</t>
  </si>
  <si>
    <t>احمد ملاك</t>
  </si>
  <si>
    <t>احمد موعد</t>
  </si>
  <si>
    <t>اسماعيل اسماعيل</t>
  </si>
  <si>
    <t>اسماعيل داؤد</t>
  </si>
  <si>
    <t>اسماعيل معاون</t>
  </si>
  <si>
    <t>اشرف الدركزللي</t>
  </si>
  <si>
    <t>انسام</t>
  </si>
  <si>
    <t>اغيد الشحاده</t>
  </si>
  <si>
    <t>اكرم القادري</t>
  </si>
  <si>
    <t>الاء شهاب</t>
  </si>
  <si>
    <t>امجد الفياض</t>
  </si>
  <si>
    <t>انغام الاحمد</t>
  </si>
  <si>
    <t>اياد ابراهيم</t>
  </si>
  <si>
    <t>أمنه</t>
  </si>
  <si>
    <t>اياد الجبارين</t>
  </si>
  <si>
    <t>اياد قسام</t>
  </si>
  <si>
    <t>ايمان حموده</t>
  </si>
  <si>
    <t>ايمان سيف</t>
  </si>
  <si>
    <t>ايمان لالا</t>
  </si>
  <si>
    <t>محمدحسن</t>
  </si>
  <si>
    <t>ايمن حيدر</t>
  </si>
  <si>
    <t>ندوة</t>
  </si>
  <si>
    <t>ايهم هلال</t>
  </si>
  <si>
    <t>أحمد البيطار</t>
  </si>
  <si>
    <t>أحمد اليونس</t>
  </si>
  <si>
    <t>أحمد شهاب الدين</t>
  </si>
  <si>
    <t>أحمد صالح</t>
  </si>
  <si>
    <t>أحمد مالك</t>
  </si>
  <si>
    <t>وطفة</t>
  </si>
  <si>
    <t>أحمد محمد</t>
  </si>
  <si>
    <t>أغيد زعرور</t>
  </si>
  <si>
    <t>أماني الجاجان</t>
  </si>
  <si>
    <t>أمجد الصباغ</t>
  </si>
  <si>
    <t>ناجية</t>
  </si>
  <si>
    <t>أمجد بلال</t>
  </si>
  <si>
    <t>أمجد رفاعه</t>
  </si>
  <si>
    <t>أنس العر</t>
  </si>
  <si>
    <t>أوس جابر</t>
  </si>
  <si>
    <t>أيمن عاشور</t>
  </si>
  <si>
    <t>أيهم الحسن</t>
  </si>
  <si>
    <t>أيهم مهنا</t>
  </si>
  <si>
    <t>آلاء الجرف</t>
  </si>
  <si>
    <t>آلاء ملحم</t>
  </si>
  <si>
    <t>آيه خنيسه</t>
  </si>
  <si>
    <t>باسل خلف</t>
  </si>
  <si>
    <t>باسل كريشو</t>
  </si>
  <si>
    <t>بتول الابرص الشهيربالاشقر</t>
  </si>
  <si>
    <t>بدر الشيخ</t>
  </si>
  <si>
    <t>بسامه عباس</t>
  </si>
  <si>
    <t>بسمه العوني</t>
  </si>
  <si>
    <t>بشار خير</t>
  </si>
  <si>
    <t>بشرى صافي</t>
  </si>
  <si>
    <t>بشرى طه</t>
  </si>
  <si>
    <t>بشير الجبه جي</t>
  </si>
  <si>
    <t>بهاء الدين دحو</t>
  </si>
  <si>
    <t>بهار يسكان</t>
  </si>
  <si>
    <t>حبيبه</t>
  </si>
  <si>
    <t>بيان ادريس</t>
  </si>
  <si>
    <t>بيان محفوض</t>
  </si>
  <si>
    <t>بيداء شاهين</t>
  </si>
  <si>
    <t>بيداء عباس</t>
  </si>
  <si>
    <t>تسنيم وهيبه</t>
  </si>
  <si>
    <t>تغريد الطحان</t>
  </si>
  <si>
    <t>تمارا سعيد</t>
  </si>
  <si>
    <t>تمام ناصر</t>
  </si>
  <si>
    <t>توجان كنجو</t>
  </si>
  <si>
    <t>محمدنوري</t>
  </si>
  <si>
    <t>ثائره صالح</t>
  </si>
  <si>
    <t>جاك الجرجس</t>
  </si>
  <si>
    <t>سوهير</t>
  </si>
  <si>
    <t>جحجاح شحود</t>
  </si>
  <si>
    <t>جعفر حمدان</t>
  </si>
  <si>
    <t>منتجب</t>
  </si>
  <si>
    <t>جعفر ناصر</t>
  </si>
  <si>
    <t>جلنار المنصور</t>
  </si>
  <si>
    <t>جمال الدين الاسعد</t>
  </si>
  <si>
    <t>جمال نصار</t>
  </si>
  <si>
    <t>جمانه الأشهب</t>
  </si>
  <si>
    <t>جهان ضبه</t>
  </si>
  <si>
    <t>علاءالدين</t>
  </si>
  <si>
    <t>جوزيف شلش</t>
  </si>
  <si>
    <t>جيهان العلبي</t>
  </si>
  <si>
    <t>حازم السمان</t>
  </si>
  <si>
    <t>مازينا</t>
  </si>
  <si>
    <t>حازم عتعت</t>
  </si>
  <si>
    <t>حسن جغل</t>
  </si>
  <si>
    <t>حسن حسين</t>
  </si>
  <si>
    <t>حسن داود</t>
  </si>
  <si>
    <t>محمدنصر</t>
  </si>
  <si>
    <t>رابية</t>
  </si>
  <si>
    <t>حسن سلمان</t>
  </si>
  <si>
    <t>حسن شاوي</t>
  </si>
  <si>
    <t>بغداد</t>
  </si>
  <si>
    <t>حسين الأحمد</t>
  </si>
  <si>
    <t>حسين عبد الله</t>
  </si>
  <si>
    <t>وزيرا</t>
  </si>
  <si>
    <t>حمزه الشحاده</t>
  </si>
  <si>
    <t>حمزه عباس</t>
  </si>
  <si>
    <t>محمد رجائي</t>
  </si>
  <si>
    <t>حمزه وهبه</t>
  </si>
  <si>
    <t>حنان أمون</t>
  </si>
  <si>
    <t>حنان عبدالرحمن</t>
  </si>
  <si>
    <t>طرفة</t>
  </si>
  <si>
    <t>حنين اسماعيل</t>
  </si>
  <si>
    <t>حنين ناصيف</t>
  </si>
  <si>
    <t>قطف</t>
  </si>
  <si>
    <t>حوريه سليمان</t>
  </si>
  <si>
    <t>حيدر المهندس</t>
  </si>
  <si>
    <t>حيدر محمود</t>
  </si>
  <si>
    <t>خالد السوادي</t>
  </si>
  <si>
    <t>خالد بكر</t>
  </si>
  <si>
    <t>خالد دعبول</t>
  </si>
  <si>
    <t>خالد عيد</t>
  </si>
  <si>
    <t>خالد فرهود</t>
  </si>
  <si>
    <t>خديجة الفروان</t>
  </si>
  <si>
    <t>ضرار</t>
  </si>
  <si>
    <t>خلدون الزوري</t>
  </si>
  <si>
    <t>خليل ايبو</t>
  </si>
  <si>
    <t>خليل وفا</t>
  </si>
  <si>
    <t>دانيا عامر</t>
  </si>
  <si>
    <t>دعاء الخياط</t>
  </si>
  <si>
    <t>راغب شباط</t>
  </si>
  <si>
    <t>راما الحمد</t>
  </si>
  <si>
    <t>رامه الحمصي</t>
  </si>
  <si>
    <t>رامي الكلش</t>
  </si>
  <si>
    <t>رائد الأحمد</t>
  </si>
  <si>
    <t>ربا الحسن</t>
  </si>
  <si>
    <t>رجاء ابو زور</t>
  </si>
  <si>
    <t>عنبريه</t>
  </si>
  <si>
    <t>رجاء الحسن</t>
  </si>
  <si>
    <t>رزان زريقات</t>
  </si>
  <si>
    <t>رصين هيفه</t>
  </si>
  <si>
    <t>رضوان الخليل</t>
  </si>
  <si>
    <t>رعد الطويل</t>
  </si>
  <si>
    <t>رغد الغزاوي</t>
  </si>
  <si>
    <t>رفاه الخير</t>
  </si>
  <si>
    <t>رفعت سليمان</t>
  </si>
  <si>
    <t>رقيه العليوي</t>
  </si>
  <si>
    <t>جوزه</t>
  </si>
  <si>
    <t>رقيه العواد الملحم</t>
  </si>
  <si>
    <t>رنا الذياب</t>
  </si>
  <si>
    <t>رنا الشوفي</t>
  </si>
  <si>
    <t>رنا زيدان</t>
  </si>
  <si>
    <t>رنده محمدالاحمد</t>
  </si>
  <si>
    <t>رنيم قيس</t>
  </si>
  <si>
    <t>رنيم ميهوب</t>
  </si>
  <si>
    <t>رهف جمول</t>
  </si>
  <si>
    <t>رهف عباس</t>
  </si>
  <si>
    <t>رهف عثمان</t>
  </si>
  <si>
    <t>روان دوخي</t>
  </si>
  <si>
    <t>روان عقيل</t>
  </si>
  <si>
    <t>روضه الحنفي</t>
  </si>
  <si>
    <t>رولا تجور</t>
  </si>
  <si>
    <t>رولان يوسف</t>
  </si>
  <si>
    <t>رؤى ابوخير</t>
  </si>
  <si>
    <t>رؤى حسن</t>
  </si>
  <si>
    <t>رؤى حميض</t>
  </si>
  <si>
    <t>رياض المحمد</t>
  </si>
  <si>
    <t>طلو</t>
  </si>
  <si>
    <t>ريم الراعي</t>
  </si>
  <si>
    <t>ريم دانية</t>
  </si>
  <si>
    <t>ريم سليمان</t>
  </si>
  <si>
    <t>ريم محلا</t>
  </si>
  <si>
    <t>ريما حاتم</t>
  </si>
  <si>
    <t>ريمان صقر</t>
  </si>
  <si>
    <t>ريهام الحسين</t>
  </si>
  <si>
    <t>زهير الزين</t>
  </si>
  <si>
    <t>زياد المشعان</t>
  </si>
  <si>
    <t>زيد الغزاوي</t>
  </si>
  <si>
    <t>زين اسماعيل</t>
  </si>
  <si>
    <t>زين الحسين</t>
  </si>
  <si>
    <t>سلمه</t>
  </si>
  <si>
    <t>زينب ابراهيم</t>
  </si>
  <si>
    <t>ساري الجريده</t>
  </si>
  <si>
    <t>ساري زيود</t>
  </si>
  <si>
    <t>سامر ابراهيم</t>
  </si>
  <si>
    <t>سلام حمود</t>
  </si>
  <si>
    <t>سلسل السعد</t>
  </si>
  <si>
    <t>سلمان وسوف</t>
  </si>
  <si>
    <t>سليمان نعامه</t>
  </si>
  <si>
    <t>سماح حنتوش</t>
  </si>
  <si>
    <t>سمير شبول</t>
  </si>
  <si>
    <t>سناء علي</t>
  </si>
  <si>
    <t>سهام رمضان</t>
  </si>
  <si>
    <t>سهام قسيس</t>
  </si>
  <si>
    <t>سوزان عبود</t>
  </si>
  <si>
    <t>سوسن مخلوف</t>
  </si>
  <si>
    <t>سيف الدين عبدالرزاق</t>
  </si>
  <si>
    <t>شادي الحاج</t>
  </si>
  <si>
    <t>شامل الخطيب</t>
  </si>
  <si>
    <t>عبدي</t>
  </si>
  <si>
    <t>شروق الخالد</t>
  </si>
  <si>
    <t>صائب الحاج</t>
  </si>
  <si>
    <t>صباح العرسان</t>
  </si>
  <si>
    <t>صعب صعب</t>
  </si>
  <si>
    <t>صفاء العبدالله</t>
  </si>
  <si>
    <t>صفاء مصطفى</t>
  </si>
  <si>
    <t>صفوان حمود</t>
  </si>
  <si>
    <t>سريره</t>
  </si>
  <si>
    <t>ضحى اتمت</t>
  </si>
  <si>
    <t>ضياء علوش</t>
  </si>
  <si>
    <t>طارق عبد القادر</t>
  </si>
  <si>
    <t>طارق عبدالرحمن</t>
  </si>
  <si>
    <t>طالب خضور</t>
  </si>
  <si>
    <t>عارف عيطه</t>
  </si>
  <si>
    <t>عامر زيتون</t>
  </si>
  <si>
    <t>عامر محمد</t>
  </si>
  <si>
    <t>عبد الاله رجب</t>
  </si>
  <si>
    <t>عبد الرحمن كاظم</t>
  </si>
  <si>
    <t>مصطفى كمال</t>
  </si>
  <si>
    <t>دعاء</t>
  </si>
  <si>
    <t>عبد الرحيم الخبي</t>
  </si>
  <si>
    <t>عبد الله القليح</t>
  </si>
  <si>
    <t>عبدالحميد الحسين</t>
  </si>
  <si>
    <t>ابديوي</t>
  </si>
  <si>
    <t>عبدالسلام فالح</t>
  </si>
  <si>
    <t>عبدالعزيز الحجيري</t>
  </si>
  <si>
    <t>إسماعيل</t>
  </si>
  <si>
    <t>عبدالكريم البخيت</t>
  </si>
  <si>
    <t>عبدالله المطر</t>
  </si>
  <si>
    <t>عبدالله خطيب</t>
  </si>
  <si>
    <t>عبدالله عليا</t>
  </si>
  <si>
    <t>سريا</t>
  </si>
  <si>
    <t>عبدالله ليلا</t>
  </si>
  <si>
    <t>بكريه</t>
  </si>
  <si>
    <t>عبدالملك تينه</t>
  </si>
  <si>
    <t>عبدالمنعم العيد</t>
  </si>
  <si>
    <t>عبير حسنه</t>
  </si>
  <si>
    <t>عبير لطفي</t>
  </si>
  <si>
    <t>عثمان بكور</t>
  </si>
  <si>
    <t>نورالدين</t>
  </si>
  <si>
    <t>عدي العيسى</t>
  </si>
  <si>
    <t>عزيزه برغله</t>
  </si>
  <si>
    <t>محمدنايف</t>
  </si>
  <si>
    <t>عصام خدام الجامع</t>
  </si>
  <si>
    <t>عفاف صباغ</t>
  </si>
  <si>
    <t>شادي</t>
  </si>
  <si>
    <t>علا عبدو</t>
  </si>
  <si>
    <t>علا ياسمينه</t>
  </si>
  <si>
    <t>محمدباسل</t>
  </si>
  <si>
    <t>علاء الدين شماشان</t>
  </si>
  <si>
    <t>علاء بدور</t>
  </si>
  <si>
    <t>علاء درويش</t>
  </si>
  <si>
    <t>علاء ديوب</t>
  </si>
  <si>
    <t>علاء فروج</t>
  </si>
  <si>
    <t>ناصره</t>
  </si>
  <si>
    <t>علي الحاج أحمد</t>
  </si>
  <si>
    <t>علي درداري</t>
  </si>
  <si>
    <t>ابتهال</t>
  </si>
  <si>
    <t>علي رزق</t>
  </si>
  <si>
    <t>مولود</t>
  </si>
  <si>
    <t>علي زيدان</t>
  </si>
  <si>
    <t>علي زين الرفاعي</t>
  </si>
  <si>
    <t>علي زينه</t>
  </si>
  <si>
    <t>علي ضاهر</t>
  </si>
  <si>
    <t>رجاء الحفيري</t>
  </si>
  <si>
    <t>علي هرموش</t>
  </si>
  <si>
    <t>عماد عوض</t>
  </si>
  <si>
    <t>عمار السلوم</t>
  </si>
  <si>
    <t>عمار محمود الجنيد</t>
  </si>
  <si>
    <t>عمر دمعه</t>
  </si>
  <si>
    <t>عمر شاميه</t>
  </si>
  <si>
    <t>عمر كباره</t>
  </si>
  <si>
    <t>عمر نصر الله</t>
  </si>
  <si>
    <t>عمران المبارك</t>
  </si>
  <si>
    <t>غدينه</t>
  </si>
  <si>
    <t>عناد الشعبان</t>
  </si>
  <si>
    <t>عهد ديب</t>
  </si>
  <si>
    <t>عيسى ياسمين</t>
  </si>
  <si>
    <t>غيساء</t>
  </si>
  <si>
    <t>غدير ديوب</t>
  </si>
  <si>
    <t>غدير صلاحي الاصبحي</t>
  </si>
  <si>
    <t>غفران العبيد</t>
  </si>
  <si>
    <t>غفران حمدان</t>
  </si>
  <si>
    <t>غفران حيدر</t>
  </si>
  <si>
    <t>غياث خضور</t>
  </si>
  <si>
    <t>فاتن سعد</t>
  </si>
  <si>
    <t>فادي ابراهيم</t>
  </si>
  <si>
    <t>حبوس</t>
  </si>
  <si>
    <t>فادي عباس</t>
  </si>
  <si>
    <t>فاديه المسوتي</t>
  </si>
  <si>
    <t>أنفال</t>
  </si>
  <si>
    <t>فارس صالح</t>
  </si>
  <si>
    <t>فارس قناه</t>
  </si>
  <si>
    <t>إمتثال</t>
  </si>
  <si>
    <t>فداء يونس</t>
  </si>
  <si>
    <t>فراس البزره</t>
  </si>
  <si>
    <t>فضل الديوب</t>
  </si>
  <si>
    <t>فؤاد محفوض</t>
  </si>
  <si>
    <t>فيصل الخلف</t>
  </si>
  <si>
    <t>قاسم العريب</t>
  </si>
  <si>
    <t>شادن</t>
  </si>
  <si>
    <t>قاسم المعضماني</t>
  </si>
  <si>
    <t>قمر ناجي</t>
  </si>
  <si>
    <t>قيس أسعد</t>
  </si>
  <si>
    <t>كميل الصحناوي</t>
  </si>
  <si>
    <t>كنان مراد</t>
  </si>
  <si>
    <t>فطين</t>
  </si>
  <si>
    <t>لبابه حتري</t>
  </si>
  <si>
    <t>لبابه رابح</t>
  </si>
  <si>
    <t>سوزانا</t>
  </si>
  <si>
    <t>لبنى جزار</t>
  </si>
  <si>
    <t>لمى أمون</t>
  </si>
  <si>
    <t>زهراءالبتول</t>
  </si>
  <si>
    <t>لمى ملوك</t>
  </si>
  <si>
    <t>لمى نابوتي</t>
  </si>
  <si>
    <t>لميس يوسف</t>
  </si>
  <si>
    <t>لؤي الشحاده الخطيب</t>
  </si>
  <si>
    <t>لؤي جريره</t>
  </si>
  <si>
    <t>دمعة</t>
  </si>
  <si>
    <t>ليلى السماك</t>
  </si>
  <si>
    <t>ليلى عثمان</t>
  </si>
  <si>
    <t>ليليان القاضي</t>
  </si>
  <si>
    <t>لين سلامه</t>
  </si>
  <si>
    <t>لينا الصفدي</t>
  </si>
  <si>
    <t>لينا حسن</t>
  </si>
  <si>
    <t>ماجدة عمره</t>
  </si>
  <si>
    <t>مازن الشاوي</t>
  </si>
  <si>
    <t>مازن سيرغاني</t>
  </si>
  <si>
    <t>مالك حوري</t>
  </si>
  <si>
    <t>ماهر الهايس</t>
  </si>
  <si>
    <t>ماهر نور الدين</t>
  </si>
  <si>
    <t>مجد القدرو</t>
  </si>
  <si>
    <t>مجد بلال</t>
  </si>
  <si>
    <t>مجد حسين</t>
  </si>
  <si>
    <t>محاسن المحمد المعقوري</t>
  </si>
  <si>
    <t>محمد اسماعيل القدور</t>
  </si>
  <si>
    <t>محمد البدر</t>
  </si>
  <si>
    <t>محمد البدور</t>
  </si>
  <si>
    <t>محمد الحلقي</t>
  </si>
  <si>
    <t>محمد السلامه</t>
  </si>
  <si>
    <t>نجات</t>
  </si>
  <si>
    <t>محمد الفيه</t>
  </si>
  <si>
    <t>محمد القدرو</t>
  </si>
  <si>
    <t>محمد المحاميد</t>
  </si>
  <si>
    <t>محمد المطرود</t>
  </si>
  <si>
    <t>محمد الناصر</t>
  </si>
  <si>
    <t>محمد حلاق</t>
  </si>
  <si>
    <t>محمد خابوري</t>
  </si>
  <si>
    <t>محمد خير الخلف</t>
  </si>
  <si>
    <t>محمد خير السعيد</t>
  </si>
  <si>
    <t>محمد خير الهرش</t>
  </si>
  <si>
    <t>محمد عبدال</t>
  </si>
  <si>
    <t>كلى</t>
  </si>
  <si>
    <t>محمد عبدالله</t>
  </si>
  <si>
    <t>حواس</t>
  </si>
  <si>
    <t>محمد علي حسين</t>
  </si>
  <si>
    <t>محمد عموش</t>
  </si>
  <si>
    <t>محمد عنوز</t>
  </si>
  <si>
    <t>نداء</t>
  </si>
  <si>
    <t>محمد فادي الآروشلي</t>
  </si>
  <si>
    <t>محمد كربوج</t>
  </si>
  <si>
    <t>محمد كرم الاحمد</t>
  </si>
  <si>
    <t>محمد كريم</t>
  </si>
  <si>
    <t>محمد مجد مظفر</t>
  </si>
  <si>
    <t>محمد مشوح</t>
  </si>
  <si>
    <t>محمد نجم السيد</t>
  </si>
  <si>
    <t>محمد نور الحروب</t>
  </si>
  <si>
    <t>محمد نور شيبان</t>
  </si>
  <si>
    <t>محمد نور فارس</t>
  </si>
  <si>
    <t>محمداسامه الحمامي</t>
  </si>
  <si>
    <t>محمدبهاء الشرع</t>
  </si>
  <si>
    <t>محمدخير السليم</t>
  </si>
  <si>
    <t>محمدسعيد الحسين</t>
  </si>
  <si>
    <t>محمدسوار الشديدي</t>
  </si>
  <si>
    <t>محمدصابر شحاده</t>
  </si>
  <si>
    <t>محمدعمر الديري</t>
  </si>
  <si>
    <t>محمدمسلم النعيمي</t>
  </si>
  <si>
    <t>محمدمنير خوام</t>
  </si>
  <si>
    <t>محمديامن الفقير</t>
  </si>
  <si>
    <t>محمديزن حبشيه</t>
  </si>
  <si>
    <t>بشران</t>
  </si>
  <si>
    <t>محمود مخزوم</t>
  </si>
  <si>
    <t>مدحت النديوي</t>
  </si>
  <si>
    <t>مرام العرنوس</t>
  </si>
  <si>
    <t>مرام عدى</t>
  </si>
  <si>
    <t>مرتضى أحمد</t>
  </si>
  <si>
    <t>مرح الخضور</t>
  </si>
  <si>
    <t>مرح جمول</t>
  </si>
  <si>
    <t>مرح حميشه</t>
  </si>
  <si>
    <t>مرهف حجازي</t>
  </si>
  <si>
    <t>مروى مذكور</t>
  </si>
  <si>
    <t>مريم الخلف</t>
  </si>
  <si>
    <t>سعدية</t>
  </si>
  <si>
    <t>مريم الشيخ</t>
  </si>
  <si>
    <t>مريم محمد</t>
  </si>
  <si>
    <t>مسلم المحمد</t>
  </si>
  <si>
    <t>مصطفى بكور</t>
  </si>
  <si>
    <t>مصطفى سفلو</t>
  </si>
  <si>
    <t>مصطفى لطوف</t>
  </si>
  <si>
    <t>مصعب الصوان</t>
  </si>
  <si>
    <t>معاذ كريم</t>
  </si>
  <si>
    <t>معتصم الغوطاني</t>
  </si>
  <si>
    <t>معيد محفوض</t>
  </si>
  <si>
    <t>مفيدة السلامة</t>
  </si>
  <si>
    <t>منال الجاسر</t>
  </si>
  <si>
    <t>منعم خليل</t>
  </si>
  <si>
    <t>منهل ساطور</t>
  </si>
  <si>
    <t>منى الشهاب</t>
  </si>
  <si>
    <t>شيراز</t>
  </si>
  <si>
    <t>منى كامل</t>
  </si>
  <si>
    <t>جروان</t>
  </si>
  <si>
    <t>منير ابراهيم</t>
  </si>
  <si>
    <t>منير شرف الدين</t>
  </si>
  <si>
    <t>موسى الدالي</t>
  </si>
  <si>
    <t>مؤيد صقر</t>
  </si>
  <si>
    <t>ميرنا حمد عزام</t>
  </si>
  <si>
    <t>ميزر الرحال</t>
  </si>
  <si>
    <t>ميسم ونوس</t>
  </si>
  <si>
    <t>ناديا راضي</t>
  </si>
  <si>
    <t>ناصح سيداحمد</t>
  </si>
  <si>
    <t>ناهد ديبه</t>
  </si>
  <si>
    <t>نبيل فروج</t>
  </si>
  <si>
    <t>نجوى حمود</t>
  </si>
  <si>
    <t>ندى الحبال</t>
  </si>
  <si>
    <t>نرمين حسون</t>
  </si>
  <si>
    <t>حسون</t>
  </si>
  <si>
    <t>تشايع</t>
  </si>
  <si>
    <t>نزيه خليل</t>
  </si>
  <si>
    <t>نسرين الحمود</t>
  </si>
  <si>
    <t>نقولا بغدان</t>
  </si>
  <si>
    <t>نهيدى حمود</t>
  </si>
  <si>
    <t>نور الدين الابراهيم</t>
  </si>
  <si>
    <t>نور الموسى</t>
  </si>
  <si>
    <t>نورس اسعيد</t>
  </si>
  <si>
    <t>نيرمين القداح</t>
  </si>
  <si>
    <t>هاجر الصالح</t>
  </si>
  <si>
    <t>هاجر ضاهر</t>
  </si>
  <si>
    <t>هاديا العبيد</t>
  </si>
  <si>
    <t>احمدرياض</t>
  </si>
  <si>
    <t>هادية فريدالعش</t>
  </si>
  <si>
    <t>هاله شحادة</t>
  </si>
  <si>
    <t>هاني مرين</t>
  </si>
  <si>
    <t>هبه برو</t>
  </si>
  <si>
    <t>هبه ريحان</t>
  </si>
  <si>
    <t>هبه علامه</t>
  </si>
  <si>
    <t>هديه الرفاعي</t>
  </si>
  <si>
    <t>هزار ديوب</t>
  </si>
  <si>
    <t>همام الرجب</t>
  </si>
  <si>
    <t>هيا زعيتر</t>
  </si>
  <si>
    <t>شذه</t>
  </si>
  <si>
    <t>هيام حسن</t>
  </si>
  <si>
    <t>هيفاء زهرا</t>
  </si>
  <si>
    <t>وائل القديمي</t>
  </si>
  <si>
    <t>وائل حكيمة</t>
  </si>
  <si>
    <t>وائل طه</t>
  </si>
  <si>
    <t>وديع حمدان</t>
  </si>
  <si>
    <t>ارزى</t>
  </si>
  <si>
    <t>ورد أحمد</t>
  </si>
  <si>
    <t>وسام الدين كايد</t>
  </si>
  <si>
    <t>وسيم كحله</t>
  </si>
  <si>
    <t>وسيم ياسين</t>
  </si>
  <si>
    <t>وعد الحلاق</t>
  </si>
  <si>
    <t>وعد الصوص</t>
  </si>
  <si>
    <t>وعد عقيل</t>
  </si>
  <si>
    <t>ولاء الحسين</t>
  </si>
  <si>
    <t>زهديه</t>
  </si>
  <si>
    <t>وليم رسلان</t>
  </si>
  <si>
    <t>يارا فتنه</t>
  </si>
  <si>
    <t>ياسر الرحال</t>
  </si>
  <si>
    <t>ياسمين الهمام</t>
  </si>
  <si>
    <t>فطومة</t>
  </si>
  <si>
    <t>يامن عنجاري</t>
  </si>
  <si>
    <t>يحيى حليمة</t>
  </si>
  <si>
    <t>يزن الكويفي</t>
  </si>
  <si>
    <t>يسرى شاميه</t>
  </si>
  <si>
    <t>يعرب عباس</t>
  </si>
  <si>
    <t>يمان الصالح</t>
  </si>
  <si>
    <t>يوسف الحمداوي</t>
  </si>
  <si>
    <t>يوسف خنصر</t>
  </si>
  <si>
    <t>يولا عيسى</t>
  </si>
  <si>
    <t>احمد كنين</t>
  </si>
  <si>
    <t>اسراء الزين</t>
  </si>
  <si>
    <t>امجد رزوق</t>
  </si>
  <si>
    <t>امجد قاسم</t>
  </si>
  <si>
    <t>امينه الهويت</t>
  </si>
  <si>
    <t>أماني كري</t>
  </si>
  <si>
    <t>أنس تقوى</t>
  </si>
  <si>
    <t>براء حموي</t>
  </si>
  <si>
    <t>بيان سرحان</t>
  </si>
  <si>
    <t>معاويه</t>
  </si>
  <si>
    <t>جيمي الشماس</t>
  </si>
  <si>
    <t>حيدر طه</t>
  </si>
  <si>
    <t>داني غصن</t>
  </si>
  <si>
    <t>دعاء الخواجه</t>
  </si>
  <si>
    <t>دلال جمعه</t>
  </si>
  <si>
    <t>رائعة البغدادي</t>
  </si>
  <si>
    <t>ريم جيروديه</t>
  </si>
  <si>
    <t>سامي العمر</t>
  </si>
  <si>
    <t>سائر السلامة</t>
  </si>
  <si>
    <t>عبد الله كوجان</t>
  </si>
  <si>
    <t>علي عيود</t>
  </si>
  <si>
    <t>علي عون</t>
  </si>
  <si>
    <t>علي مستو</t>
  </si>
  <si>
    <t>سلوه</t>
  </si>
  <si>
    <t>عمر الصالح</t>
  </si>
  <si>
    <t>عمر العمري</t>
  </si>
  <si>
    <t>لبنى</t>
  </si>
  <si>
    <t>فادية شعبان</t>
  </si>
  <si>
    <t>فتون فستق</t>
  </si>
  <si>
    <t>قاسم جحى</t>
  </si>
  <si>
    <t>كريمة فشفش</t>
  </si>
  <si>
    <t>لانا الحاج</t>
  </si>
  <si>
    <t>لؤي النابلسي</t>
  </si>
  <si>
    <t>لين الدالاتي</t>
  </si>
  <si>
    <t>محمد الشيخ عبدو</t>
  </si>
  <si>
    <t>محمد العايد</t>
  </si>
  <si>
    <t>محمد حاتم الشريف</t>
  </si>
  <si>
    <t>محمد نجم الدين</t>
  </si>
  <si>
    <t>سلاف</t>
  </si>
  <si>
    <t>محمد خطيب</t>
  </si>
  <si>
    <t>محمد رعد ماردين</t>
  </si>
  <si>
    <t>محمد زياد الحمامي</t>
  </si>
  <si>
    <t>محمد علي ابو طبيخ</t>
  </si>
  <si>
    <t>محمد غنام</t>
  </si>
  <si>
    <t>محمد غيث سليمان</t>
  </si>
  <si>
    <t>محي الدين رمضان</t>
  </si>
  <si>
    <t>مهند طباع</t>
  </si>
  <si>
    <t>مؤمن حماد</t>
  </si>
  <si>
    <t>ميرنا شاهين</t>
  </si>
  <si>
    <t>وجنات</t>
  </si>
  <si>
    <t>هاجر الراشد</t>
  </si>
  <si>
    <t>هادي الشقا</t>
  </si>
  <si>
    <t>وسيم كلثوم</t>
  </si>
  <si>
    <t>عمران المصري</t>
  </si>
  <si>
    <t>طارق سبع الدير</t>
  </si>
  <si>
    <t>محمد مالك زباد</t>
  </si>
  <si>
    <t>موسى الحماده</t>
  </si>
  <si>
    <t>عبدو ديب</t>
  </si>
  <si>
    <t>فاطمه غزال</t>
  </si>
  <si>
    <t>بلال الجاسم</t>
  </si>
  <si>
    <t>باشا الاحمد</t>
  </si>
  <si>
    <t>حصه</t>
  </si>
  <si>
    <t>مياسه غانم</t>
  </si>
  <si>
    <t>محمد عمايري</t>
  </si>
  <si>
    <t>شفيق ملوخية</t>
  </si>
  <si>
    <t>رولا ياسين الادلبي</t>
  </si>
  <si>
    <t>ايهاب سماره</t>
  </si>
  <si>
    <t>صادق عسيلا</t>
  </si>
  <si>
    <t>فهد سماحة</t>
  </si>
  <si>
    <t>محمود العيد</t>
  </si>
  <si>
    <t>مضر مخلوف</t>
  </si>
  <si>
    <t>علا مفندف</t>
  </si>
  <si>
    <t>مضر زكريا</t>
  </si>
  <si>
    <t>وثيقة وفاة صادرة عن مكتب الشهداء</t>
  </si>
  <si>
    <t>رسم فصول الانقطاع</t>
  </si>
  <si>
    <t>ملاحظة: عن كل فصل انقطاع رسم /15000 ل.س/</t>
  </si>
  <si>
    <t>رسم المقررات</t>
  </si>
  <si>
    <t>رسم الانقطاع</t>
  </si>
  <si>
    <t xml:space="preserve">طابع مالي
 30  ل.س   </t>
  </si>
  <si>
    <t>طابع هلال احمر
25  ل .س</t>
  </si>
  <si>
    <t>زاهيه</t>
  </si>
  <si>
    <t>عكل</t>
  </si>
  <si>
    <t>عبد المعين</t>
  </si>
  <si>
    <t>نافله</t>
  </si>
  <si>
    <t>عبد الفتاح</t>
  </si>
  <si>
    <t>سناء عثمان</t>
  </si>
  <si>
    <t>جرجس</t>
  </si>
  <si>
    <t>صبا</t>
  </si>
  <si>
    <t>محمد مخلوف</t>
  </si>
  <si>
    <t>خانم</t>
  </si>
  <si>
    <t>زيدان</t>
  </si>
  <si>
    <t>رفيق</t>
  </si>
  <si>
    <t>علي صقر</t>
  </si>
  <si>
    <t>ريا</t>
  </si>
  <si>
    <t>علي اسماعيل</t>
  </si>
  <si>
    <t>محمد اسماعيل</t>
  </si>
  <si>
    <t>محمد فهد</t>
  </si>
  <si>
    <t>ركان</t>
  </si>
  <si>
    <t>ادريس</t>
  </si>
  <si>
    <t>ليله</t>
  </si>
  <si>
    <t>مخلف</t>
  </si>
  <si>
    <t>احمد الخلف</t>
  </si>
  <si>
    <t>ختام</t>
  </si>
  <si>
    <t>ايمان رمضان</t>
  </si>
  <si>
    <t>نمر</t>
  </si>
  <si>
    <t>عبد السلام</t>
  </si>
  <si>
    <t>امونه</t>
  </si>
  <si>
    <t>هندي</t>
  </si>
  <si>
    <t>محمد شاكر</t>
  </si>
  <si>
    <t>علي مصطفى</t>
  </si>
  <si>
    <t>سامية</t>
  </si>
  <si>
    <t>وهيب</t>
  </si>
  <si>
    <t>عزيزة</t>
  </si>
  <si>
    <t>فيروز</t>
  </si>
  <si>
    <t>محمد طه</t>
  </si>
  <si>
    <t>مروه</t>
  </si>
  <si>
    <t>سعيد سليمان</t>
  </si>
  <si>
    <t>فائزة</t>
  </si>
  <si>
    <t>مرشد</t>
  </si>
  <si>
    <t>احمد عجيب</t>
  </si>
  <si>
    <t>أديبه</t>
  </si>
  <si>
    <t>محمد منصور</t>
  </si>
  <si>
    <t>اسما</t>
  </si>
  <si>
    <t>سلطانه</t>
  </si>
  <si>
    <t>محمد شهاب</t>
  </si>
  <si>
    <t>لبابه</t>
  </si>
  <si>
    <t>كريمة</t>
  </si>
  <si>
    <t>محمد غزال</t>
  </si>
  <si>
    <t>محمد خليل</t>
  </si>
  <si>
    <t>احمد حسن</t>
  </si>
  <si>
    <t>بسيم</t>
  </si>
  <si>
    <t>محمد محمود</t>
  </si>
  <si>
    <t>محمدفايز</t>
  </si>
  <si>
    <t>يسيره</t>
  </si>
  <si>
    <t>احمد الغزالي</t>
  </si>
  <si>
    <t>طهران</t>
  </si>
  <si>
    <t>باسل العلي</t>
  </si>
  <si>
    <t>ميخائيل</t>
  </si>
  <si>
    <t>زبيدة</t>
  </si>
  <si>
    <t>حسام الجهني</t>
  </si>
  <si>
    <t>سمر اسماعيل</t>
  </si>
  <si>
    <t>طليعه</t>
  </si>
  <si>
    <t>خلايق</t>
  </si>
  <si>
    <t>نور الغزالي</t>
  </si>
  <si>
    <t>ثائره</t>
  </si>
  <si>
    <t>عقيل</t>
  </si>
  <si>
    <t>علا منصور</t>
  </si>
  <si>
    <t>رابيه</t>
  </si>
  <si>
    <t>نعمان</t>
  </si>
  <si>
    <t>يزن سعد</t>
  </si>
  <si>
    <t>محسن عباس</t>
  </si>
  <si>
    <t>محمد حمود</t>
  </si>
  <si>
    <t>ريم مسعود</t>
  </si>
  <si>
    <t>جعفر احمد</t>
  </si>
  <si>
    <t>اناس</t>
  </si>
  <si>
    <t>درغام</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</si>
  <si>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</si>
  <si>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</si>
  <si>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</si>
  <si>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log.ol@hotmail.com 
ويجب أن يكون موضوع الإيميل هو الرقم الإمتحاني للطالب</t>
  </si>
  <si>
    <t>احمد القاضي الحمزة</t>
  </si>
  <si>
    <t>ليان صليبي</t>
  </si>
  <si>
    <t>عبد الهادي الجعيداني</t>
  </si>
  <si>
    <t>ابراهيم الغزالي</t>
  </si>
  <si>
    <t>احمد الحجو</t>
  </si>
  <si>
    <t>احمد الخريوش</t>
  </si>
  <si>
    <t>عيدان</t>
  </si>
  <si>
    <t>احمد زيدان</t>
  </si>
  <si>
    <t>احمد عز الدين</t>
  </si>
  <si>
    <t>احمد عشماوي</t>
  </si>
  <si>
    <t>احمد ناصر</t>
  </si>
  <si>
    <t>سجاع</t>
  </si>
  <si>
    <t>احمد هنديه</t>
  </si>
  <si>
    <t>ادريس المهنه</t>
  </si>
  <si>
    <t>هتيمي</t>
  </si>
  <si>
    <t>اريج السلوم</t>
  </si>
  <si>
    <t>اريج راجح</t>
  </si>
  <si>
    <t>اريج زيود</t>
  </si>
  <si>
    <t>ازهار المرعي</t>
  </si>
  <si>
    <t>اسامه الزين</t>
  </si>
  <si>
    <t>اسامه عوض</t>
  </si>
  <si>
    <t>اسماء توامي</t>
  </si>
  <si>
    <t>اغيد رسول</t>
  </si>
  <si>
    <t>الاء السيد</t>
  </si>
  <si>
    <t>السار الحاج كنامه</t>
  </si>
  <si>
    <t>نافع</t>
  </si>
  <si>
    <t>الهام زينو</t>
  </si>
  <si>
    <t>اليان الخوري</t>
  </si>
  <si>
    <t>ام البنين سلمان</t>
  </si>
  <si>
    <t>اماني زاهر</t>
  </si>
  <si>
    <t>امجد تقلا</t>
  </si>
  <si>
    <t>امين الديب</t>
  </si>
  <si>
    <t>انعام خميس</t>
  </si>
  <si>
    <t>ايفيان البطرس</t>
  </si>
  <si>
    <t>ايلي القطامي</t>
  </si>
  <si>
    <t>ايمان الدروبي</t>
  </si>
  <si>
    <t>ايمان القدور</t>
  </si>
  <si>
    <t>ايمان المصري</t>
  </si>
  <si>
    <t>ايمان خليل</t>
  </si>
  <si>
    <t>ايمن سلامه</t>
  </si>
  <si>
    <t>ايناس رباح</t>
  </si>
  <si>
    <t>ايه الغضبان</t>
  </si>
  <si>
    <t>عايده</t>
  </si>
  <si>
    <t>أنيسه</t>
  </si>
  <si>
    <t>باسكال العلوش</t>
  </si>
  <si>
    <t>باسل بدران</t>
  </si>
  <si>
    <t>باسم قبقلي</t>
  </si>
  <si>
    <t>بتول الحميد</t>
  </si>
  <si>
    <t>بتول الناطور</t>
  </si>
  <si>
    <t>بدرية جواد</t>
  </si>
  <si>
    <t>بشار محمد</t>
  </si>
  <si>
    <t>بشرى الحجاج</t>
  </si>
  <si>
    <t>أسيه</t>
  </si>
  <si>
    <t>بشرى حيدر</t>
  </si>
  <si>
    <t>والدتهاعزيزه</t>
  </si>
  <si>
    <t>بشرى صافتلي</t>
  </si>
  <si>
    <t>كفايه</t>
  </si>
  <si>
    <t>بشير المقداد</t>
  </si>
  <si>
    <t>بلال السويلم</t>
  </si>
  <si>
    <t>تغريد المجاريش</t>
  </si>
  <si>
    <t>عصام الدين</t>
  </si>
  <si>
    <t>تغريد حاتم</t>
  </si>
  <si>
    <t>تغريد حمزه</t>
  </si>
  <si>
    <t>تهاني الابراهيم</t>
  </si>
  <si>
    <t>تهاني العبد الله</t>
  </si>
  <si>
    <t>تيماء صقر</t>
  </si>
  <si>
    <t>شكوى</t>
  </si>
  <si>
    <t>ثائر النمر</t>
  </si>
  <si>
    <t>سعديه</t>
  </si>
  <si>
    <t>ثائره خالد</t>
  </si>
  <si>
    <t>ثراء شايب</t>
  </si>
  <si>
    <t>ثريا ابراهيم</t>
  </si>
  <si>
    <t>جابر عيسى</t>
  </si>
  <si>
    <t>جعفر مخلوف</t>
  </si>
  <si>
    <t>جلنار عنقا</t>
  </si>
  <si>
    <t>جمانه عثمان</t>
  </si>
  <si>
    <t>جهاد المصري</t>
  </si>
  <si>
    <t>رئاس</t>
  </si>
  <si>
    <t>جودي شيخ ورق</t>
  </si>
  <si>
    <t>جورج الطويل</t>
  </si>
  <si>
    <t>يحيا</t>
  </si>
  <si>
    <t>حسام ابو علان</t>
  </si>
  <si>
    <t>حسام الحداد</t>
  </si>
  <si>
    <t>حسام الحمد الفريح</t>
  </si>
  <si>
    <t>حسام حمود</t>
  </si>
  <si>
    <t>حسام خروب</t>
  </si>
  <si>
    <t>آيات</t>
  </si>
  <si>
    <t>حسان الزهراوي</t>
  </si>
  <si>
    <t>حسن الخضر</t>
  </si>
  <si>
    <t>حسن السلوم</t>
  </si>
  <si>
    <t>حسن المحمد</t>
  </si>
  <si>
    <t>حسن دويبه</t>
  </si>
  <si>
    <t>حسن شهاب الدين</t>
  </si>
  <si>
    <t>حسين المظلوم</t>
  </si>
  <si>
    <t>حسين المعيدي</t>
  </si>
  <si>
    <t>حلا جيروديه</t>
  </si>
  <si>
    <t>حمد الحمد</t>
  </si>
  <si>
    <t>حنان بدوي</t>
  </si>
  <si>
    <t>حيان ابراهيم</t>
  </si>
  <si>
    <t>حيدر رضوان</t>
  </si>
  <si>
    <t>حيدر منصور</t>
  </si>
  <si>
    <t>الهام القطعان</t>
  </si>
  <si>
    <t>حيدرة خليل</t>
  </si>
  <si>
    <t>حيدره خيربك</t>
  </si>
  <si>
    <t>خالد طبش</t>
  </si>
  <si>
    <t>خلود عجاج</t>
  </si>
  <si>
    <t>خليل العكل</t>
  </si>
  <si>
    <t>خليل الفطايري</t>
  </si>
  <si>
    <t>غيدا</t>
  </si>
  <si>
    <t>دارين اسماعيل</t>
  </si>
  <si>
    <t>داني البركات</t>
  </si>
  <si>
    <t>هنيه</t>
  </si>
  <si>
    <t>داني كسيري</t>
  </si>
  <si>
    <t>درغام مستو</t>
  </si>
  <si>
    <t>بكي</t>
  </si>
  <si>
    <t>دعاء الدندل</t>
  </si>
  <si>
    <t>درع</t>
  </si>
  <si>
    <t>دعاء الطرشان</t>
  </si>
  <si>
    <t>دنيا ابو شقير</t>
  </si>
  <si>
    <t>دهام الهادي</t>
  </si>
  <si>
    <t>ديب ابو زيد</t>
  </si>
  <si>
    <t>ديما حسن</t>
  </si>
  <si>
    <t xml:space="preserve">وفاء </t>
  </si>
  <si>
    <t>رافت عيد</t>
  </si>
  <si>
    <t>راما عبد الوهاب</t>
  </si>
  <si>
    <t>رامي مقلد</t>
  </si>
  <si>
    <t>رانيه الحلبي</t>
  </si>
  <si>
    <t>رائد الجدوع</t>
  </si>
  <si>
    <t>ربا حسين</t>
  </si>
  <si>
    <t>ربيع حمدان</t>
  </si>
  <si>
    <t>ميامين</t>
  </si>
  <si>
    <t>رزان اسماعيل</t>
  </si>
  <si>
    <t>رغد العلوي</t>
  </si>
  <si>
    <t>نريمان</t>
  </si>
  <si>
    <t>رغيد البسيط</t>
  </si>
  <si>
    <t>رماح جوبان</t>
  </si>
  <si>
    <t>رنا عيسى</t>
  </si>
  <si>
    <t>رهام الخنيفس</t>
  </si>
  <si>
    <t>رهام الزعبي</t>
  </si>
  <si>
    <t>رهام العجق</t>
  </si>
  <si>
    <t>رهام مصطفى</t>
  </si>
  <si>
    <t>آسيه</t>
  </si>
  <si>
    <t>رهف احمد</t>
  </si>
  <si>
    <t>روان عسقول</t>
  </si>
  <si>
    <t>روضه المصطفى</t>
  </si>
  <si>
    <t>مدحه</t>
  </si>
  <si>
    <t>رويده علبه</t>
  </si>
  <si>
    <t>ريجينا حويجه</t>
  </si>
  <si>
    <t>ريم  خواشقي</t>
  </si>
  <si>
    <t>والدتهاسعدة</t>
  </si>
  <si>
    <t>ريم البلعوس</t>
  </si>
  <si>
    <t>ريم الخياط</t>
  </si>
  <si>
    <t>ريم حليمه الدالاتي</t>
  </si>
  <si>
    <t>سائر</t>
  </si>
  <si>
    <t>ريم علي</t>
  </si>
  <si>
    <t>ريم يوسف</t>
  </si>
  <si>
    <t>ريما مطر</t>
  </si>
  <si>
    <t>شاهد</t>
  </si>
  <si>
    <t>رينيت فضه</t>
  </si>
  <si>
    <t>زاهر الحمصي</t>
  </si>
  <si>
    <t>زبيدة زريق</t>
  </si>
  <si>
    <t>زياد سليمان</t>
  </si>
  <si>
    <t>نعماة</t>
  </si>
  <si>
    <t>زينة الكزبري</t>
  </si>
  <si>
    <t>سامر برغل حلو</t>
  </si>
  <si>
    <t>ساميه الحشيش</t>
  </si>
  <si>
    <t>ساميه عماد</t>
  </si>
  <si>
    <t>هنده</t>
  </si>
  <si>
    <t xml:space="preserve">منى </t>
  </si>
  <si>
    <t>سعاد الخن</t>
  </si>
  <si>
    <t>سعاد خليل</t>
  </si>
  <si>
    <t>سعد الحاج</t>
  </si>
  <si>
    <t>سعيد الجباوي</t>
  </si>
  <si>
    <t>سلام ابراهيم</t>
  </si>
  <si>
    <t>سلام سليمان</t>
  </si>
  <si>
    <t>سلام صالح</t>
  </si>
  <si>
    <t>سلمان عيسى</t>
  </si>
  <si>
    <t>سلمى ابراهيم</t>
  </si>
  <si>
    <t>سماح احمدسليمان اغا</t>
  </si>
  <si>
    <t>نبهت</t>
  </si>
  <si>
    <t>سماح الشيحاوي</t>
  </si>
  <si>
    <t>والدتهافتنة</t>
  </si>
  <si>
    <t>سمر الحسين</t>
  </si>
  <si>
    <t>سمر داود</t>
  </si>
  <si>
    <t>مجدلين</t>
  </si>
  <si>
    <t>سميره الريني</t>
  </si>
  <si>
    <t>فزه</t>
  </si>
  <si>
    <t>سهاد جولاق</t>
  </si>
  <si>
    <t>سهيله الدولتلي</t>
  </si>
  <si>
    <t>سوزان رعيدي</t>
  </si>
  <si>
    <t>سوزان سلامه</t>
  </si>
  <si>
    <t>سومر محمد</t>
  </si>
  <si>
    <t>شادي غالي</t>
  </si>
  <si>
    <t>شادي نعمان</t>
  </si>
  <si>
    <t>شيرين معلا</t>
  </si>
  <si>
    <t>شيرين نصر</t>
  </si>
  <si>
    <t>صبا مهنا</t>
  </si>
  <si>
    <t>صباح الجمعه</t>
  </si>
  <si>
    <t>صفاء المحمد</t>
  </si>
  <si>
    <t>صفاء حسن</t>
  </si>
  <si>
    <t>صفاء طالب</t>
  </si>
  <si>
    <t>بشيرا</t>
  </si>
  <si>
    <t>طلال طويل</t>
  </si>
  <si>
    <t>عائشه الشاملي</t>
  </si>
  <si>
    <t>عباس الشمالي</t>
  </si>
  <si>
    <t>عبد الاله مرعي</t>
  </si>
  <si>
    <t>عبد الرحمن الحاج يوسف</t>
  </si>
  <si>
    <t>محمدصباح</t>
  </si>
  <si>
    <t>عبد الرحمن سرور</t>
  </si>
  <si>
    <t>زين الدار</t>
  </si>
  <si>
    <t>عبد الرحمن عبدو</t>
  </si>
  <si>
    <t>عبد الرحيم رحال</t>
  </si>
  <si>
    <t>عبد الستار العابد</t>
  </si>
  <si>
    <t>عبد القادر يحيى</t>
  </si>
  <si>
    <t>عبد الله السلوم</t>
  </si>
  <si>
    <t>عبد الله عمار</t>
  </si>
  <si>
    <t>عبيده عبد الحق</t>
  </si>
  <si>
    <t>عبير رسلان</t>
  </si>
  <si>
    <t>عبير رمضان</t>
  </si>
  <si>
    <t>عتابا ابراهيم</t>
  </si>
  <si>
    <t>عدي العبود</t>
  </si>
  <si>
    <t>عدي تقلا</t>
  </si>
  <si>
    <t>عصام الكريان</t>
  </si>
  <si>
    <t>عطاء فلوح</t>
  </si>
  <si>
    <t>عقيل الديبو</t>
  </si>
  <si>
    <t>علا الاسد</t>
  </si>
  <si>
    <t>علا الشقيري</t>
  </si>
  <si>
    <t>علا عبد الرحمن</t>
  </si>
  <si>
    <t>خرصه</t>
  </si>
  <si>
    <t>علاء جاويش</t>
  </si>
  <si>
    <t>بسيمة</t>
  </si>
  <si>
    <t>علاء دخيل</t>
  </si>
  <si>
    <t>علي الطوطو</t>
  </si>
  <si>
    <t>علي الغفاري</t>
  </si>
  <si>
    <t>علي المحمد الحيد</t>
  </si>
  <si>
    <t>علي خواشقي</t>
  </si>
  <si>
    <t>علي ديرقانوني</t>
  </si>
  <si>
    <t>علي سوار</t>
  </si>
  <si>
    <t>علي شبلي</t>
  </si>
  <si>
    <t>علي شدود</t>
  </si>
  <si>
    <t>علي صارم</t>
  </si>
  <si>
    <t>علي طراف</t>
  </si>
  <si>
    <t>علي عطايا</t>
  </si>
  <si>
    <t>علي عمار</t>
  </si>
  <si>
    <t>مثيله</t>
  </si>
  <si>
    <t>علي ونوس</t>
  </si>
  <si>
    <t>عليا عقله</t>
  </si>
  <si>
    <t>عمار الجبر</t>
  </si>
  <si>
    <t>عمار مهنا</t>
  </si>
  <si>
    <t>عمر الجوهر</t>
  </si>
  <si>
    <t>عمر المزعل</t>
  </si>
  <si>
    <t>عهد الجاجان</t>
  </si>
  <si>
    <t>عيسى طنوس</t>
  </si>
  <si>
    <t>غدي الحسن</t>
  </si>
  <si>
    <t>غدير البريدي</t>
  </si>
  <si>
    <t>غدير حرفوش</t>
  </si>
  <si>
    <t>غدير ضاهر</t>
  </si>
  <si>
    <t>كهرب</t>
  </si>
  <si>
    <t>غدير عبد الحميد</t>
  </si>
  <si>
    <t>غزل حسن</t>
  </si>
  <si>
    <t>غزل فرواتي</t>
  </si>
  <si>
    <t>غزل قيس</t>
  </si>
  <si>
    <t>غفران اليونس</t>
  </si>
  <si>
    <t>غناء كريزان</t>
  </si>
  <si>
    <t>غياث حيدر</t>
  </si>
  <si>
    <t>غياث شحاده</t>
  </si>
  <si>
    <t>فادي النفره</t>
  </si>
  <si>
    <t>فاديه الحسين</t>
  </si>
  <si>
    <t>فاديه القاضي</t>
  </si>
  <si>
    <t>فاطمه الشهاب</t>
  </si>
  <si>
    <t>فايز الشعار</t>
  </si>
  <si>
    <t>فتحية الصياح</t>
  </si>
  <si>
    <t>فطيم ضراد</t>
  </si>
  <si>
    <t>فداء شاهين</t>
  </si>
  <si>
    <t>فرح جاويش المصري</t>
  </si>
  <si>
    <t>فريد الغزاوي</t>
  </si>
  <si>
    <t>قاسم السفيره</t>
  </si>
  <si>
    <t>ثنوه</t>
  </si>
  <si>
    <t>قصي حمد</t>
  </si>
  <si>
    <t>كرم سقر</t>
  </si>
  <si>
    <t>كمال شلهوب</t>
  </si>
  <si>
    <t>لارا محمد</t>
  </si>
  <si>
    <t>لجين حويجه</t>
  </si>
  <si>
    <t>لميس المحمد</t>
  </si>
  <si>
    <t>لوجين بركات</t>
  </si>
  <si>
    <t>المعتز</t>
  </si>
  <si>
    <t>لورين ضاهر</t>
  </si>
  <si>
    <t>ليان وانلي</t>
  </si>
  <si>
    <t>ساما</t>
  </si>
  <si>
    <t xml:space="preserve">ليدي الخليل </t>
  </si>
  <si>
    <t xml:space="preserve">عبدو </t>
  </si>
  <si>
    <t xml:space="preserve">ثراء </t>
  </si>
  <si>
    <t>ليلى ابراهيم</t>
  </si>
  <si>
    <t>لينا كرداس</t>
  </si>
  <si>
    <t>ليندا السيدرباح</t>
  </si>
  <si>
    <t>والدتهاغزوه</t>
  </si>
  <si>
    <t>ماجد النادر</t>
  </si>
  <si>
    <t>مارلين الحسيان</t>
  </si>
  <si>
    <t>مازن صافي</t>
  </si>
  <si>
    <t>مالك الاطرش</t>
  </si>
  <si>
    <t>مالك الخيوتي</t>
  </si>
  <si>
    <t>ماهر المليحان</t>
  </si>
  <si>
    <t>شاووش</t>
  </si>
  <si>
    <t>فوازة</t>
  </si>
  <si>
    <t>ماهر زعزع</t>
  </si>
  <si>
    <t>مجد العفين</t>
  </si>
  <si>
    <t>محار موسى</t>
  </si>
  <si>
    <t>محمد الخضور</t>
  </si>
  <si>
    <t>محمد الدنيفات</t>
  </si>
  <si>
    <t>محمد السخني</t>
  </si>
  <si>
    <t>محمد العباس</t>
  </si>
  <si>
    <t>ميه</t>
  </si>
  <si>
    <t>إبراهيم</t>
  </si>
  <si>
    <t>محمد امين العودة الله</t>
  </si>
  <si>
    <t>محمد حماده</t>
  </si>
  <si>
    <t>محمد خير الشولي</t>
  </si>
  <si>
    <t>محمد سامي علي</t>
  </si>
  <si>
    <t>حكمية</t>
  </si>
  <si>
    <t>محمد سعيد الصليبي</t>
  </si>
  <si>
    <t>محمد علي خطاب</t>
  </si>
  <si>
    <t>هيام فياض</t>
  </si>
  <si>
    <t>محمد علي شما</t>
  </si>
  <si>
    <t>محمد عموري</t>
  </si>
  <si>
    <t>موليه</t>
  </si>
  <si>
    <t>زمزم</t>
  </si>
  <si>
    <t>زينات</t>
  </si>
  <si>
    <t>محمد ماهر دباس</t>
  </si>
  <si>
    <t>محمد ملحه</t>
  </si>
  <si>
    <t>محمد ناظم الحاج علي</t>
  </si>
  <si>
    <t>محمد وسيم المسوتي</t>
  </si>
  <si>
    <t>محمود ابراهيم</t>
  </si>
  <si>
    <t>محمود الخرج</t>
  </si>
  <si>
    <t>محمود القاضي</t>
  </si>
  <si>
    <t>محمود حمش</t>
  </si>
  <si>
    <t>محمود دياب</t>
  </si>
  <si>
    <t>نجلة</t>
  </si>
  <si>
    <t>محمود زاهده</t>
  </si>
  <si>
    <t>محمود عبد الجواد</t>
  </si>
  <si>
    <t>محمود مسعود</t>
  </si>
  <si>
    <t>مرام بيطار</t>
  </si>
  <si>
    <t>مروة الترزي</t>
  </si>
  <si>
    <t>مروه العسراوي</t>
  </si>
  <si>
    <t>مروه صلاح</t>
  </si>
  <si>
    <t>مريم بعلة</t>
  </si>
  <si>
    <t>مريم حسن</t>
  </si>
  <si>
    <t>مريم عبد الحي</t>
  </si>
  <si>
    <t>مصطفى اشريفه</t>
  </si>
  <si>
    <t>مصطفى السوعان</t>
  </si>
  <si>
    <t>جدوع</t>
  </si>
  <si>
    <t>مضر الشمندى</t>
  </si>
  <si>
    <t>مضر عفيف</t>
  </si>
  <si>
    <t>مظفر الخوالده</t>
  </si>
  <si>
    <t>ملاذ المحمود</t>
  </si>
  <si>
    <t>منا العقاد</t>
  </si>
  <si>
    <t>منور السلوم</t>
  </si>
  <si>
    <t>منى صالح</t>
  </si>
  <si>
    <t>منيره خضره</t>
  </si>
  <si>
    <t>منيفه ابو صبح</t>
  </si>
  <si>
    <t>مها جديد</t>
  </si>
  <si>
    <t>مهاب سلوم</t>
  </si>
  <si>
    <t>مهران الجنادي</t>
  </si>
  <si>
    <t>مهران ضاهر</t>
  </si>
  <si>
    <t>خرما</t>
  </si>
  <si>
    <t>مهند عبد الغني</t>
  </si>
  <si>
    <t>مهند غبره</t>
  </si>
  <si>
    <t>مهند كعدان الشالاتي</t>
  </si>
  <si>
    <t>موفق الفريح</t>
  </si>
  <si>
    <t>ترفة</t>
  </si>
  <si>
    <t>مؤيد قطيمش</t>
  </si>
  <si>
    <t>مي غانم</t>
  </si>
  <si>
    <t>مياده الاسطه</t>
  </si>
  <si>
    <t>ميس الابراهيم</t>
  </si>
  <si>
    <t>ميسر الخطيب</t>
  </si>
  <si>
    <t>ميسون شحرور</t>
  </si>
  <si>
    <t>ميلاد البشاره</t>
  </si>
  <si>
    <t>ناصر الدين جنيدي</t>
  </si>
  <si>
    <t>ناصر زطام</t>
  </si>
  <si>
    <t>عذره</t>
  </si>
  <si>
    <t>نانسي زيد</t>
  </si>
  <si>
    <t>جباغ</t>
  </si>
  <si>
    <t>نائلة الحريري الشوالي</t>
  </si>
  <si>
    <t>نجاه العلي</t>
  </si>
  <si>
    <t>نجلاء جوهره</t>
  </si>
  <si>
    <t>نجم الدين الطوطو</t>
  </si>
  <si>
    <t>نجمه سلامه</t>
  </si>
  <si>
    <t>نجود الحسين</t>
  </si>
  <si>
    <t>نجوى الحسن</t>
  </si>
  <si>
    <t>نرمين داؤد</t>
  </si>
  <si>
    <t>نسرين الاحمد</t>
  </si>
  <si>
    <t>عطور</t>
  </si>
  <si>
    <t>نعسان الناصر</t>
  </si>
  <si>
    <t>نغم العلان</t>
  </si>
  <si>
    <t>نوار سليمان</t>
  </si>
  <si>
    <t>نوار سويدان</t>
  </si>
  <si>
    <t>نوار عيسى</t>
  </si>
  <si>
    <t>نوال الجعار</t>
  </si>
  <si>
    <t>نور الحلبوني</t>
  </si>
  <si>
    <t>نور الخضور</t>
  </si>
  <si>
    <t>نور سليمان</t>
  </si>
  <si>
    <t>نور شامي</t>
  </si>
  <si>
    <t>ارزيلا</t>
  </si>
  <si>
    <t>نور عجاج</t>
  </si>
  <si>
    <t>هاني الحنبرجي</t>
  </si>
  <si>
    <t>هاني شاكر</t>
  </si>
  <si>
    <t>غرناطه</t>
  </si>
  <si>
    <t>هاني صبحه</t>
  </si>
  <si>
    <t>هبه عثمان</t>
  </si>
  <si>
    <t>غطروف</t>
  </si>
  <si>
    <t>هبه مخلوف</t>
  </si>
  <si>
    <t>هديل خلوف</t>
  </si>
  <si>
    <t>نوخه</t>
  </si>
  <si>
    <t>هديل عبد الخالق</t>
  </si>
  <si>
    <t>هشام ريا</t>
  </si>
  <si>
    <t>همام جعفر</t>
  </si>
  <si>
    <t>هوازن الحساني</t>
  </si>
  <si>
    <t>هيا فاضل</t>
  </si>
  <si>
    <t>هيام حمود</t>
  </si>
  <si>
    <t>هيثم الخولة</t>
  </si>
  <si>
    <t>هيثم قبلاوي</t>
  </si>
  <si>
    <t>وائل اسماعيل</t>
  </si>
  <si>
    <t>وديان حسن</t>
  </si>
  <si>
    <t>وديع حمود</t>
  </si>
  <si>
    <t>وسيم المرارالغزالي</t>
  </si>
  <si>
    <t>وصال ديبره</t>
  </si>
  <si>
    <t>وعد ابو حمره</t>
  </si>
  <si>
    <t>وعد العساف</t>
  </si>
  <si>
    <t>وعد حسين</t>
  </si>
  <si>
    <t>وعد حمزه</t>
  </si>
  <si>
    <t>وفاء صلوح</t>
  </si>
  <si>
    <t>ولاء العوده الله</t>
  </si>
  <si>
    <t>ولاء الفلاح</t>
  </si>
  <si>
    <t>ولاء حمزه</t>
  </si>
  <si>
    <t>ولاء خضر</t>
  </si>
  <si>
    <t>ولاء قرضاب</t>
  </si>
  <si>
    <t>وئام حرح</t>
  </si>
  <si>
    <t>محمد عصمت</t>
  </si>
  <si>
    <t>يارا عبود</t>
  </si>
  <si>
    <t>ياسر ادريس</t>
  </si>
  <si>
    <t>ياسمين علي</t>
  </si>
  <si>
    <t>ياسين عباس</t>
  </si>
  <si>
    <t>يحيى عوض</t>
  </si>
  <si>
    <t>يحيى محمد</t>
  </si>
  <si>
    <t>يزن اسماعيل</t>
  </si>
  <si>
    <t>يسر روميه</t>
  </si>
  <si>
    <t>يعرب صبح</t>
  </si>
  <si>
    <t>يمان الشيخ</t>
  </si>
  <si>
    <t>يوسف الخالد</t>
  </si>
  <si>
    <t>يوسف باغوض</t>
  </si>
  <si>
    <t>يوسف سليمان</t>
  </si>
  <si>
    <t xml:space="preserve">صالح سالم </t>
  </si>
  <si>
    <t xml:space="preserve">محمد سميح </t>
  </si>
  <si>
    <t xml:space="preserve">ام البنين </t>
  </si>
  <si>
    <t xml:space="preserve">علي ديوب </t>
  </si>
  <si>
    <t xml:space="preserve">حسنه </t>
  </si>
  <si>
    <t>محمد الفاتح حموش</t>
  </si>
  <si>
    <t xml:space="preserve">محمد موسى </t>
  </si>
  <si>
    <t xml:space="preserve">ماجد </t>
  </si>
  <si>
    <t xml:space="preserve">فداء </t>
  </si>
  <si>
    <t xml:space="preserve">ممدوح الحسين العلي </t>
  </si>
  <si>
    <t xml:space="preserve">نانسي رزق </t>
  </si>
  <si>
    <t xml:space="preserve">فادي </t>
  </si>
  <si>
    <t>نصر الحق الدبوس</t>
  </si>
  <si>
    <t xml:space="preserve">مصلح </t>
  </si>
  <si>
    <t xml:space="preserve">وائل حسن </t>
  </si>
  <si>
    <t xml:space="preserve">ختام </t>
  </si>
  <si>
    <t>زينب حمود</t>
  </si>
  <si>
    <t>عبد الهادي حسن</t>
  </si>
  <si>
    <t>ليال الشيخ</t>
  </si>
  <si>
    <t>اماني مصطفى</t>
  </si>
  <si>
    <t>طارق احمد</t>
  </si>
  <si>
    <t>حمزة جري</t>
  </si>
  <si>
    <t>يزن الفياض</t>
  </si>
  <si>
    <t>الفصل الأول من العام الدراسي 2020-2021</t>
  </si>
  <si>
    <t>احمد العدوي</t>
  </si>
  <si>
    <t>رأفت شقير</t>
  </si>
  <si>
    <t>سمر حسن</t>
  </si>
  <si>
    <t>رنكوس</t>
  </si>
  <si>
    <t>قرفا</t>
  </si>
  <si>
    <t>جديدة عرطوز</t>
  </si>
  <si>
    <t>اللاذقيه</t>
  </si>
  <si>
    <t>حماه</t>
  </si>
  <si>
    <t>ادلب</t>
  </si>
  <si>
    <t>جرمانا</t>
  </si>
  <si>
    <t>معضميه</t>
  </si>
  <si>
    <t>جيرود</t>
  </si>
  <si>
    <t>عين حور</t>
  </si>
  <si>
    <t>السيدة زينب</t>
  </si>
  <si>
    <t>طيبة الامام</t>
  </si>
  <si>
    <t>الكسوة</t>
  </si>
  <si>
    <t>دوما</t>
  </si>
  <si>
    <t>كسوه</t>
  </si>
  <si>
    <t>خان ارنبة</t>
  </si>
  <si>
    <t>هجين</t>
  </si>
  <si>
    <t>المتاعيه</t>
  </si>
  <si>
    <t>منبج</t>
  </si>
  <si>
    <t>تلشهاب</t>
  </si>
  <si>
    <t>جب الصفا</t>
  </si>
  <si>
    <t>الكسوه</t>
  </si>
  <si>
    <t>نوى</t>
  </si>
  <si>
    <t>التل</t>
  </si>
  <si>
    <t>جبله</t>
  </si>
  <si>
    <t>السوق</t>
  </si>
  <si>
    <t>الصنمين</t>
  </si>
  <si>
    <t>يبرود</t>
  </si>
  <si>
    <t>رحيبه</t>
  </si>
  <si>
    <t>الضمير</t>
  </si>
  <si>
    <t>عيون</t>
  </si>
  <si>
    <t>القصير</t>
  </si>
  <si>
    <t>النبك</t>
  </si>
  <si>
    <t>الشجره</t>
  </si>
  <si>
    <t>الكويت</t>
  </si>
  <si>
    <t>ساقية نجم</t>
  </si>
  <si>
    <t>مرداش</t>
  </si>
  <si>
    <t>مصياف</t>
  </si>
  <si>
    <t>قطنا</t>
  </si>
  <si>
    <t>مخيم اليرموك</t>
  </si>
  <si>
    <t>ميادين</t>
  </si>
  <si>
    <t>راس المعره</t>
  </si>
  <si>
    <t>بشمانا</t>
  </si>
  <si>
    <t>القامشلي</t>
  </si>
  <si>
    <t>القطيفة</t>
  </si>
  <si>
    <t>شطحه</t>
  </si>
  <si>
    <t>خربا</t>
  </si>
  <si>
    <t>حوائج صغير</t>
  </si>
  <si>
    <t>زبداني</t>
  </si>
  <si>
    <t>حرستا</t>
  </si>
  <si>
    <t>عرى</t>
  </si>
  <si>
    <t>نبل</t>
  </si>
  <si>
    <t>صافيتا</t>
  </si>
  <si>
    <t>سعسع</t>
  </si>
  <si>
    <t>الرقه</t>
  </si>
  <si>
    <t>ريحانه</t>
  </si>
  <si>
    <t>الفوعة</t>
  </si>
  <si>
    <t>قارة</t>
  </si>
  <si>
    <t>اليعربيه</t>
  </si>
  <si>
    <t>بصرى الشام</t>
  </si>
  <si>
    <t>قاره</t>
  </si>
  <si>
    <t>تلترمس</t>
  </si>
  <si>
    <t>الحراك</t>
  </si>
  <si>
    <t>معرتمصرين</t>
  </si>
  <si>
    <t>بسين</t>
  </si>
  <si>
    <t>ابو ظبي</t>
  </si>
  <si>
    <t>سلمية</t>
  </si>
  <si>
    <t>عرمان</t>
  </si>
  <si>
    <t>سلحب</t>
  </si>
  <si>
    <t>صبوره</t>
  </si>
  <si>
    <t>سلوك</t>
  </si>
  <si>
    <t>هامه</t>
  </si>
  <si>
    <t>حمام واصل</t>
  </si>
  <si>
    <t>تل حويري</t>
  </si>
  <si>
    <t>خياره</t>
  </si>
  <si>
    <t>ريحان</t>
  </si>
  <si>
    <t>صبورة</t>
  </si>
  <si>
    <t>محمبل</t>
  </si>
  <si>
    <t>جرابلس</t>
  </si>
  <si>
    <t>يادوده</t>
  </si>
  <si>
    <t>سحم الجولان</t>
  </si>
  <si>
    <t>حزرما</t>
  </si>
  <si>
    <t>بيت سحم</t>
  </si>
  <si>
    <t>بيطاريه</t>
  </si>
  <si>
    <t>مفعله</t>
  </si>
  <si>
    <t>خان ارنبه</t>
  </si>
  <si>
    <t>دير ماما</t>
  </si>
  <si>
    <t>الخندق الغربي</t>
  </si>
  <si>
    <t>الدكشة</t>
  </si>
  <si>
    <t>الحميديه</t>
  </si>
  <si>
    <t xml:space="preserve">حسان الرميلة </t>
  </si>
  <si>
    <t xml:space="preserve">تعيبة </t>
  </si>
  <si>
    <t>مجد صالح</t>
  </si>
  <si>
    <t>حسين عباس</t>
  </si>
  <si>
    <t xml:space="preserve">رائدة </t>
  </si>
  <si>
    <t>علي العبود</t>
  </si>
  <si>
    <t xml:space="preserve">محمد يامن كريم </t>
  </si>
  <si>
    <t xml:space="preserve">محمد باسل </t>
  </si>
  <si>
    <t>نبيل المحمود</t>
  </si>
  <si>
    <t>الرقم</t>
  </si>
  <si>
    <t>ج</t>
  </si>
  <si>
    <t>ر1</t>
  </si>
  <si>
    <t>ر2</t>
  </si>
  <si>
    <t>العاملين في وزارة التعليم العالي والمؤسسات والجامعات التابعة لها وأبنائهم</t>
  </si>
  <si>
    <t>وثيقة وفاة  صادرة عن مكتب الشهداء</t>
  </si>
  <si>
    <t>العلاقات الدولية (1)</t>
  </si>
  <si>
    <t>رقم الإيقاف</t>
  </si>
  <si>
    <t>تدوير الرسوم</t>
  </si>
  <si>
    <t>أدخل الرقم الإمتحاني</t>
  </si>
  <si>
    <t>المحافظة</t>
  </si>
  <si>
    <t>الثانوية</t>
  </si>
  <si>
    <t>01</t>
  </si>
  <si>
    <t>العربية السورية</t>
  </si>
  <si>
    <t>الأولى</t>
  </si>
  <si>
    <t>02</t>
  </si>
  <si>
    <t>الفلسطينية السورية</t>
  </si>
  <si>
    <t>الأولى حديث</t>
  </si>
  <si>
    <t>03</t>
  </si>
  <si>
    <t>رقم جواز السفر لغير السوريين</t>
  </si>
  <si>
    <t>رقم الهاتف</t>
  </si>
  <si>
    <t>06</t>
  </si>
  <si>
    <t>الثانية</t>
  </si>
  <si>
    <t>04</t>
  </si>
  <si>
    <t>الأردنية</t>
  </si>
  <si>
    <t>الثانية حديث</t>
  </si>
  <si>
    <t>05</t>
  </si>
  <si>
    <t>سنة الشهادة</t>
  </si>
  <si>
    <t>محافظة الشهادة</t>
  </si>
  <si>
    <t>اللبنانية</t>
  </si>
  <si>
    <t>الثالثة</t>
  </si>
  <si>
    <t>العراقية</t>
  </si>
  <si>
    <t>الثالثة حديث</t>
  </si>
  <si>
    <t>07</t>
  </si>
  <si>
    <t>التونسية</t>
  </si>
  <si>
    <t>الرابعة</t>
  </si>
  <si>
    <t>08</t>
  </si>
  <si>
    <t xml:space="preserve">اليمنية </t>
  </si>
  <si>
    <t>الرابعة حديث</t>
  </si>
  <si>
    <t>09</t>
  </si>
  <si>
    <t>10</t>
  </si>
  <si>
    <t>11</t>
  </si>
  <si>
    <t>12</t>
  </si>
  <si>
    <t>13</t>
  </si>
  <si>
    <t>14</t>
  </si>
  <si>
    <t>15</t>
  </si>
  <si>
    <t>غير سورية</t>
  </si>
  <si>
    <t>16</t>
  </si>
  <si>
    <t>غير سوري</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</si>
  <si>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</si>
  <si>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</si>
  <si>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</si>
  <si>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</si>
  <si>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</si>
  <si>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</si>
  <si>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</si>
  <si>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</si>
  <si>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</si>
  <si>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</si>
  <si>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</si>
  <si>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</si>
  <si>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</si>
  <si>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</si>
  <si>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</si>
  <si>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</si>
  <si>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</si>
  <si>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</si>
  <si>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محافظ الشهادة</t>
  </si>
  <si>
    <t>فصل أول 2018-2019</t>
  </si>
  <si>
    <t>فصل ثاني 2018-2019</t>
  </si>
  <si>
    <t>فصل أول 2019-2020</t>
  </si>
  <si>
    <t>فصل أول 2020-2021</t>
  </si>
  <si>
    <t>فصل ثاني 2020-2021</t>
  </si>
  <si>
    <t>مستنفذ</t>
  </si>
  <si>
    <t>م</t>
  </si>
  <si>
    <t>الفصل الثاني من العام الدراسي 2020-2021</t>
  </si>
  <si>
    <t>الرسوم</t>
  </si>
  <si>
    <t>البيانات باللغة الإنكليزية</t>
  </si>
  <si>
    <t>رسم فصل الانقطاع</t>
  </si>
  <si>
    <t>رسم تسجيل سنوي</t>
  </si>
  <si>
    <t>السياسة المالية (1)</t>
  </si>
  <si>
    <t>أحداث الجانحين</t>
  </si>
  <si>
    <t>العلاقات الدولية</t>
  </si>
  <si>
    <t>الفلسطينية</t>
  </si>
  <si>
    <t>الإيرانية</t>
  </si>
  <si>
    <t>المصرية</t>
  </si>
  <si>
    <t>المغربية</t>
  </si>
  <si>
    <t>الأفغانية</t>
  </si>
  <si>
    <t>التركية</t>
  </si>
  <si>
    <t>سلوفاكية</t>
  </si>
  <si>
    <t>الجزائرية</t>
  </si>
  <si>
    <t>السودانية</t>
  </si>
  <si>
    <t>السعودية</t>
  </si>
  <si>
    <t>فصول الانقطاع</t>
  </si>
  <si>
    <t>عند اختيار المقرر الذي ترغب باختياره يجب عليك أن تضع بجانب اسم المقرر بالعمود الأزرق رقم /1/</t>
  </si>
  <si>
    <t>اديبة</t>
  </si>
  <si>
    <t>احمد الخطيب</t>
  </si>
  <si>
    <t>احمد حرب</t>
  </si>
  <si>
    <t>احمد رضا بزرة</t>
  </si>
  <si>
    <t>محمد وجيه</t>
  </si>
  <si>
    <t>مخيبر</t>
  </si>
  <si>
    <t>احمد غراء</t>
  </si>
  <si>
    <t>غريب</t>
  </si>
  <si>
    <t>اخلاص خضر</t>
  </si>
  <si>
    <t>نبع الصخر</t>
  </si>
  <si>
    <t>اسامه بكور</t>
  </si>
  <si>
    <t>اسراء الموسى</t>
  </si>
  <si>
    <t>فرج الله</t>
  </si>
  <si>
    <t>اشرف موسى</t>
  </si>
  <si>
    <t>وجدي</t>
  </si>
  <si>
    <t>اكرام رمضان</t>
  </si>
  <si>
    <t>سوهاد</t>
  </si>
  <si>
    <t>الاء المصري</t>
  </si>
  <si>
    <t>امنه الزعبي</t>
  </si>
  <si>
    <t>امنه زيتون</t>
  </si>
  <si>
    <t>انس الحوراني</t>
  </si>
  <si>
    <t>ايه المحمد</t>
  </si>
  <si>
    <t>أحمد الخطيب</t>
  </si>
  <si>
    <t>أسامة الحموي</t>
  </si>
  <si>
    <t>أنمار قدور</t>
  </si>
  <si>
    <t>نهرو</t>
  </si>
  <si>
    <t>باديا صافي</t>
  </si>
  <si>
    <t>باسل قاسو</t>
  </si>
  <si>
    <t>محمد سالم</t>
  </si>
  <si>
    <t>بتول الزعوري</t>
  </si>
  <si>
    <t>آصف</t>
  </si>
  <si>
    <t>بشرى المجارحي</t>
  </si>
  <si>
    <t>تامر البلخي</t>
  </si>
  <si>
    <t>محمد حسن</t>
  </si>
  <si>
    <t>تسنيم العبد الحميد</t>
  </si>
  <si>
    <t>اسلام</t>
  </si>
  <si>
    <t>تسنيم تلي</t>
  </si>
  <si>
    <t>تسنيم محايري</t>
  </si>
  <si>
    <t>تغريد الذياب</t>
  </si>
  <si>
    <t>ثابت اليونس</t>
  </si>
  <si>
    <t>عزه</t>
  </si>
  <si>
    <t>جانيت علي</t>
  </si>
  <si>
    <t>جبران الطحان</t>
  </si>
  <si>
    <t>دلع</t>
  </si>
  <si>
    <t>جهاد الدوير</t>
  </si>
  <si>
    <t>جهيده حميده</t>
  </si>
  <si>
    <t>جورج مقدسي</t>
  </si>
  <si>
    <t>حسن الرباح</t>
  </si>
  <si>
    <t>حسن السعدي</t>
  </si>
  <si>
    <t>حسن الصياح</t>
  </si>
  <si>
    <t>حسن حسينو</t>
  </si>
  <si>
    <t>حسن عطيه</t>
  </si>
  <si>
    <t>حسين عيسى</t>
  </si>
  <si>
    <t>بسم</t>
  </si>
  <si>
    <t>حليمة شحادة</t>
  </si>
  <si>
    <t>حنين عرفه</t>
  </si>
  <si>
    <t>حيان السعيفان</t>
  </si>
  <si>
    <t>خالد الواوي</t>
  </si>
  <si>
    <t>خديجه العويد</t>
  </si>
  <si>
    <t>رقيا</t>
  </si>
  <si>
    <t>خضر عباس</t>
  </si>
  <si>
    <t>قدسيا</t>
  </si>
  <si>
    <t>دعاء فهيد</t>
  </si>
  <si>
    <t>دعاء قلعجي</t>
  </si>
  <si>
    <t>ديانا الحكيم</t>
  </si>
  <si>
    <t>ممتاز</t>
  </si>
  <si>
    <t>ديما الكسواني</t>
  </si>
  <si>
    <t>ليبيا</t>
  </si>
  <si>
    <t>راقي عبيدو</t>
  </si>
  <si>
    <t>راما الزعيم</t>
  </si>
  <si>
    <t>محمد كاسم</t>
  </si>
  <si>
    <t>راما النعسان</t>
  </si>
  <si>
    <t>راما كرنبه</t>
  </si>
  <si>
    <t>محمد محروس</t>
  </si>
  <si>
    <t>رائد الجاسم</t>
  </si>
  <si>
    <t>ربا يوسف</t>
  </si>
  <si>
    <t>مدينه</t>
  </si>
  <si>
    <t>ربيع حمامه</t>
  </si>
  <si>
    <t>رشا العبدالغفور</t>
  </si>
  <si>
    <t>خالصه</t>
  </si>
  <si>
    <t>رغد الصوفي</t>
  </si>
  <si>
    <t>رنيم المؤيد</t>
  </si>
  <si>
    <t>نورا</t>
  </si>
  <si>
    <t>رنيم ايوبي</t>
  </si>
  <si>
    <t>رنيم سكرية</t>
  </si>
  <si>
    <t>محمد طارق</t>
  </si>
  <si>
    <t>رهف الحسن</t>
  </si>
  <si>
    <t>رهف عبدالله</t>
  </si>
  <si>
    <t>روان خليل</t>
  </si>
  <si>
    <t>روشفا يوسف</t>
  </si>
  <si>
    <t>ناجده</t>
  </si>
  <si>
    <t>عبد الرؤف</t>
  </si>
  <si>
    <t>محمد ياسر</t>
  </si>
  <si>
    <t>رؤى صبورة</t>
  </si>
  <si>
    <t>بهيجة</t>
  </si>
  <si>
    <t>ريم مطيط</t>
  </si>
  <si>
    <t>ريما الطويل</t>
  </si>
  <si>
    <t>حشيم</t>
  </si>
  <si>
    <t>ازرع</t>
  </si>
  <si>
    <t>محمد عادل</t>
  </si>
  <si>
    <t>زين العابدين حميشه</t>
  </si>
  <si>
    <t>زينب حمدان</t>
  </si>
  <si>
    <t>دنيا</t>
  </si>
  <si>
    <t>زينب مصري</t>
  </si>
  <si>
    <t>زينب يزبك</t>
  </si>
  <si>
    <t>عندليب</t>
  </si>
  <si>
    <t>ساره الاشقر</t>
  </si>
  <si>
    <t>سارينا محمد</t>
  </si>
  <si>
    <t>ساريه قاسم</t>
  </si>
  <si>
    <t>سالي سمور</t>
  </si>
  <si>
    <t>بهاء</t>
  </si>
  <si>
    <t>سامر مسلم</t>
  </si>
  <si>
    <t>مفيدة</t>
  </si>
  <si>
    <t>ساندرا تواتي</t>
  </si>
  <si>
    <t>احمد عبد الناصر</t>
  </si>
  <si>
    <t>ساندرا ثابت</t>
  </si>
  <si>
    <t>سعد المزهر</t>
  </si>
  <si>
    <t>ابرهيم</t>
  </si>
  <si>
    <t>سعيده عوده</t>
  </si>
  <si>
    <t>سفيان هلال</t>
  </si>
  <si>
    <t>سليم حسن دنيا</t>
  </si>
  <si>
    <t>سماح سمور</t>
  </si>
  <si>
    <t>محفوظ</t>
  </si>
  <si>
    <t>سناء طراف</t>
  </si>
  <si>
    <t>سوار حسن</t>
  </si>
  <si>
    <t>سوزان محلا</t>
  </si>
  <si>
    <t>ولاء</t>
  </si>
  <si>
    <t>سونيا ونوس</t>
  </si>
  <si>
    <t>سيف الدين الهادي</t>
  </si>
  <si>
    <t>سيما الفيل</t>
  </si>
  <si>
    <t>شادي الصحناوي</t>
  </si>
  <si>
    <t>شام سرور</t>
  </si>
  <si>
    <t>شعيب رمضان</t>
  </si>
  <si>
    <t>شفيقه الحسين</t>
  </si>
  <si>
    <t>شيرين الخضرالمحمد</t>
  </si>
  <si>
    <t>هنوده</t>
  </si>
  <si>
    <t>صالح خلوف</t>
  </si>
  <si>
    <t>صفاء بردويل</t>
  </si>
  <si>
    <t>صلاح صالح</t>
  </si>
  <si>
    <t>طارق ابراهيم</t>
  </si>
  <si>
    <t>طلال ابو حلا</t>
  </si>
  <si>
    <t>عامر الزغلول</t>
  </si>
  <si>
    <t>عباده زيتونه</t>
  </si>
  <si>
    <t>عبد الحليم الزعبي</t>
  </si>
  <si>
    <t>عبد الرحمن العطري</t>
  </si>
  <si>
    <t>عبد الفتاح النويلاتي</t>
  </si>
  <si>
    <t>عبد الكريم كنعان</t>
  </si>
  <si>
    <t>عبد الكريم محمد</t>
  </si>
  <si>
    <t>رويدا</t>
  </si>
  <si>
    <t>عبد الله المالكي</t>
  </si>
  <si>
    <t>محمد نصر</t>
  </si>
  <si>
    <t>عبد الهادي المرشد</t>
  </si>
  <si>
    <t>عبدالقادر جزائري</t>
  </si>
  <si>
    <t>محمد حاتم</t>
  </si>
  <si>
    <t>دريه</t>
  </si>
  <si>
    <t>عبيدة محمد</t>
  </si>
  <si>
    <t>سبينة</t>
  </si>
  <si>
    <t>علاء خرفان</t>
  </si>
  <si>
    <t>علاء غزالي</t>
  </si>
  <si>
    <t>علي الحنيت</t>
  </si>
  <si>
    <t>حاوي</t>
  </si>
  <si>
    <t>علي عمر</t>
  </si>
  <si>
    <t>عليا عوض</t>
  </si>
  <si>
    <t>عمار الحسن</t>
  </si>
  <si>
    <t>راجحه</t>
  </si>
  <si>
    <t>عمار حشمه</t>
  </si>
  <si>
    <t>عمر ابو حوا</t>
  </si>
  <si>
    <t>وحيد</t>
  </si>
  <si>
    <t>عمر جابر</t>
  </si>
  <si>
    <t>مصاد</t>
  </si>
  <si>
    <t>عمر هزاع</t>
  </si>
  <si>
    <t>عمران محمد</t>
  </si>
  <si>
    <t>غرام العبسي</t>
  </si>
  <si>
    <t>غزل الخصواني</t>
  </si>
  <si>
    <t>غفران الابراهيم</t>
  </si>
  <si>
    <t>غيث الخبي</t>
  </si>
  <si>
    <t>فادي عطاالله</t>
  </si>
  <si>
    <t>فاطمه القدرو</t>
  </si>
  <si>
    <t>فاطمه نايف</t>
  </si>
  <si>
    <t>فرح العلي</t>
  </si>
  <si>
    <t>قاسم المحمد</t>
  </si>
  <si>
    <t>قتاده العيسى</t>
  </si>
  <si>
    <t>قدور عباس</t>
  </si>
  <si>
    <t>قصي الددو</t>
  </si>
  <si>
    <t>قمر حمود</t>
  </si>
  <si>
    <t>قمر حناوي</t>
  </si>
  <si>
    <t>كاترين صواف</t>
  </si>
  <si>
    <t>مخلص</t>
  </si>
  <si>
    <t>خمائل</t>
  </si>
  <si>
    <t>كرم حيدر</t>
  </si>
  <si>
    <t>لبيبه فتحي</t>
  </si>
  <si>
    <t>لمك حمود</t>
  </si>
  <si>
    <t>لورنس الشيخ</t>
  </si>
  <si>
    <t>ثورة</t>
  </si>
  <si>
    <t>عزام</t>
  </si>
  <si>
    <t>الميادين</t>
  </si>
  <si>
    <t>ليلاس الاظن</t>
  </si>
  <si>
    <t>محمد منير</t>
  </si>
  <si>
    <t>ليلى القاسم</t>
  </si>
  <si>
    <t>لين عبد الواحد</t>
  </si>
  <si>
    <t>محمد رجب</t>
  </si>
  <si>
    <t>مالك القلعي</t>
  </si>
  <si>
    <t>ماهر علي</t>
  </si>
  <si>
    <t>مجد سلمان</t>
  </si>
  <si>
    <t>محسن خضور</t>
  </si>
  <si>
    <t>مطيعه</t>
  </si>
  <si>
    <t>محمد العابد</t>
  </si>
  <si>
    <t>رحيبة</t>
  </si>
  <si>
    <t>محمد العبد</t>
  </si>
  <si>
    <t>محمد العبد الله</t>
  </si>
  <si>
    <t>محمد العلبي</t>
  </si>
  <si>
    <t>شمسكين</t>
  </si>
  <si>
    <t>محمد المحمود</t>
  </si>
  <si>
    <t>محمد المخيبر</t>
  </si>
  <si>
    <t>تدمر</t>
  </si>
  <si>
    <t>محمد الهزاع</t>
  </si>
  <si>
    <t>رعاف</t>
  </si>
  <si>
    <t>محمد امين العيسى علم</t>
  </si>
  <si>
    <t>مقبوله</t>
  </si>
  <si>
    <t>محمد بركات</t>
  </si>
  <si>
    <t>محمد جمعه جمعه</t>
  </si>
  <si>
    <t>محمد حاج ياسين</t>
  </si>
  <si>
    <t>محمد حمزه محمد</t>
  </si>
  <si>
    <t>محمد خالد رشواني</t>
  </si>
  <si>
    <t>راتب</t>
  </si>
  <si>
    <t>محمد سلو</t>
  </si>
  <si>
    <t>محمد طارق جنبكلي</t>
  </si>
  <si>
    <t>محمد عبد الطيف كويفاتيه</t>
  </si>
  <si>
    <t>محمد علي الطيان</t>
  </si>
  <si>
    <t>محمد عمر جعفر</t>
  </si>
  <si>
    <t>محمد عمر ريحان</t>
  </si>
  <si>
    <t>محمد عمر كوجك</t>
  </si>
  <si>
    <t>محمد نضال</t>
  </si>
  <si>
    <t>محمد عمران عنقود</t>
  </si>
  <si>
    <t>محمد فراس دباس</t>
  </si>
  <si>
    <t>محمد قاسم</t>
  </si>
  <si>
    <t>محمد معطي</t>
  </si>
  <si>
    <t>محمد نجيب سعيفان</t>
  </si>
  <si>
    <t>محمد يزن شهاب</t>
  </si>
  <si>
    <t>يلدا</t>
  </si>
  <si>
    <t>مرح شحود</t>
  </si>
  <si>
    <t>مروان الحلواني</t>
  </si>
  <si>
    <t>هالة</t>
  </si>
  <si>
    <t>مروه ابو زيدان</t>
  </si>
  <si>
    <t>مروى حاج علي</t>
  </si>
  <si>
    <t>مريم زيدان</t>
  </si>
  <si>
    <t>مصطفى الحمصي</t>
  </si>
  <si>
    <t>محمد ايمن</t>
  </si>
  <si>
    <t>مصطفى الطرشان</t>
  </si>
  <si>
    <t>مصطفى كوسا</t>
  </si>
  <si>
    <t>القبو</t>
  </si>
  <si>
    <t>ملك علي</t>
  </si>
  <si>
    <t>ملكي الحسن</t>
  </si>
  <si>
    <t>منى اطلي</t>
  </si>
  <si>
    <t>منير الحسين</t>
  </si>
  <si>
    <t>مها طحيطح</t>
  </si>
  <si>
    <t>رده</t>
  </si>
  <si>
    <t>مهند داغر</t>
  </si>
  <si>
    <t>موسى ابو عقل</t>
  </si>
  <si>
    <t>موسى العوده</t>
  </si>
  <si>
    <t>مؤمنه الاطرش</t>
  </si>
  <si>
    <t>ميرفت عربي</t>
  </si>
  <si>
    <t>ميسره حيدر</t>
  </si>
  <si>
    <t>ميسون ميهوب</t>
  </si>
  <si>
    <t>ناريمان اسماعيل</t>
  </si>
  <si>
    <t>حمزه</t>
  </si>
  <si>
    <t>زهر</t>
  </si>
  <si>
    <t>ناهد صالحاني المعط</t>
  </si>
  <si>
    <t>نجيب المحاميد</t>
  </si>
  <si>
    <t>نضال دحله</t>
  </si>
  <si>
    <t>نمر عليا</t>
  </si>
  <si>
    <t>جومانا</t>
  </si>
  <si>
    <t>نور الدوله</t>
  </si>
  <si>
    <t>نور الدين نجيبه</t>
  </si>
  <si>
    <t>نور سلامةالمحمد</t>
  </si>
  <si>
    <t>نور صبحه الغليون</t>
  </si>
  <si>
    <t>نور كفتارو</t>
  </si>
  <si>
    <t>الثورة</t>
  </si>
  <si>
    <t>نورة الجزماتي</t>
  </si>
  <si>
    <t>معنز</t>
  </si>
  <si>
    <t>نورشان الطحان</t>
  </si>
  <si>
    <t>نيفين حيدر</t>
  </si>
  <si>
    <t>ايهم</t>
  </si>
  <si>
    <t>هاجر قنبر</t>
  </si>
  <si>
    <t>هاشم الجمعات</t>
  </si>
  <si>
    <t>بنيا</t>
  </si>
  <si>
    <t>هبه المطر</t>
  </si>
  <si>
    <t>هديات عاشور</t>
  </si>
  <si>
    <t>هدير النهر</t>
  </si>
  <si>
    <t>هديل الرضوان</t>
  </si>
  <si>
    <t>هزار الكردي</t>
  </si>
  <si>
    <t>حسناء</t>
  </si>
  <si>
    <t>وداد الخالد</t>
  </si>
  <si>
    <t>وداد زريق</t>
  </si>
  <si>
    <t>ورود المظلوم</t>
  </si>
  <si>
    <t>وسام الخطيب</t>
  </si>
  <si>
    <t>سميح</t>
  </si>
  <si>
    <t>وسام محرز</t>
  </si>
  <si>
    <t>وسيم زمزم</t>
  </si>
  <si>
    <t>ولاء الاحمد</t>
  </si>
  <si>
    <t>سرغايا</t>
  </si>
  <si>
    <t>ولاء وسوف</t>
  </si>
  <si>
    <t>فرحه</t>
  </si>
  <si>
    <t>يارا الابراهيم</t>
  </si>
  <si>
    <t>ياسر عوض</t>
  </si>
  <si>
    <t>يزن ابو خالد</t>
  </si>
  <si>
    <t>يسرى الصمادي</t>
  </si>
  <si>
    <t>ايمان احمد</t>
  </si>
  <si>
    <t>اكرام جريوه</t>
  </si>
  <si>
    <t>اثار العكش</t>
  </si>
  <si>
    <t>ادهم عجمية</t>
  </si>
  <si>
    <t>اسامه تمساح</t>
  </si>
  <si>
    <t>اسامه الصالح</t>
  </si>
  <si>
    <t>الاء عجاج</t>
  </si>
  <si>
    <t>بشرى العبد الفرج</t>
  </si>
  <si>
    <t>تماره الصالح</t>
  </si>
  <si>
    <t>خالد علو</t>
  </si>
  <si>
    <t xml:space="preserve">رافت خليف </t>
  </si>
  <si>
    <t>روعة الرفاعي</t>
  </si>
  <si>
    <t xml:space="preserve">سارة الابراهيم </t>
  </si>
  <si>
    <t>ساره حامد</t>
  </si>
  <si>
    <t>سارة العواني</t>
  </si>
  <si>
    <t>سعاد ابو طافش</t>
  </si>
  <si>
    <t>سليم الحداد</t>
  </si>
  <si>
    <t xml:space="preserve">شادي لقطينه </t>
  </si>
  <si>
    <t>عميرة العرسالي</t>
  </si>
  <si>
    <t>فاطمه رزق</t>
  </si>
  <si>
    <t>محمدايهم مهره</t>
  </si>
  <si>
    <t>محمد عبد العظيم موزة</t>
  </si>
  <si>
    <t>محمد مضر كيشي</t>
  </si>
  <si>
    <t xml:space="preserve">مرتضى الهمة </t>
  </si>
  <si>
    <t>مها خرفان</t>
  </si>
  <si>
    <t>نورهان ابوخضر</t>
  </si>
  <si>
    <t>الحتان</t>
  </si>
  <si>
    <t>عبد الباسط</t>
  </si>
  <si>
    <t>طاهر</t>
  </si>
  <si>
    <t>ناجيه</t>
  </si>
  <si>
    <t>احمد ديب</t>
  </si>
  <si>
    <t>عرطوز</t>
  </si>
  <si>
    <t>البوكمال</t>
  </si>
  <si>
    <t>شهبا</t>
  </si>
  <si>
    <t>طالب</t>
  </si>
  <si>
    <t>رأس المعرة</t>
  </si>
  <si>
    <t>شهيرة</t>
  </si>
  <si>
    <t>داريا</t>
  </si>
  <si>
    <t>عسال الورد</t>
  </si>
  <si>
    <t>نورالهدى</t>
  </si>
  <si>
    <t>معضمية</t>
  </si>
  <si>
    <t>بركات</t>
  </si>
  <si>
    <t>القطعه</t>
  </si>
  <si>
    <t>جبلة</t>
  </si>
  <si>
    <t>صبريه</t>
  </si>
  <si>
    <t>سكره</t>
  </si>
  <si>
    <t>منور</t>
  </si>
  <si>
    <t>دمر</t>
  </si>
  <si>
    <t>حميدة</t>
  </si>
  <si>
    <t>عاموده</t>
  </si>
  <si>
    <t>مجد</t>
  </si>
  <si>
    <t>جباب</t>
  </si>
  <si>
    <t>بهيجه</t>
  </si>
  <si>
    <t>محمدبسام</t>
  </si>
  <si>
    <t>المشيرفه</t>
  </si>
  <si>
    <t>يرموك</t>
  </si>
  <si>
    <t>سهيلة</t>
  </si>
  <si>
    <t>قبر الست</t>
  </si>
  <si>
    <t>تل التتن</t>
  </si>
  <si>
    <t>تعنيتا</t>
  </si>
  <si>
    <t>تواني</t>
  </si>
  <si>
    <t>بانياس</t>
  </si>
  <si>
    <t>كميل</t>
  </si>
  <si>
    <t>عبد الصمد</t>
  </si>
  <si>
    <t>محمد بكر</t>
  </si>
  <si>
    <t>كويت</t>
  </si>
  <si>
    <t>مساكن برزه</t>
  </si>
  <si>
    <t>سهوة الخضر</t>
  </si>
  <si>
    <t>عدلا</t>
  </si>
  <si>
    <t>نعمة</t>
  </si>
  <si>
    <t>باسل محمد</t>
  </si>
  <si>
    <t>خالده</t>
  </si>
  <si>
    <t>سراب</t>
  </si>
  <si>
    <t>ندوه</t>
  </si>
  <si>
    <t>الكفر</t>
  </si>
  <si>
    <t>اميه</t>
  </si>
  <si>
    <t>حسيبه</t>
  </si>
  <si>
    <t>لما الكراد</t>
  </si>
  <si>
    <t>كودنه</t>
  </si>
  <si>
    <t>علية</t>
  </si>
  <si>
    <t>سكينة</t>
  </si>
  <si>
    <t>محمدسعيد</t>
  </si>
  <si>
    <t>احمد زغبي</t>
  </si>
  <si>
    <t>بكر</t>
  </si>
  <si>
    <t>قنوات</t>
  </si>
  <si>
    <t>بتوغ</t>
  </si>
  <si>
    <t xml:space="preserve">علي </t>
  </si>
  <si>
    <t>قيطه</t>
  </si>
  <si>
    <t>جبعدين</t>
  </si>
  <si>
    <t>ربيعة</t>
  </si>
  <si>
    <t>عبدالمجيد</t>
  </si>
  <si>
    <t>رهف درويش</t>
  </si>
  <si>
    <t>رواد ديب</t>
  </si>
  <si>
    <t>عسليه</t>
  </si>
  <si>
    <t>سيانو</t>
  </si>
  <si>
    <t>عوج</t>
  </si>
  <si>
    <t>ناصريه</t>
  </si>
  <si>
    <t>سورية</t>
  </si>
  <si>
    <t>كليمة</t>
  </si>
  <si>
    <t>دارين ابراهيم</t>
  </si>
  <si>
    <t>عبير علي</t>
  </si>
  <si>
    <t>علي رمضان</t>
  </si>
  <si>
    <t>علي كاظم</t>
  </si>
  <si>
    <t>عبدالرحيم</t>
  </si>
  <si>
    <t>القورية</t>
  </si>
  <si>
    <t>رويحه</t>
  </si>
  <si>
    <t>حلا</t>
  </si>
  <si>
    <t>محمد الحمود</t>
  </si>
  <si>
    <t>ختمه</t>
  </si>
  <si>
    <t>دير قانون</t>
  </si>
  <si>
    <t xml:space="preserve">مريم </t>
  </si>
  <si>
    <t>بترياس</t>
  </si>
  <si>
    <t>مساكن دوما</t>
  </si>
  <si>
    <t>رهيفه</t>
  </si>
  <si>
    <t>حضر</t>
  </si>
  <si>
    <t>احمد غازي</t>
  </si>
  <si>
    <t>محمدعماد</t>
  </si>
  <si>
    <t>اسماء حسن</t>
  </si>
  <si>
    <t>محمد كنجو</t>
  </si>
  <si>
    <t>سبينه</t>
  </si>
  <si>
    <t>صبحة</t>
  </si>
  <si>
    <t>نايله</t>
  </si>
  <si>
    <t>راس العين</t>
  </si>
  <si>
    <t>علاء سلطان</t>
  </si>
  <si>
    <t>رتيبة</t>
  </si>
  <si>
    <t>نزار العلي</t>
  </si>
  <si>
    <t>الداليه</t>
  </si>
  <si>
    <t>نور الكردي</t>
  </si>
  <si>
    <t>محكان</t>
  </si>
  <si>
    <t>رستم</t>
  </si>
  <si>
    <t>حزه</t>
  </si>
  <si>
    <t>عمر الخطيب</t>
  </si>
  <si>
    <t>مازن الحماده</t>
  </si>
  <si>
    <t>الفريكه</t>
  </si>
  <si>
    <t>كفر العواميد</t>
  </si>
  <si>
    <t>هبه العلي</t>
  </si>
  <si>
    <t>الاسم</t>
  </si>
  <si>
    <t>غتوه</t>
  </si>
  <si>
    <t>احمد سركه</t>
  </si>
  <si>
    <t>اليسار حسين</t>
  </si>
  <si>
    <t>امل شله</t>
  </si>
  <si>
    <t>زهرةضوبع</t>
  </si>
  <si>
    <t>ايمان المسوتي</t>
  </si>
  <si>
    <t>انفال</t>
  </si>
  <si>
    <t>باسل عباس</t>
  </si>
  <si>
    <t>يسير</t>
  </si>
  <si>
    <t>براء الخزندار</t>
  </si>
  <si>
    <t>جاك وهبه</t>
  </si>
  <si>
    <t>برناديت</t>
  </si>
  <si>
    <t>حسن منصور</t>
  </si>
  <si>
    <t>دانه نقور</t>
  </si>
  <si>
    <t>دعاء الحاج علي الخالد</t>
  </si>
  <si>
    <t>ربا ابوعمار</t>
  </si>
  <si>
    <t>ورديه</t>
  </si>
  <si>
    <t>رغد ديوب</t>
  </si>
  <si>
    <t>رنا عكة</t>
  </si>
  <si>
    <t>زكريا مهنا</t>
  </si>
  <si>
    <t>شادي العزو</t>
  </si>
  <si>
    <t>نهود</t>
  </si>
  <si>
    <t>ضرار زيدان</t>
  </si>
  <si>
    <t>طارق غره</t>
  </si>
  <si>
    <t>عبد الستار العمر</t>
  </si>
  <si>
    <t xml:space="preserve">أحمد </t>
  </si>
  <si>
    <t xml:space="preserve">صالحه </t>
  </si>
  <si>
    <t>عزمت اسد</t>
  </si>
  <si>
    <t>علا حسن</t>
  </si>
  <si>
    <t>علي الجابر</t>
  </si>
  <si>
    <t>عمار القوزي</t>
  </si>
  <si>
    <t>عمار المنصور</t>
  </si>
  <si>
    <t>عيسى ناصر</t>
  </si>
  <si>
    <t>فيروز اللابد</t>
  </si>
  <si>
    <t>قصي صافي</t>
  </si>
  <si>
    <t>كنانه مارديني</t>
  </si>
  <si>
    <t>نيزك</t>
  </si>
  <si>
    <t>لورين ديبو</t>
  </si>
  <si>
    <t>لؤي عيسى</t>
  </si>
  <si>
    <t>ليندا عبدو</t>
  </si>
  <si>
    <t>محمد فارس كنعان</t>
  </si>
  <si>
    <t>محمدغيث الرمضان</t>
  </si>
  <si>
    <t>محمود ذكرى</t>
  </si>
  <si>
    <t>مرح صالح</t>
  </si>
  <si>
    <t>منال احمد</t>
  </si>
  <si>
    <t>والدتهاكوكب</t>
  </si>
  <si>
    <t>منال حيدر</t>
  </si>
  <si>
    <t>نسرين مرعي</t>
  </si>
  <si>
    <t>نور علي</t>
  </si>
  <si>
    <t>نيفين العريان</t>
  </si>
  <si>
    <t>هاشم العماوي</t>
  </si>
  <si>
    <t>هبه ابوفوده</t>
  </si>
  <si>
    <t>هديل كوكجه</t>
  </si>
  <si>
    <t>هنا مارديني</t>
  </si>
  <si>
    <t>محمدزهير</t>
  </si>
  <si>
    <t>وسام ابوالسل</t>
  </si>
  <si>
    <t>وفاء العباس</t>
  </si>
  <si>
    <t>يوسف شحادة</t>
  </si>
  <si>
    <t>صفوك الجاسم</t>
  </si>
  <si>
    <t>كوليمة</t>
  </si>
  <si>
    <t>سلمى جحجاح</t>
  </si>
  <si>
    <t>خلود زينو</t>
  </si>
  <si>
    <t>شيراز المصري</t>
  </si>
  <si>
    <t>هاشم ابو مهدي</t>
  </si>
  <si>
    <t>زكريا الحسين</t>
  </si>
  <si>
    <t>ابراهيم المرار</t>
  </si>
  <si>
    <t>علي شحاده</t>
  </si>
  <si>
    <t>باسل درويش</t>
  </si>
  <si>
    <t>امتسال</t>
  </si>
  <si>
    <t>نتصار</t>
  </si>
  <si>
    <t>فاروق شحاده</t>
  </si>
  <si>
    <t>مهجه</t>
  </si>
  <si>
    <t>عايشة</t>
  </si>
  <si>
    <t>ضعون</t>
  </si>
  <si>
    <t>فراس الدحدوح</t>
  </si>
  <si>
    <t>احمد رضا</t>
  </si>
  <si>
    <t>دهله</t>
  </si>
  <si>
    <t>صفيناز</t>
  </si>
  <si>
    <t>عروبة</t>
  </si>
  <si>
    <t>محمدحسام</t>
  </si>
  <si>
    <t>محمدنادر</t>
  </si>
  <si>
    <t>هيا</t>
  </si>
  <si>
    <t>روزيت</t>
  </si>
  <si>
    <t>عموشه</t>
  </si>
  <si>
    <t>نوفا</t>
  </si>
  <si>
    <t>يعرب عليا</t>
  </si>
  <si>
    <t>شيخا</t>
  </si>
  <si>
    <t>أمانة البرنوطي</t>
  </si>
  <si>
    <t>شهدة</t>
  </si>
  <si>
    <t>أماني المانع الخليفة</t>
  </si>
  <si>
    <t>رائده عباس</t>
  </si>
  <si>
    <t>شادي حسن</t>
  </si>
  <si>
    <t>عبدالمالك شاميه</t>
  </si>
  <si>
    <t>ولاء هواري</t>
  </si>
  <si>
    <t>محمدياسين</t>
  </si>
  <si>
    <t>مهاء</t>
  </si>
  <si>
    <t>غدنه</t>
  </si>
  <si>
    <t>والدتهاسكيره</t>
  </si>
  <si>
    <t>شهر زاد</t>
  </si>
  <si>
    <t>شهيدة</t>
  </si>
  <si>
    <t>بير</t>
  </si>
  <si>
    <t>عرني</t>
  </si>
  <si>
    <t>محمدنعيم</t>
  </si>
  <si>
    <t>احمدفؤاد</t>
  </si>
  <si>
    <t>بيان</t>
  </si>
  <si>
    <t>فرات</t>
  </si>
  <si>
    <t xml:space="preserve">حسن </t>
  </si>
  <si>
    <t xml:space="preserve">جودت </t>
  </si>
  <si>
    <t xml:space="preserve">سلام </t>
  </si>
  <si>
    <t xml:space="preserve">منتها </t>
  </si>
  <si>
    <t xml:space="preserve">سوريه </t>
  </si>
  <si>
    <t>مالا بلبل</t>
  </si>
  <si>
    <t>فاطر عبود</t>
  </si>
  <si>
    <t>محمد عيد زريق</t>
  </si>
  <si>
    <t xml:space="preserve">عصام </t>
  </si>
  <si>
    <t>طريفه</t>
  </si>
  <si>
    <t>احمد جمعه</t>
  </si>
  <si>
    <t>احمد حج صادق</t>
  </si>
  <si>
    <t>محمد سهيل</t>
  </si>
  <si>
    <t>احمد شلحاوى</t>
  </si>
  <si>
    <t>ادهم الصليبي</t>
  </si>
  <si>
    <t>ادهم الفرحان</t>
  </si>
  <si>
    <t>اريج سلامه</t>
  </si>
  <si>
    <t>اسامه شام</t>
  </si>
  <si>
    <t>اسماء الجزائري</t>
  </si>
  <si>
    <t>اشرف علي</t>
  </si>
  <si>
    <t>الاء الشهاب</t>
  </si>
  <si>
    <t>الاء عيد</t>
  </si>
  <si>
    <t>الحسن المارديني</t>
  </si>
  <si>
    <t>محمدحسين</t>
  </si>
  <si>
    <t>الي سار جبيلي</t>
  </si>
  <si>
    <t>اليمامه عبد الله</t>
  </si>
  <si>
    <t>ادم</t>
  </si>
  <si>
    <t>اماني الشريدي</t>
  </si>
  <si>
    <t>رانية</t>
  </si>
  <si>
    <t>امل العبد</t>
  </si>
  <si>
    <t>امل جرماشي</t>
  </si>
  <si>
    <t>امير حسن</t>
  </si>
  <si>
    <t>اميمه الاحمد</t>
  </si>
  <si>
    <t>انعام عمران</t>
  </si>
  <si>
    <t>إيفلين رستم</t>
  </si>
  <si>
    <t>أحمد الابراهيم</t>
  </si>
  <si>
    <t>أحمد الشماط</t>
  </si>
  <si>
    <t>أحمد الكسيري</t>
  </si>
  <si>
    <t>أحمد آله رشي</t>
  </si>
  <si>
    <t>أسما حيدر</t>
  </si>
  <si>
    <t>أمجد عجيب</t>
  </si>
  <si>
    <t>أميمة العتاوي</t>
  </si>
  <si>
    <t>أيهم حسن</t>
  </si>
  <si>
    <t>آلاء العبدالرحمن المفتي</t>
  </si>
  <si>
    <t>آلاء بكر</t>
  </si>
  <si>
    <t>آلاء خريطه</t>
  </si>
  <si>
    <t>آمال جربوع</t>
  </si>
  <si>
    <t>آية طالب</t>
  </si>
  <si>
    <t>بتول العلي</t>
  </si>
  <si>
    <t>بتول جحا</t>
  </si>
  <si>
    <t>بتول علي</t>
  </si>
  <si>
    <t>بتول نصور</t>
  </si>
  <si>
    <t>بشار حسن</t>
  </si>
  <si>
    <t>بشرى الشيخ عمر</t>
  </si>
  <si>
    <t>بهيه بنبوك</t>
  </si>
  <si>
    <t>تغريد شنان</t>
  </si>
  <si>
    <t>منوي</t>
  </si>
  <si>
    <t>تمام زيفه</t>
  </si>
  <si>
    <t>تهاني شرهان</t>
  </si>
  <si>
    <t>ثائر ابودقه</t>
  </si>
  <si>
    <t>ثريا الغاوي</t>
  </si>
  <si>
    <t>جمال تجور</t>
  </si>
  <si>
    <t>جنى سعيد</t>
  </si>
  <si>
    <t>جهان عبدالله</t>
  </si>
  <si>
    <t>جهان عثمان</t>
  </si>
  <si>
    <t>حسان اسماعيل</t>
  </si>
  <si>
    <t>حسان عيساوي</t>
  </si>
  <si>
    <t>حسن احمدحجي شحادة</t>
  </si>
  <si>
    <t>حسن انضج</t>
  </si>
  <si>
    <t>حسن أحمد</t>
  </si>
  <si>
    <t>حسن دياب</t>
  </si>
  <si>
    <t>حسين السليمان</t>
  </si>
  <si>
    <t>حنان ادريس</t>
  </si>
  <si>
    <t>حنان الفرا</t>
  </si>
  <si>
    <t>خضر حيدر</t>
  </si>
  <si>
    <t>خليفه مصطفى</t>
  </si>
  <si>
    <t>دجا الجوجو</t>
  </si>
  <si>
    <t>دعاء حرب</t>
  </si>
  <si>
    <t>دعاء دادا</t>
  </si>
  <si>
    <t>راما طاغلي</t>
  </si>
  <si>
    <t>عبدالمعطي</t>
  </si>
  <si>
    <t>راميا حسن</t>
  </si>
  <si>
    <t>رانيا غزال</t>
  </si>
  <si>
    <t>رائده برابو</t>
  </si>
  <si>
    <t>ربا المحمد</t>
  </si>
  <si>
    <t>ربا عموره</t>
  </si>
  <si>
    <t>ربا مهنا</t>
  </si>
  <si>
    <t>رجاء الحوامده</t>
  </si>
  <si>
    <t>رشا سرديني</t>
  </si>
  <si>
    <t>رشا عكاشه</t>
  </si>
  <si>
    <t>رغده زرقان الفرخ</t>
  </si>
  <si>
    <t>رقية الكليب</t>
  </si>
  <si>
    <t>رلى مصطفى</t>
  </si>
  <si>
    <t>رنده غره</t>
  </si>
  <si>
    <t>رنيم الحمود</t>
  </si>
  <si>
    <t>رهام محمود</t>
  </si>
  <si>
    <t xml:space="preserve">بدرية </t>
  </si>
  <si>
    <t>روزا الموعد</t>
  </si>
  <si>
    <t>روعه سلوم محمد</t>
  </si>
  <si>
    <t>ريم الشاعر</t>
  </si>
  <si>
    <t>ريما عمار</t>
  </si>
  <si>
    <t>ريمان ابوراشد</t>
  </si>
  <si>
    <t>زينب الربيعان</t>
  </si>
  <si>
    <t>زينه منصور</t>
  </si>
  <si>
    <t>ساره ابراهيم</t>
  </si>
  <si>
    <t>ساره منديل</t>
  </si>
  <si>
    <t>سامر الغزي</t>
  </si>
  <si>
    <t>سامر حماد</t>
  </si>
  <si>
    <t>سامر دعيس</t>
  </si>
  <si>
    <t>سامي حوراني عجاج</t>
  </si>
  <si>
    <t>سامي سعيد</t>
  </si>
  <si>
    <t>سعاد حمود</t>
  </si>
  <si>
    <t>سعد الخلف</t>
  </si>
  <si>
    <t>سلوى احمد</t>
  </si>
  <si>
    <t>سلوى المحمود</t>
  </si>
  <si>
    <t>سمر صقر</t>
  </si>
  <si>
    <t>سمر عباس</t>
  </si>
  <si>
    <t xml:space="preserve">بصيرة </t>
  </si>
  <si>
    <t>سميه الفياض</t>
  </si>
  <si>
    <t xml:space="preserve">بشرى </t>
  </si>
  <si>
    <t>سناء حسن</t>
  </si>
  <si>
    <t>سهام محمد</t>
  </si>
  <si>
    <t>سهى عيسى</t>
  </si>
  <si>
    <t>سوسن سلهب</t>
  </si>
  <si>
    <t>ميسرة</t>
  </si>
  <si>
    <t>شادي عساف</t>
  </si>
  <si>
    <t>شادي مظلوم</t>
  </si>
  <si>
    <t>قبلان</t>
  </si>
  <si>
    <t>شمس ابراهيم</t>
  </si>
  <si>
    <t>قدور</t>
  </si>
  <si>
    <t>شهم عباس</t>
  </si>
  <si>
    <t>شيماء النابلسي</t>
  </si>
  <si>
    <t>صابرين زياده</t>
  </si>
  <si>
    <t>صباح رباح</t>
  </si>
  <si>
    <t>صفاء الاوتاني</t>
  </si>
  <si>
    <t>صفاء خلوف</t>
  </si>
  <si>
    <t>صفاء صباغ</t>
  </si>
  <si>
    <t>محمدأمين</t>
  </si>
  <si>
    <t>صفاء مريم</t>
  </si>
  <si>
    <t>صافيه</t>
  </si>
  <si>
    <t>صلاح عيسى</t>
  </si>
  <si>
    <t>طارق حصوه</t>
  </si>
  <si>
    <t>طالب الابراهيم</t>
  </si>
  <si>
    <t>عادل ميرو</t>
  </si>
  <si>
    <t>عائشه الدرويش</t>
  </si>
  <si>
    <t>عباده المنير</t>
  </si>
  <si>
    <t>عبد الله الخضر</t>
  </si>
  <si>
    <t>عبد الله عبد الرحمن</t>
  </si>
  <si>
    <t>عبد المحمد</t>
  </si>
  <si>
    <t>عبدالباسط سلوم</t>
  </si>
  <si>
    <t>عبدالرحمن محمد</t>
  </si>
  <si>
    <t>سيدو</t>
  </si>
  <si>
    <t>عبدالصمد طالب</t>
  </si>
  <si>
    <t>شهزنان</t>
  </si>
  <si>
    <t>عبدالفتاح الجيوسي</t>
  </si>
  <si>
    <t>عبدالله النابلسي</t>
  </si>
  <si>
    <t>عبدالنور داوود</t>
  </si>
  <si>
    <t>عبير القحف</t>
  </si>
  <si>
    <t>عبير بدران</t>
  </si>
  <si>
    <t>عبير داود</t>
  </si>
  <si>
    <t>عبير عياش العلي</t>
  </si>
  <si>
    <t>عدنان السماعيل</t>
  </si>
  <si>
    <t>عدنان موسى</t>
  </si>
  <si>
    <t>عزة عيسى</t>
  </si>
  <si>
    <t>عصام حمدان</t>
  </si>
  <si>
    <t>عصام سعيدي</t>
  </si>
  <si>
    <t>عقاب البشر</t>
  </si>
  <si>
    <t>محمدنافع</t>
  </si>
  <si>
    <t>والدتهاملكه</t>
  </si>
  <si>
    <t>علا ابوشله</t>
  </si>
  <si>
    <t>علي الأبرص</t>
  </si>
  <si>
    <t>علي العوده</t>
  </si>
  <si>
    <t>علي حماده</t>
  </si>
  <si>
    <t>علي سرديني</t>
  </si>
  <si>
    <t>علي عليا</t>
  </si>
  <si>
    <t>عماد الحافظ</t>
  </si>
  <si>
    <t>عمار العلي الديب</t>
  </si>
  <si>
    <t>عمار صالح</t>
  </si>
  <si>
    <t>عمر سلوم</t>
  </si>
  <si>
    <t>سلوم</t>
  </si>
  <si>
    <t>عيسى حاويه</t>
  </si>
  <si>
    <t>غدير محمود</t>
  </si>
  <si>
    <t>غفران الالاجاتي</t>
  </si>
  <si>
    <t>غيثاء سليطين</t>
  </si>
  <si>
    <t>فاتن برغله</t>
  </si>
  <si>
    <t>فادي عبدالحميد</t>
  </si>
  <si>
    <t>فادي قرو</t>
  </si>
  <si>
    <t>فاطمة المحمد</t>
  </si>
  <si>
    <t>فاطمه حموده</t>
  </si>
  <si>
    <t>محمد مطيع</t>
  </si>
  <si>
    <t>فراس الحايك</t>
  </si>
  <si>
    <t>فراس عودة</t>
  </si>
  <si>
    <t>شعاع</t>
  </si>
  <si>
    <t>فواز صقر</t>
  </si>
  <si>
    <t>قاسم سلوم</t>
  </si>
  <si>
    <t>قتيبه العقيلي</t>
  </si>
  <si>
    <t>كاترين أسعد</t>
  </si>
  <si>
    <t>كارينا حربا</t>
  </si>
  <si>
    <t>نجينا</t>
  </si>
  <si>
    <t>كنان السيد</t>
  </si>
  <si>
    <t>كندا اسماعيل</t>
  </si>
  <si>
    <t>لارا حمود</t>
  </si>
  <si>
    <t>لما جديد</t>
  </si>
  <si>
    <t>أليفه</t>
  </si>
  <si>
    <t>لميس المحاميد</t>
  </si>
  <si>
    <t>لوريس شعبان</t>
  </si>
  <si>
    <t>لؤي العمر</t>
  </si>
  <si>
    <t>ليال سليطين</t>
  </si>
  <si>
    <t>ليث احمد</t>
  </si>
  <si>
    <t>ليلى العوض</t>
  </si>
  <si>
    <t>لين ديب</t>
  </si>
  <si>
    <t>لين مقعبري</t>
  </si>
  <si>
    <t>لينا عرابي</t>
  </si>
  <si>
    <t>غندف</t>
  </si>
  <si>
    <t>ليندا محمد</t>
  </si>
  <si>
    <t>اوراس رجوح</t>
  </si>
  <si>
    <t>مادلين عون</t>
  </si>
  <si>
    <t>أنيسة</t>
  </si>
  <si>
    <t>مازن السيد</t>
  </si>
  <si>
    <t>مازن سليمان</t>
  </si>
  <si>
    <t>مالك الخطيب</t>
  </si>
  <si>
    <t>محمديحيى</t>
  </si>
  <si>
    <t>ماهر سلمان</t>
  </si>
  <si>
    <t>مجد ناصر</t>
  </si>
  <si>
    <t>مجد وسوف</t>
  </si>
  <si>
    <t>محاسن شاهين</t>
  </si>
  <si>
    <t>محمد زرزر</t>
  </si>
  <si>
    <t>محمد صلاح بستوني</t>
  </si>
  <si>
    <t>بانيه</t>
  </si>
  <si>
    <t>محمد وئام البقاعي</t>
  </si>
  <si>
    <t xml:space="preserve">محي الدين </t>
  </si>
  <si>
    <t xml:space="preserve">ميسون </t>
  </si>
  <si>
    <t>محمدعلي السلامه</t>
  </si>
  <si>
    <t>محمدلطفي هنديه عطش</t>
  </si>
  <si>
    <t>محمود الهلال</t>
  </si>
  <si>
    <t>محمود سلامه</t>
  </si>
  <si>
    <t>جومانة</t>
  </si>
  <si>
    <t>محمود سلامي</t>
  </si>
  <si>
    <t>مرح المحمد المبارك</t>
  </si>
  <si>
    <t>مرح هيشان</t>
  </si>
  <si>
    <t>مروان الاحمه</t>
  </si>
  <si>
    <t>مروه القادري</t>
  </si>
  <si>
    <t>مريم سلطان</t>
  </si>
  <si>
    <t>معاذ الحاج محمد</t>
  </si>
  <si>
    <t>مقداد الرعيدي</t>
  </si>
  <si>
    <t>ملك حسن</t>
  </si>
  <si>
    <t>منار اللقيس</t>
  </si>
  <si>
    <t>منى صقر</t>
  </si>
  <si>
    <t>والدتهاشهيره</t>
  </si>
  <si>
    <t>منير البردقاني</t>
  </si>
  <si>
    <t>مها أبوخروب</t>
  </si>
  <si>
    <t>موسى الخطيب</t>
  </si>
  <si>
    <t>موفق القادري</t>
  </si>
  <si>
    <t>احمدفاتح</t>
  </si>
  <si>
    <t>مي خالد</t>
  </si>
  <si>
    <t>ميس ساري</t>
  </si>
  <si>
    <t>ميساء الكريان</t>
  </si>
  <si>
    <t>ميسم سلوم</t>
  </si>
  <si>
    <t>ناجي مقداد</t>
  </si>
  <si>
    <t>ناديا صرصر</t>
  </si>
  <si>
    <t>نادين منصور</t>
  </si>
  <si>
    <t>نجوى الطويل</t>
  </si>
  <si>
    <t>نبره</t>
  </si>
  <si>
    <t>نزور سلامه</t>
  </si>
  <si>
    <t>نسرين محمود</t>
  </si>
  <si>
    <t>نغم العفلق</t>
  </si>
  <si>
    <t>نمير اسعد</t>
  </si>
  <si>
    <t>نهيدا</t>
  </si>
  <si>
    <t>نها الاحمدالعلي</t>
  </si>
  <si>
    <t>نهله الحساني</t>
  </si>
  <si>
    <t>نهى السلمان</t>
  </si>
  <si>
    <t>نور اسعد</t>
  </si>
  <si>
    <t>نور الدين المحمود</t>
  </si>
  <si>
    <t>نور العالول</t>
  </si>
  <si>
    <t>رفاعية</t>
  </si>
  <si>
    <t>نور سلمان</t>
  </si>
  <si>
    <t>نور شيخ محمود</t>
  </si>
  <si>
    <t>نورالهدى عبدربه</t>
  </si>
  <si>
    <t>نورشان عبيدالسلامه</t>
  </si>
  <si>
    <t>نورما أسعد</t>
  </si>
  <si>
    <t>هادي طه</t>
  </si>
  <si>
    <t>هبا عوض</t>
  </si>
  <si>
    <t>هبا نيوف</t>
  </si>
  <si>
    <t>هبه الحاج خالد</t>
  </si>
  <si>
    <t>هبه عبدالحفيظ</t>
  </si>
  <si>
    <t>هدى بلبل</t>
  </si>
  <si>
    <t>هديل محمد</t>
  </si>
  <si>
    <t>هلا الأحمد</t>
  </si>
  <si>
    <t>هلا السلوم</t>
  </si>
  <si>
    <t>هلا مشاعل</t>
  </si>
  <si>
    <t>هلال أحمد</t>
  </si>
  <si>
    <t>همام صالح</t>
  </si>
  <si>
    <t>هناء البشير</t>
  </si>
  <si>
    <t>هناء الشلبي</t>
  </si>
  <si>
    <t>هناء حسن</t>
  </si>
  <si>
    <t>هنادى زينب</t>
  </si>
  <si>
    <t>هيام الحاج صطوف</t>
  </si>
  <si>
    <t>هيفاء سلطان</t>
  </si>
  <si>
    <t>هيما شاهين</t>
  </si>
  <si>
    <t>وائل المقداد</t>
  </si>
  <si>
    <t>محمدصلاح الدين</t>
  </si>
  <si>
    <t>وائل حمزه</t>
  </si>
  <si>
    <t>وائل عيسى</t>
  </si>
  <si>
    <t>وسيم سعيد</t>
  </si>
  <si>
    <t>بدرية درويش</t>
  </si>
  <si>
    <t>وعد اسبر</t>
  </si>
  <si>
    <t>وفاء النظامي</t>
  </si>
  <si>
    <t>شتوه</t>
  </si>
  <si>
    <t>ولاء خلف</t>
  </si>
  <si>
    <t>ولاء علي</t>
  </si>
  <si>
    <t>وليد ابوكحله</t>
  </si>
  <si>
    <t>يارا محسن</t>
  </si>
  <si>
    <t>يارا يوسف</t>
  </si>
  <si>
    <t>ياسمين الديب</t>
  </si>
  <si>
    <t>يامن عبدالرحيم</t>
  </si>
  <si>
    <t>عيشة</t>
  </si>
  <si>
    <t>يحيى السيد</t>
  </si>
  <si>
    <t>يزن صافي</t>
  </si>
  <si>
    <t>يزن محمود</t>
  </si>
  <si>
    <t>يسرى خليل</t>
  </si>
  <si>
    <t>احمد حسين</t>
  </si>
  <si>
    <t>جعفر مشاعل</t>
  </si>
  <si>
    <t>جنيت</t>
  </si>
  <si>
    <t>فاطمة الفياض</t>
  </si>
  <si>
    <t>فايز حسين</t>
  </si>
  <si>
    <t>مزكينة محمود</t>
  </si>
  <si>
    <t>محمد سليمان بودر</t>
  </si>
  <si>
    <t>معن الاعور</t>
  </si>
  <si>
    <t xml:space="preserve">كريم </t>
  </si>
  <si>
    <t>فراس وردة</t>
  </si>
  <si>
    <t>فريال سعود</t>
  </si>
  <si>
    <t>ميساء النوري</t>
  </si>
  <si>
    <t>علي جوهره</t>
  </si>
  <si>
    <t>عبد الرحمن السوادي</t>
  </si>
  <si>
    <t>جباري</t>
  </si>
  <si>
    <t>روان مظلوم</t>
  </si>
  <si>
    <t>أشرف حسين</t>
  </si>
  <si>
    <t>شفيق السلامة</t>
  </si>
  <si>
    <t>رهف امين</t>
  </si>
  <si>
    <t>حسان الراعي</t>
  </si>
  <si>
    <t xml:space="preserve">مطيعه </t>
  </si>
  <si>
    <t>خالد جمعه</t>
  </si>
  <si>
    <t>فهده</t>
  </si>
  <si>
    <t>رود المحمود</t>
  </si>
  <si>
    <t>سمر السيد</t>
  </si>
  <si>
    <t xml:space="preserve">مأمون </t>
  </si>
  <si>
    <t>سناء الفرج</t>
  </si>
  <si>
    <t>مايا اسود</t>
  </si>
  <si>
    <t>دجينه</t>
  </si>
  <si>
    <t>محمد رجب هدلا</t>
  </si>
  <si>
    <t>معاذ عبد الوهاب</t>
  </si>
  <si>
    <t>حيسن</t>
  </si>
  <si>
    <t>شذى مرشحة</t>
  </si>
  <si>
    <t>أشرف نظام</t>
  </si>
  <si>
    <t>أغيد الفران</t>
  </si>
  <si>
    <t>آمال بلبل</t>
  </si>
  <si>
    <t>محمدقاسم</t>
  </si>
  <si>
    <t>حسين عدره</t>
  </si>
  <si>
    <t>لمى نعيسي</t>
  </si>
  <si>
    <t>ندى حمود</t>
  </si>
  <si>
    <t>هبه الشحاف</t>
  </si>
  <si>
    <t>نادر العلي</t>
  </si>
  <si>
    <t>عدي الخليل العمر</t>
  </si>
  <si>
    <t>حيان الحسن</t>
  </si>
  <si>
    <t>أيسر</t>
  </si>
  <si>
    <t>الاولى</t>
  </si>
  <si>
    <t>HALA</t>
  </si>
  <si>
    <t>Damascus</t>
  </si>
  <si>
    <t>AISHA</t>
  </si>
  <si>
    <t>DAMASCUS</t>
  </si>
  <si>
    <t>damascous</t>
  </si>
  <si>
    <t>MARYAM</t>
  </si>
  <si>
    <t xml:space="preserve">damascous </t>
  </si>
  <si>
    <t>adnan</t>
  </si>
  <si>
    <t xml:space="preserve">حماه </t>
  </si>
  <si>
    <t>damas</t>
  </si>
  <si>
    <t>DOMA</t>
  </si>
  <si>
    <t>SOLAFA ALI</t>
  </si>
  <si>
    <t>NAEIMUH</t>
  </si>
  <si>
    <t xml:space="preserve"> </t>
  </si>
  <si>
    <t>RAJIHA</t>
  </si>
  <si>
    <t>damascus</t>
  </si>
  <si>
    <t xml:space="preserve">دمشق </t>
  </si>
  <si>
    <t>DARAA</t>
  </si>
  <si>
    <t>TARTOUS</t>
  </si>
  <si>
    <t>baskal alaloosh</t>
  </si>
  <si>
    <t>jamea</t>
  </si>
  <si>
    <t>tartous</t>
  </si>
  <si>
    <t>HAMA</t>
  </si>
  <si>
    <t>sahar</t>
  </si>
  <si>
    <t>حماة كفر كمرة114</t>
  </si>
  <si>
    <t>hosam  hamod</t>
  </si>
  <si>
    <t>ghatoua</t>
  </si>
  <si>
    <t>swesa</t>
  </si>
  <si>
    <t xml:space="preserve">Damascus </t>
  </si>
  <si>
    <t>SHAHIRA</t>
  </si>
  <si>
    <t>hamah</t>
  </si>
  <si>
    <t>aliea okleh</t>
  </si>
  <si>
    <t>fatemah</t>
  </si>
  <si>
    <t>hama</t>
  </si>
  <si>
    <t>Latakia</t>
  </si>
  <si>
    <t>Amal</t>
  </si>
  <si>
    <t>seham</t>
  </si>
  <si>
    <t>LATAKIA</t>
  </si>
  <si>
    <t>alepo</t>
  </si>
  <si>
    <t>maram betar</t>
  </si>
  <si>
    <t>naaema</t>
  </si>
  <si>
    <t>كفير يبوس</t>
  </si>
  <si>
    <t>NOOR ALHALBONI</t>
  </si>
  <si>
    <t>SOHELA</t>
  </si>
  <si>
    <t>najat</t>
  </si>
  <si>
    <t>Ahmad Sarkah</t>
  </si>
  <si>
    <t>Mohammad</t>
  </si>
  <si>
    <t>Hdyia</t>
  </si>
  <si>
    <t>daraa</t>
  </si>
  <si>
    <t xml:space="preserve">مصياف </t>
  </si>
  <si>
    <t xml:space="preserve">alesar  haseen </t>
  </si>
  <si>
    <t xml:space="preserve">marowf </t>
  </si>
  <si>
    <t xml:space="preserve">mahasen </t>
  </si>
  <si>
    <t>QODSEA</t>
  </si>
  <si>
    <t>amal shela</t>
  </si>
  <si>
    <t>rshed</t>
  </si>
  <si>
    <t>zahra</t>
  </si>
  <si>
    <t>tmanaa</t>
  </si>
  <si>
    <t>ayman almasawati</t>
  </si>
  <si>
    <t>Hassan</t>
  </si>
  <si>
    <t>Anfal</t>
  </si>
  <si>
    <t xml:space="preserve"> damascus</t>
  </si>
  <si>
    <t>الحيدرية</t>
  </si>
  <si>
    <t>BASEL ABBAS</t>
  </si>
  <si>
    <t>YASEER</t>
  </si>
  <si>
    <t>LAMYA</t>
  </si>
  <si>
    <t>latakea</t>
  </si>
  <si>
    <t>BARAA AL KHZNADAR</t>
  </si>
  <si>
    <t>OMAR</t>
  </si>
  <si>
    <t>MAYADA</t>
  </si>
  <si>
    <t xml:space="preserve">damascus </t>
  </si>
  <si>
    <t>JACK WEHBEH</t>
  </si>
  <si>
    <t>JAMEEL</t>
  </si>
  <si>
    <t>BARNADIT</t>
  </si>
  <si>
    <t>Hassan Mansur</t>
  </si>
  <si>
    <t>Ali</t>
  </si>
  <si>
    <t>Lina</t>
  </si>
  <si>
    <t>Altal</t>
  </si>
  <si>
    <t>المران</t>
  </si>
  <si>
    <t>Daren Ibrahem</t>
  </si>
  <si>
    <t>Hasan</t>
  </si>
  <si>
    <t>Tamam</t>
  </si>
  <si>
    <t>dana nakour</t>
  </si>
  <si>
    <t>fouaad</t>
  </si>
  <si>
    <t>manea</t>
  </si>
  <si>
    <t>DAMASCUS SUBURB</t>
  </si>
  <si>
    <t>douaa alhaj ali alkaled</t>
  </si>
  <si>
    <t>abdalmajed</t>
  </si>
  <si>
    <t>najah</t>
  </si>
  <si>
    <t>RANKOUSS</t>
  </si>
  <si>
    <t>roba abo ammar</t>
  </si>
  <si>
    <t>bssam</t>
  </si>
  <si>
    <t>wrdia</t>
  </si>
  <si>
    <t>DAMAS SUBURB</t>
  </si>
  <si>
    <t>raghad dayoub</t>
  </si>
  <si>
    <t>bassam</t>
  </si>
  <si>
    <t>magd</t>
  </si>
  <si>
    <t>rana akeh</t>
  </si>
  <si>
    <t>mohi aldeen</t>
  </si>
  <si>
    <t>sohela</t>
  </si>
  <si>
    <t>RAHAF DARWISH</t>
  </si>
  <si>
    <t>AHMAD</t>
  </si>
  <si>
    <t>HAIFAA</t>
  </si>
  <si>
    <t>zkrya mahna</t>
  </si>
  <si>
    <t>amen</t>
  </si>
  <si>
    <t>rabya</t>
  </si>
  <si>
    <t>salhab</t>
  </si>
  <si>
    <t>حر بنفسة</t>
  </si>
  <si>
    <t>Shadi Alazou</t>
  </si>
  <si>
    <t>Waled</t>
  </si>
  <si>
    <t>Nahouad</t>
  </si>
  <si>
    <t>jablaya</t>
  </si>
  <si>
    <t>derar zedan</t>
  </si>
  <si>
    <t>mohammad</t>
  </si>
  <si>
    <t>aisha</t>
  </si>
  <si>
    <t>chickpeas</t>
  </si>
  <si>
    <t>ديرونه</t>
  </si>
  <si>
    <t>tarik ghrah</t>
  </si>
  <si>
    <t>hosam aldeen</t>
  </si>
  <si>
    <t>noumat</t>
  </si>
  <si>
    <t xml:space="preserve">حطله </t>
  </si>
  <si>
    <t>Abdulsattar alomar</t>
  </si>
  <si>
    <t>ahmed</t>
  </si>
  <si>
    <t>salha</t>
  </si>
  <si>
    <t>abeer ali</t>
  </si>
  <si>
    <t>ez al deen</t>
  </si>
  <si>
    <t>rasmeah</t>
  </si>
  <si>
    <t>salamya</t>
  </si>
  <si>
    <t>السقيلبية</t>
  </si>
  <si>
    <t>Azmat assad</t>
  </si>
  <si>
    <t>mhmod</t>
  </si>
  <si>
    <t>Tmam</t>
  </si>
  <si>
    <t>oula  hasan</t>
  </si>
  <si>
    <t>fawaz</t>
  </si>
  <si>
    <t>ghofran</t>
  </si>
  <si>
    <t>ali aljaber</t>
  </si>
  <si>
    <t>fteem</t>
  </si>
  <si>
    <t>AMMAR ALQWZE</t>
  </si>
  <si>
    <t>YAHIA</t>
  </si>
  <si>
    <t>MONERA</t>
  </si>
  <si>
    <t>Damascus Countryside</t>
  </si>
  <si>
    <t>amar almnsour</t>
  </si>
  <si>
    <t>sleman</t>
  </si>
  <si>
    <t>hiam</t>
  </si>
  <si>
    <t>houms</t>
  </si>
  <si>
    <t xml:space="preserve">قطنا </t>
  </si>
  <si>
    <t>iesaa naser</t>
  </si>
  <si>
    <t>zoheer</t>
  </si>
  <si>
    <t>laila</t>
  </si>
  <si>
    <t>FAIROUZ ALLABED</t>
  </si>
  <si>
    <t>RIAD</t>
  </si>
  <si>
    <t>SORIA</t>
  </si>
  <si>
    <t>qusai safi</t>
  </si>
  <si>
    <t>maen</t>
  </si>
  <si>
    <t>aidah</t>
  </si>
  <si>
    <t>DAMAS SURUB</t>
  </si>
  <si>
    <t>kinana mardini</t>
  </si>
  <si>
    <t>imad</t>
  </si>
  <si>
    <t>nizak</t>
  </si>
  <si>
    <t>حمام قنيه</t>
  </si>
  <si>
    <t>louren deebow</t>
  </si>
  <si>
    <t>mohamad</t>
  </si>
  <si>
    <t>mouteih</t>
  </si>
  <si>
    <t>LOUAY ESSA</t>
  </si>
  <si>
    <t>ABDULBASET</t>
  </si>
  <si>
    <t>MAISAA</t>
  </si>
  <si>
    <t>IDLIB</t>
  </si>
  <si>
    <t>LINDA ABDO</t>
  </si>
  <si>
    <t>NOUREDDIN</t>
  </si>
  <si>
    <t>FATTOUM</t>
  </si>
  <si>
    <t>ALRAQA</t>
  </si>
  <si>
    <t>MOHAMAD ASHOUR</t>
  </si>
  <si>
    <t>ALI</t>
  </si>
  <si>
    <t>WAFAA</t>
  </si>
  <si>
    <t>mohmad fares kannan</t>
  </si>
  <si>
    <t>wardah</t>
  </si>
  <si>
    <t>MOHAMAD GHAITH ALRAMADAN</t>
  </si>
  <si>
    <t>KASSEM</t>
  </si>
  <si>
    <t>DALAL</t>
  </si>
  <si>
    <t>mhamod zekra</t>
  </si>
  <si>
    <t>tamem</t>
  </si>
  <si>
    <t>jamela</t>
  </si>
  <si>
    <t xml:space="preserve">marah  saleh </t>
  </si>
  <si>
    <t xml:space="preserve">maen </t>
  </si>
  <si>
    <t xml:space="preserve">nehad </t>
  </si>
  <si>
    <t>MANAL AHMAD</t>
  </si>
  <si>
    <t>SAKER</t>
  </si>
  <si>
    <t>KAWKAB</t>
  </si>
  <si>
    <t>bousra alsham</t>
  </si>
  <si>
    <t>MANAL HAIDAR</t>
  </si>
  <si>
    <t>ABD ALLAH</t>
  </si>
  <si>
    <t>FATOM</t>
  </si>
  <si>
    <t xml:space="preserve">nsreen  moure </t>
  </si>
  <si>
    <t xml:space="preserve">alee </t>
  </si>
  <si>
    <t xml:space="preserve">yousra </t>
  </si>
  <si>
    <t>GODAYDA</t>
  </si>
  <si>
    <t>NOUR ALI</t>
  </si>
  <si>
    <t>MAHA</t>
  </si>
  <si>
    <t>RIF DAMACSUS</t>
  </si>
  <si>
    <t>لبنان</t>
  </si>
  <si>
    <t>NIVEN ALARYAN</t>
  </si>
  <si>
    <t>NAJM</t>
  </si>
  <si>
    <t>AMINA</t>
  </si>
  <si>
    <t>hashim  amawi</t>
  </si>
  <si>
    <t>mrwan</t>
  </si>
  <si>
    <t>khdeja</t>
  </si>
  <si>
    <t>nawa</t>
  </si>
  <si>
    <t>جرابا</t>
  </si>
  <si>
    <t>hiba abo fouda</t>
  </si>
  <si>
    <t>houera</t>
  </si>
  <si>
    <t>hamoura</t>
  </si>
  <si>
    <t xml:space="preserve">مخيم اليرموك </t>
  </si>
  <si>
    <t>0 0</t>
  </si>
  <si>
    <t>hana mardiny</t>
  </si>
  <si>
    <t>mohamad zoher</t>
  </si>
  <si>
    <t>eman</t>
  </si>
  <si>
    <t>wesam abo alsel</t>
  </si>
  <si>
    <t>mousa</t>
  </si>
  <si>
    <t>nemat</t>
  </si>
  <si>
    <t>naumo algerd</t>
  </si>
  <si>
    <t>wafaa abass</t>
  </si>
  <si>
    <t>ahmad</t>
  </si>
  <si>
    <t>jaheda</t>
  </si>
  <si>
    <t>YOUSEF SHEHADA</t>
  </si>
  <si>
    <t>DEIB</t>
  </si>
  <si>
    <t>ENAAM</t>
  </si>
  <si>
    <t>ALSWEDA</t>
  </si>
  <si>
    <t>ادبي</t>
  </si>
  <si>
    <t>safok aljaseem</t>
  </si>
  <si>
    <t>jalal</t>
  </si>
  <si>
    <t>komila</t>
  </si>
  <si>
    <t>swidaa</t>
  </si>
  <si>
    <t xml:space="preserve">كفريا </t>
  </si>
  <si>
    <t xml:space="preserve">salma  ghgah </t>
  </si>
  <si>
    <t xml:space="preserve">yosuf </t>
  </si>
  <si>
    <t xml:space="preserve">sakena </t>
  </si>
  <si>
    <t>كفربطنا</t>
  </si>
  <si>
    <t>KHLOWD ZENO</t>
  </si>
  <si>
    <t>KHALED</t>
  </si>
  <si>
    <t>AMAL</t>
  </si>
  <si>
    <t>sheraz almasre</t>
  </si>
  <si>
    <t>abadalkadeer</t>
  </si>
  <si>
    <t>nouralhoda</t>
  </si>
  <si>
    <t>الزويتيني</t>
  </si>
  <si>
    <t>samar hasan</t>
  </si>
  <si>
    <t>adeeb</t>
  </si>
  <si>
    <t>haeat</t>
  </si>
  <si>
    <t>alzouenateh</t>
  </si>
  <si>
    <t>hashem abi mehdi</t>
  </si>
  <si>
    <t>saleh</t>
  </si>
  <si>
    <t>nawal</t>
  </si>
  <si>
    <t>swaida</t>
  </si>
  <si>
    <t>bushra hasn</t>
  </si>
  <si>
    <t>khadeja</t>
  </si>
  <si>
    <t>ali  khalil</t>
  </si>
  <si>
    <t>zhoor</t>
  </si>
  <si>
    <t>حوش صالحية</t>
  </si>
  <si>
    <t>mohamad talal altofili</t>
  </si>
  <si>
    <t>fahmia</t>
  </si>
  <si>
    <t>rif damas</t>
  </si>
  <si>
    <t>katana</t>
  </si>
  <si>
    <t>shadia</t>
  </si>
  <si>
    <t>entsar</t>
  </si>
  <si>
    <t>faten</t>
  </si>
  <si>
    <t>amira</t>
  </si>
  <si>
    <t>hayat</t>
  </si>
  <si>
    <t>fatima</t>
  </si>
  <si>
    <t>REIF DAMASCUS</t>
  </si>
  <si>
    <t>dalal</t>
  </si>
  <si>
    <t>maryam</t>
  </si>
  <si>
    <t>مشفى تشرين العسكري</t>
  </si>
  <si>
    <t>zakarea alhousaen</t>
  </si>
  <si>
    <t>youhya</t>
  </si>
  <si>
    <t>mageda</t>
  </si>
  <si>
    <t>ALI SHEHADEH</t>
  </si>
  <si>
    <t>LINA</t>
  </si>
  <si>
    <t>الخميسيه</t>
  </si>
  <si>
    <t>wedad</t>
  </si>
  <si>
    <t>بيت جن</t>
  </si>
  <si>
    <t>esaaf</t>
  </si>
  <si>
    <t>mouhamad</t>
  </si>
  <si>
    <t>homs</t>
  </si>
  <si>
    <t>REMA</t>
  </si>
  <si>
    <t>بيطارية</t>
  </si>
  <si>
    <t>basel daroush</t>
  </si>
  <si>
    <t>kasan</t>
  </si>
  <si>
    <t>emtesal</t>
  </si>
  <si>
    <t>FATEN</t>
  </si>
  <si>
    <t>helala</t>
  </si>
  <si>
    <t>nahla</t>
  </si>
  <si>
    <t>zenab</t>
  </si>
  <si>
    <t>Homs</t>
  </si>
  <si>
    <t>زللو</t>
  </si>
  <si>
    <t>SUHA RESHA</t>
  </si>
  <si>
    <t>WEDAD</t>
  </si>
  <si>
    <t>شطحة</t>
  </si>
  <si>
    <t>JOUHEDA HAMEDA</t>
  </si>
  <si>
    <t>SAMERA</t>
  </si>
  <si>
    <t>heam altahhan</t>
  </si>
  <si>
    <t>showma</t>
  </si>
  <si>
    <t>mayada satour</t>
  </si>
  <si>
    <t>nadima</t>
  </si>
  <si>
    <t>Tartous</t>
  </si>
  <si>
    <t>بصر الحرير</t>
  </si>
  <si>
    <t>MOSAAB ALJARABAA</t>
  </si>
  <si>
    <t>MONAA</t>
  </si>
  <si>
    <t>Lujain lbrahim</t>
  </si>
  <si>
    <t>hala</t>
  </si>
  <si>
    <t>Damascus Subourb</t>
  </si>
  <si>
    <t>الجرينه</t>
  </si>
  <si>
    <t>HANAN ALMHEIMED</t>
  </si>
  <si>
    <t>ADHIEH</t>
  </si>
  <si>
    <t>deyaa mahmoud</t>
  </si>
  <si>
    <t>dema gharz aldeen</t>
  </si>
  <si>
    <t>anaam</t>
  </si>
  <si>
    <t>mhmmad  darwish</t>
  </si>
  <si>
    <t>samar</t>
  </si>
  <si>
    <t>KENAN ALSHEBANI</t>
  </si>
  <si>
    <t>danial bareni</t>
  </si>
  <si>
    <t xml:space="preserve">ASHRAF  ABO SRERAH </t>
  </si>
  <si>
    <t xml:space="preserve">YOSRA </t>
  </si>
  <si>
    <t>daralezeh</t>
  </si>
  <si>
    <t>alkhansaa almustafa</t>
  </si>
  <si>
    <t>souaad</t>
  </si>
  <si>
    <t>YARRA MOSSLE</t>
  </si>
  <si>
    <t>LATTAKIA</t>
  </si>
  <si>
    <t xml:space="preserve">عين حور </t>
  </si>
  <si>
    <t>ahmad  abo assaf</t>
  </si>
  <si>
    <t>azezah</t>
  </si>
  <si>
    <t xml:space="preserve">abd alkarem  alhnde </t>
  </si>
  <si>
    <t xml:space="preserve">hanade </t>
  </si>
  <si>
    <t>ali alaboud</t>
  </si>
  <si>
    <t>asmahan</t>
  </si>
  <si>
    <t>fadi almkhebr</t>
  </si>
  <si>
    <t>amena</t>
  </si>
  <si>
    <t>FATEMA ALRAMADAN</t>
  </si>
  <si>
    <t>SANAA</t>
  </si>
  <si>
    <t>mohamad mouti</t>
  </si>
  <si>
    <t>hanan</t>
  </si>
  <si>
    <t>mahoud koika</t>
  </si>
  <si>
    <t>jamal</t>
  </si>
  <si>
    <t>wisaam  asaad</t>
  </si>
  <si>
    <t>wadeaa</t>
  </si>
  <si>
    <t>yehia sliman</t>
  </si>
  <si>
    <t>kabira</t>
  </si>
  <si>
    <t>DIR ALZOUR</t>
  </si>
  <si>
    <t>Mohammed alsayid</t>
  </si>
  <si>
    <t>jableh</t>
  </si>
  <si>
    <t>amane alaamer</t>
  </si>
  <si>
    <t>samera</t>
  </si>
  <si>
    <t>sbena</t>
  </si>
  <si>
    <t>مساكن السيدة</t>
  </si>
  <si>
    <t>tohama Aljundi</t>
  </si>
  <si>
    <t>fathia</t>
  </si>
  <si>
    <t>dareen shlgheen</t>
  </si>
  <si>
    <t>radya</t>
  </si>
  <si>
    <t>ZEINAB MASRIY</t>
  </si>
  <si>
    <t>RANDA</t>
  </si>
  <si>
    <t>دكشق</t>
  </si>
  <si>
    <t>abeer sasaani</t>
  </si>
  <si>
    <t>sabah</t>
  </si>
  <si>
    <t>TARTOS</t>
  </si>
  <si>
    <t>MAJD SAKER</t>
  </si>
  <si>
    <t>HALEMAH</t>
  </si>
  <si>
    <t>MOHAMMAD AMMAR SAYOUDH</t>
  </si>
  <si>
    <t>Swaida</t>
  </si>
  <si>
    <t>nadeen alshekh</t>
  </si>
  <si>
    <t>nada</t>
  </si>
  <si>
    <t>MARWA HAMSHO</t>
  </si>
  <si>
    <t>NAWAL</t>
  </si>
  <si>
    <t>DAMAS</t>
  </si>
  <si>
    <t>AMJAD ADERA</t>
  </si>
  <si>
    <t>EHSSAN</t>
  </si>
  <si>
    <t>بوجاق</t>
  </si>
  <si>
    <t>bakoo khalaf</t>
  </si>
  <si>
    <t>nadea</t>
  </si>
  <si>
    <t>khaled alabed</t>
  </si>
  <si>
    <t>rafaa</t>
  </si>
  <si>
    <t xml:space="preserve">doaa zen alden </t>
  </si>
  <si>
    <t xml:space="preserve">asmaa </t>
  </si>
  <si>
    <t>jerod</t>
  </si>
  <si>
    <t>السيدة زيب</t>
  </si>
  <si>
    <t>Doaa moustafa</t>
  </si>
  <si>
    <t>khlood</t>
  </si>
  <si>
    <t>zainab zayoud</t>
  </si>
  <si>
    <t>qamar</t>
  </si>
  <si>
    <t>azzah salloum</t>
  </si>
  <si>
    <t>ebtsam</t>
  </si>
  <si>
    <t>زريقه</t>
  </si>
  <si>
    <t>AZEZA HAMOD</t>
  </si>
  <si>
    <t>KOKAB</t>
  </si>
  <si>
    <t>RIF DAMASCUS</t>
  </si>
  <si>
    <t>ola blaoni</t>
  </si>
  <si>
    <t>kamla</t>
  </si>
  <si>
    <t>fadia helal</t>
  </si>
  <si>
    <t>aziza</t>
  </si>
  <si>
    <t>lama mourad</t>
  </si>
  <si>
    <t>syria</t>
  </si>
  <si>
    <t>malik alkrean</t>
  </si>
  <si>
    <t>isaaf</t>
  </si>
  <si>
    <t>Mohammad Ibrahem</t>
  </si>
  <si>
    <t>Laila</t>
  </si>
  <si>
    <t>maoan koraesh</t>
  </si>
  <si>
    <t>abeda</t>
  </si>
  <si>
    <t>MAISARA HAIDAR</t>
  </si>
  <si>
    <t>MONA</t>
  </si>
  <si>
    <t>nada  ali</t>
  </si>
  <si>
    <t>saetah</t>
  </si>
  <si>
    <t>yara ajeeb</t>
  </si>
  <si>
    <t>nadia</t>
  </si>
  <si>
    <t>YAMEN HAEMAF</t>
  </si>
  <si>
    <t>HANAN</t>
  </si>
  <si>
    <t>DER ALZOUR</t>
  </si>
  <si>
    <t>kinan alfaouri</t>
  </si>
  <si>
    <t>fouzya</t>
  </si>
  <si>
    <t>maha</t>
  </si>
  <si>
    <t>lattakia</t>
  </si>
  <si>
    <t xml:space="preserve">DAMASCUS SUBURB </t>
  </si>
  <si>
    <t>rema</t>
  </si>
  <si>
    <t>mouna</t>
  </si>
  <si>
    <t xml:space="preserve">دير الزور </t>
  </si>
  <si>
    <t>asmah</t>
  </si>
  <si>
    <t>FATEMA</t>
  </si>
  <si>
    <t xml:space="preserve">DAMASCUS </t>
  </si>
  <si>
    <t>fadwa</t>
  </si>
  <si>
    <t>SAWSAN</t>
  </si>
  <si>
    <t>REEF DAMASCUS</t>
  </si>
  <si>
    <t>ILHAM</t>
  </si>
  <si>
    <t xml:space="preserve">جسر الشغور </t>
  </si>
  <si>
    <t>albera</t>
  </si>
  <si>
    <t>RAEDA</t>
  </si>
  <si>
    <t>Layla</t>
  </si>
  <si>
    <t>alswedaa</t>
  </si>
  <si>
    <t>samia</t>
  </si>
  <si>
    <t>abeer</t>
  </si>
  <si>
    <t>mona</t>
  </si>
  <si>
    <t xml:space="preserve">الدالية </t>
  </si>
  <si>
    <t>hasan</t>
  </si>
  <si>
    <t>fayza</t>
  </si>
  <si>
    <t xml:space="preserve">جرمانا </t>
  </si>
  <si>
    <t>HOMS</t>
  </si>
  <si>
    <t>RIF DIMASHQ</t>
  </si>
  <si>
    <t>yabroud</t>
  </si>
  <si>
    <t>Fatima</t>
  </si>
  <si>
    <t>ALRAKA</t>
  </si>
  <si>
    <t>altal</t>
  </si>
  <si>
    <t>SAMIRA</t>
  </si>
  <si>
    <t>mariam</t>
  </si>
  <si>
    <t>maysaa</t>
  </si>
  <si>
    <t xml:space="preserve">raghda </t>
  </si>
  <si>
    <t>EMAN</t>
  </si>
  <si>
    <t>ALEPPO</t>
  </si>
  <si>
    <t>amal</t>
  </si>
  <si>
    <t>NAJAH</t>
  </si>
  <si>
    <t>AMERA</t>
  </si>
  <si>
    <t>abtsam</t>
  </si>
  <si>
    <t>souhela</t>
  </si>
  <si>
    <t xml:space="preserve">damscous </t>
  </si>
  <si>
    <t>salam</t>
  </si>
  <si>
    <t xml:space="preserve">DAMASCOUS </t>
  </si>
  <si>
    <t>ali</t>
  </si>
  <si>
    <t>sana</t>
  </si>
  <si>
    <t>rawda</t>
  </si>
  <si>
    <t>aeda</t>
  </si>
  <si>
    <t>FATEMEH</t>
  </si>
  <si>
    <t>HAMDA</t>
  </si>
  <si>
    <t>hasna</t>
  </si>
  <si>
    <t>damscous</t>
  </si>
  <si>
    <t>SEHAM</t>
  </si>
  <si>
    <t>yousra</t>
  </si>
  <si>
    <t>zaynab</t>
  </si>
  <si>
    <t>ysra</t>
  </si>
  <si>
    <t>thanaa</t>
  </si>
  <si>
    <t>hanaa</t>
  </si>
  <si>
    <t>ALTAL</t>
  </si>
  <si>
    <t xml:space="preserve">السيدة زينب </t>
  </si>
  <si>
    <t>FATIMA</t>
  </si>
  <si>
    <t>aesha</t>
  </si>
  <si>
    <t>shamsa</t>
  </si>
  <si>
    <t>SAMAR</t>
  </si>
  <si>
    <t>wafaa</t>
  </si>
  <si>
    <t>amera</t>
  </si>
  <si>
    <t>NADRAH</t>
  </si>
  <si>
    <t>afaf</t>
  </si>
  <si>
    <t>WADHA</t>
  </si>
  <si>
    <t xml:space="preserve">حمص </t>
  </si>
  <si>
    <t xml:space="preserve">الكسوة </t>
  </si>
  <si>
    <t>Hamaa</t>
  </si>
  <si>
    <t>hkmat</t>
  </si>
  <si>
    <t>Hama</t>
  </si>
  <si>
    <t xml:space="preserve">التل </t>
  </si>
  <si>
    <t>hamdah</t>
  </si>
  <si>
    <t>RASMIEH</t>
  </si>
  <si>
    <t xml:space="preserve">HAMA </t>
  </si>
  <si>
    <t>Amira</t>
  </si>
  <si>
    <t>MOUNA</t>
  </si>
  <si>
    <t>hamaa</t>
  </si>
  <si>
    <t>yosra</t>
  </si>
  <si>
    <t>ahlam</t>
  </si>
  <si>
    <t>AMENAH</t>
  </si>
  <si>
    <t>MAYSAA</t>
  </si>
  <si>
    <t xml:space="preserve">حلب </t>
  </si>
  <si>
    <t>HOUSEEN</t>
  </si>
  <si>
    <t>damascus suburb</t>
  </si>
  <si>
    <t>nareman</t>
  </si>
  <si>
    <t>HOUDA</t>
  </si>
  <si>
    <t>rabeaa</t>
  </si>
  <si>
    <t>RAJAA</t>
  </si>
  <si>
    <t>ADEBA</t>
  </si>
  <si>
    <t>nabeel almahmoud</t>
  </si>
  <si>
    <t>taleah</t>
  </si>
  <si>
    <t>mohamad algabagbeh</t>
  </si>
  <si>
    <t>Mothben</t>
  </si>
  <si>
    <t>SAHAR</t>
  </si>
  <si>
    <t>latakia</t>
  </si>
  <si>
    <t>GHOFRAN HTAHT</t>
  </si>
  <si>
    <t>GHADA</t>
  </si>
  <si>
    <t>jiana alabed</t>
  </si>
  <si>
    <t>wesal</t>
  </si>
  <si>
    <t>Khrbit_AboHamdan</t>
  </si>
  <si>
    <t>ENSAF</t>
  </si>
  <si>
    <t>fatema</t>
  </si>
  <si>
    <t>reem debo</t>
  </si>
  <si>
    <t>baheja</t>
  </si>
  <si>
    <t>naheda</t>
  </si>
  <si>
    <t>GHADAH</t>
  </si>
  <si>
    <t>ebrahem gzal</t>
  </si>
  <si>
    <t>sameera</t>
  </si>
  <si>
    <t>tartoos</t>
  </si>
  <si>
    <t xml:space="preserve">EBRAHIM  NOFALI </t>
  </si>
  <si>
    <t xml:space="preserve">MANAL </t>
  </si>
  <si>
    <t xml:space="preserve">ahlam  hasan </t>
  </si>
  <si>
    <t>ahmad alzayd</t>
  </si>
  <si>
    <t>dahalah</t>
  </si>
  <si>
    <t>ahmad  alaeed</t>
  </si>
  <si>
    <t>warda</t>
  </si>
  <si>
    <t>AHMAD AL ABDULLAH</t>
  </si>
  <si>
    <t>IDLEEB</t>
  </si>
  <si>
    <t>AHMAD SULTAN NASSER</t>
  </si>
  <si>
    <t>GHOSOON</t>
  </si>
  <si>
    <t>Damascus contryisde</t>
  </si>
  <si>
    <t>AHAMD ALI</t>
  </si>
  <si>
    <t>NAHEDA</t>
  </si>
  <si>
    <t>ADHAM KHALF</t>
  </si>
  <si>
    <t>AlHasaka</t>
  </si>
  <si>
    <t>AMAL HAYDAR</t>
  </si>
  <si>
    <t>YABROD</t>
  </si>
  <si>
    <t xml:space="preserve">ayman  alsoliman </t>
  </si>
  <si>
    <t>mohsina</t>
  </si>
  <si>
    <t>aylaf BDLEES</t>
  </si>
  <si>
    <t>SAFENAZ</t>
  </si>
  <si>
    <t>Amjad jadid</t>
  </si>
  <si>
    <t>Rima</t>
  </si>
  <si>
    <t>JDA</t>
  </si>
  <si>
    <t>amal alkhatib</t>
  </si>
  <si>
    <t>wahub</t>
  </si>
  <si>
    <t>قنيطرة</t>
  </si>
  <si>
    <t>batol HAEMOUD</t>
  </si>
  <si>
    <t>MARYM</t>
  </si>
  <si>
    <t>alsfaa</t>
  </si>
  <si>
    <t>BASAM ALALI</t>
  </si>
  <si>
    <t>FATMA</t>
  </si>
  <si>
    <t>ALDOMER</t>
  </si>
  <si>
    <t>Bashar Sleman</t>
  </si>
  <si>
    <t>Samea</t>
  </si>
  <si>
    <t>KESWEH</t>
  </si>
  <si>
    <t>BOSHRA ALABADALFARAG</t>
  </si>
  <si>
    <t>SUAAD</t>
  </si>
  <si>
    <t>Baheg Ahmad</t>
  </si>
  <si>
    <t>Rasmiya</t>
  </si>
  <si>
    <t>المرحه</t>
  </si>
  <si>
    <t>TAGHREED MOHAMAD</t>
  </si>
  <si>
    <t>ZAKEAH</t>
  </si>
  <si>
    <t>ALQOTAFA</t>
  </si>
  <si>
    <t>hamzah alakash</t>
  </si>
  <si>
    <t>Doaa rahhal</t>
  </si>
  <si>
    <t>Falak</t>
  </si>
  <si>
    <t>dosher  oskotko</t>
  </si>
  <si>
    <t xml:space="preserve">fahema </t>
  </si>
  <si>
    <t>rand ghanm</t>
  </si>
  <si>
    <t>nagah</t>
  </si>
  <si>
    <t>reham bader</t>
  </si>
  <si>
    <t>nahe</t>
  </si>
  <si>
    <t>saeer khalil</t>
  </si>
  <si>
    <t>nazha</t>
  </si>
  <si>
    <t>DAMAS SUBRUB</t>
  </si>
  <si>
    <t xml:space="preserve">حامر </t>
  </si>
  <si>
    <t>saja saad al deen</t>
  </si>
  <si>
    <t>alia</t>
  </si>
  <si>
    <t>مشفى الحصن</t>
  </si>
  <si>
    <t>SHAWKI SAFAR</t>
  </si>
  <si>
    <t>sherren alawad</t>
  </si>
  <si>
    <t>Sheren bayer</t>
  </si>
  <si>
    <t>SALEH DAIYOB</t>
  </si>
  <si>
    <t>NABIHA</t>
  </si>
  <si>
    <t>rif dmashq</t>
  </si>
  <si>
    <t>douha alhousen</t>
  </si>
  <si>
    <t>Taha Al-Harere</t>
  </si>
  <si>
    <t>Esra</t>
  </si>
  <si>
    <t>koudnah</t>
  </si>
  <si>
    <t xml:space="preserve">الشيخ مسكين </t>
  </si>
  <si>
    <t>abd ulrhaman al hariri</t>
  </si>
  <si>
    <t>amiera</t>
  </si>
  <si>
    <t>Saudi Arabia</t>
  </si>
  <si>
    <t>ABUL KARIM AL HUSSEIN</t>
  </si>
  <si>
    <t>HALIMA</t>
  </si>
  <si>
    <t>REF DAMASCUS</t>
  </si>
  <si>
    <t>obaida alrahhal</t>
  </si>
  <si>
    <t>jamileh</t>
  </si>
  <si>
    <t>Damas</t>
  </si>
  <si>
    <t>OLA ZAYTOUN</t>
  </si>
  <si>
    <t>SALWA</t>
  </si>
  <si>
    <t>ali alhamoud</t>
  </si>
  <si>
    <t xml:space="preserve">ale  aleaede </t>
  </si>
  <si>
    <t xml:space="preserve">mofeda </t>
  </si>
  <si>
    <t>ali harb</t>
  </si>
  <si>
    <t>EMAD ALHALABE</t>
  </si>
  <si>
    <t>RANIA</t>
  </si>
  <si>
    <t xml:space="preserve">ازرع </t>
  </si>
  <si>
    <t xml:space="preserve">amaar  alobeed </t>
  </si>
  <si>
    <t xml:space="preserve">monera </t>
  </si>
  <si>
    <t>ghada yamen</t>
  </si>
  <si>
    <t>afdok</t>
  </si>
  <si>
    <t>fadi altawel</t>
  </si>
  <si>
    <t>Ras Almaara</t>
  </si>
  <si>
    <t>feras alzaeel</t>
  </si>
  <si>
    <t>hamda</t>
  </si>
  <si>
    <t>FAWAZ ALKHATEB</t>
  </si>
  <si>
    <t>JAWAHIR</t>
  </si>
  <si>
    <t>FAWAZA ALHAMAD</t>
  </si>
  <si>
    <t>ATHANIA</t>
  </si>
  <si>
    <t>KINAN TAHA ALKHBAZ</t>
  </si>
  <si>
    <t>EBTSAM</t>
  </si>
  <si>
    <t>logaen  aleas</t>
  </si>
  <si>
    <t>maesaa</t>
  </si>
  <si>
    <t xml:space="preserve">logaen  hlal </t>
  </si>
  <si>
    <t>yasra</t>
  </si>
  <si>
    <t>maher alasaafen</t>
  </si>
  <si>
    <t>Sbah</t>
  </si>
  <si>
    <t>mohamad alkhaled</t>
  </si>
  <si>
    <t>amnaa</t>
  </si>
  <si>
    <t>دير ماكر</t>
  </si>
  <si>
    <t>mohamad alkabaani</t>
  </si>
  <si>
    <t>amra</t>
  </si>
  <si>
    <t>mohamad alyakoub</t>
  </si>
  <si>
    <t>basel</t>
  </si>
  <si>
    <t>mahmoud  alzayn</t>
  </si>
  <si>
    <t>ghydaa</t>
  </si>
  <si>
    <t>Marah Taifor</t>
  </si>
  <si>
    <t>Najwa</t>
  </si>
  <si>
    <t>YABROUD</t>
  </si>
  <si>
    <t>mosub rigab</t>
  </si>
  <si>
    <t>manal alrefaie</t>
  </si>
  <si>
    <t>jdaydet artooz</t>
  </si>
  <si>
    <t>manerfa  makhes</t>
  </si>
  <si>
    <t xml:space="preserve">shma </t>
  </si>
  <si>
    <t>naeif  almolhem</t>
  </si>
  <si>
    <t>halema</t>
  </si>
  <si>
    <t>NATASHA ALI</t>
  </si>
  <si>
    <t>HUDA</t>
  </si>
  <si>
    <t>تلحودان</t>
  </si>
  <si>
    <t>NIZAR ALISSA</t>
  </si>
  <si>
    <t>nsren eesa</t>
  </si>
  <si>
    <t>NAGAM ALKATIB</t>
  </si>
  <si>
    <t>GALIA</t>
  </si>
  <si>
    <t>DERHASAN</t>
  </si>
  <si>
    <t>Noha Allakoud</t>
  </si>
  <si>
    <t>alhama</t>
  </si>
  <si>
    <t>NOOR  ALSAIF</t>
  </si>
  <si>
    <t>KAMELA</t>
  </si>
  <si>
    <t>nour  karbooj</t>
  </si>
  <si>
    <t>koaea</t>
  </si>
  <si>
    <t>norhan  abokheder</t>
  </si>
  <si>
    <t>HIBA ALMAZIAB</t>
  </si>
  <si>
    <t>JAMEELA</t>
  </si>
  <si>
    <t>hyam alsyd</t>
  </si>
  <si>
    <t xml:space="preserve">ام العمد </t>
  </si>
  <si>
    <t>wafaa doman</t>
  </si>
  <si>
    <t>zainab</t>
  </si>
  <si>
    <t>waheb aljned</t>
  </si>
  <si>
    <t>mnouar</t>
  </si>
  <si>
    <t>yasmine alarbeed</t>
  </si>
  <si>
    <t>madalalah</t>
  </si>
  <si>
    <t>YUSRA ALSRHAN</t>
  </si>
  <si>
    <t>FATTEMA</t>
  </si>
  <si>
    <t>YOROB ALI</t>
  </si>
  <si>
    <t>ROZET</t>
  </si>
  <si>
    <t xml:space="preserve">ADHAM  AGAMEA </t>
  </si>
  <si>
    <t xml:space="preserve">GAMELA </t>
  </si>
  <si>
    <t>AMINA ALHOIT</t>
  </si>
  <si>
    <t>AMOSHAH</t>
  </si>
  <si>
    <t>AMANY KRI</t>
  </si>
  <si>
    <t>BADREAH</t>
  </si>
  <si>
    <t>bayan sarhan</t>
  </si>
  <si>
    <t>najwa</t>
  </si>
  <si>
    <t xml:space="preserve">ALHASKA </t>
  </si>
  <si>
    <t>douaa alkhawaja</t>
  </si>
  <si>
    <t>rem giroudiah</t>
  </si>
  <si>
    <t>basddrih</t>
  </si>
  <si>
    <t>ABDULLAH KOJAN</t>
  </si>
  <si>
    <t>ALI AOUN</t>
  </si>
  <si>
    <t>MAAESA</t>
  </si>
  <si>
    <t xml:space="preserve">جوبر </t>
  </si>
  <si>
    <t xml:space="preserve">kasem  geha </t>
  </si>
  <si>
    <t>fatena</t>
  </si>
  <si>
    <t>maara altarb</t>
  </si>
  <si>
    <t>loae alnablse</t>
  </si>
  <si>
    <t>rodaena</t>
  </si>
  <si>
    <t>LEEN ALDALATI</t>
  </si>
  <si>
    <t>MOHAMMAD ZIAD ALHAMAME</t>
  </si>
  <si>
    <t>ZUBIDA</t>
  </si>
  <si>
    <t>manbej</t>
  </si>
  <si>
    <t>Mou'men Hammad</t>
  </si>
  <si>
    <t>Rawda</t>
  </si>
  <si>
    <t xml:space="preserve">مشفى دوما </t>
  </si>
  <si>
    <t xml:space="preserve">wesam  faead </t>
  </si>
  <si>
    <t xml:space="preserve">maha </t>
  </si>
  <si>
    <t>baka</t>
  </si>
  <si>
    <t>LAMA MUHANA</t>
  </si>
  <si>
    <t>SAMYA</t>
  </si>
  <si>
    <t xml:space="preserve">tartos </t>
  </si>
  <si>
    <t>abeer alrez</t>
  </si>
  <si>
    <t>nahed</t>
  </si>
  <si>
    <t>thnaa</t>
  </si>
  <si>
    <t>NAJWA</t>
  </si>
  <si>
    <t>ZAKIA</t>
  </si>
  <si>
    <t>nofa</t>
  </si>
  <si>
    <t>damscus</t>
  </si>
  <si>
    <t>MARIAM</t>
  </si>
  <si>
    <t xml:space="preserve">ريف دمشق </t>
  </si>
  <si>
    <t>halab</t>
  </si>
  <si>
    <t>ALHASAKA</t>
  </si>
  <si>
    <t>maysoun</t>
  </si>
  <si>
    <t>NADA</t>
  </si>
  <si>
    <t>Mona</t>
  </si>
  <si>
    <t xml:space="preserve">جيرود </t>
  </si>
  <si>
    <t>ALQONETRA</t>
  </si>
  <si>
    <t>layla</t>
  </si>
  <si>
    <t>NAGAH</t>
  </si>
  <si>
    <t>bashera</t>
  </si>
  <si>
    <t>manal</t>
  </si>
  <si>
    <t>amina</t>
  </si>
  <si>
    <t xml:space="preserve">دوما </t>
  </si>
  <si>
    <t>ihsem</t>
  </si>
  <si>
    <t>siham</t>
  </si>
  <si>
    <t>der alzor</t>
  </si>
  <si>
    <t>SAFAA</t>
  </si>
  <si>
    <t>HEND</t>
  </si>
  <si>
    <t>omar</t>
  </si>
  <si>
    <t>asmaa</t>
  </si>
  <si>
    <t xml:space="preserve">درعا </t>
  </si>
  <si>
    <t>hind</t>
  </si>
  <si>
    <t xml:space="preserve">طرطوس </t>
  </si>
  <si>
    <t>SOUAD</t>
  </si>
  <si>
    <t>azeza</t>
  </si>
  <si>
    <t>HAMIDA</t>
  </si>
  <si>
    <t xml:space="preserve">fatema </t>
  </si>
  <si>
    <t>fawzia</t>
  </si>
  <si>
    <t>REEM</t>
  </si>
  <si>
    <t>HANAA</t>
  </si>
  <si>
    <t>khadija</t>
  </si>
  <si>
    <t>kefaa</t>
  </si>
  <si>
    <t>damascos</t>
  </si>
  <si>
    <t>naser</t>
  </si>
  <si>
    <t>samer</t>
  </si>
  <si>
    <t>monera</t>
  </si>
  <si>
    <t>Huda</t>
  </si>
  <si>
    <t>MALAK</t>
  </si>
  <si>
    <t>KHERIA</t>
  </si>
  <si>
    <t>nabela</t>
  </si>
  <si>
    <t>deer alzour</t>
  </si>
  <si>
    <t>Nawal</t>
  </si>
  <si>
    <t>KHALIDA</t>
  </si>
  <si>
    <t>MOHAMAD ALI</t>
  </si>
  <si>
    <t>KHADEJA</t>
  </si>
  <si>
    <t>hana</t>
  </si>
  <si>
    <t xml:space="preserve">حماة </t>
  </si>
  <si>
    <t xml:space="preserve">حرستا </t>
  </si>
  <si>
    <t>Lattakia</t>
  </si>
  <si>
    <t>LILA</t>
  </si>
  <si>
    <t>ELHAM</t>
  </si>
  <si>
    <t>jamelah</t>
  </si>
  <si>
    <t>QUNAITRA</t>
  </si>
  <si>
    <t>alknetra</t>
  </si>
  <si>
    <t>idlib</t>
  </si>
  <si>
    <t>QATANA</t>
  </si>
  <si>
    <t>maream</t>
  </si>
  <si>
    <t>harsta</t>
  </si>
  <si>
    <t>doma</t>
  </si>
  <si>
    <t>SHAFEQA</t>
  </si>
  <si>
    <t>sahnaya</t>
  </si>
  <si>
    <t>FADIA</t>
  </si>
  <si>
    <t>ALIA</t>
  </si>
  <si>
    <t>DEER EZZOR</t>
  </si>
  <si>
    <t>IDLIP</t>
  </si>
  <si>
    <t xml:space="preserve">homs </t>
  </si>
  <si>
    <t>MNAWAR</t>
  </si>
  <si>
    <t>nehad</t>
  </si>
  <si>
    <t>randa</t>
  </si>
  <si>
    <t>SOURIA</t>
  </si>
  <si>
    <t>mahmoud</t>
  </si>
  <si>
    <t>REHAB</t>
  </si>
  <si>
    <t>HASAN</t>
  </si>
  <si>
    <t>RAWDA</t>
  </si>
  <si>
    <t>DER ALZOR</t>
  </si>
  <si>
    <t>Samira</t>
  </si>
  <si>
    <t>Maha</t>
  </si>
  <si>
    <t xml:space="preserve">swaad </t>
  </si>
  <si>
    <t>khereah</t>
  </si>
  <si>
    <t>ABEER</t>
  </si>
  <si>
    <t>Khadija</t>
  </si>
  <si>
    <t>BASEMAH</t>
  </si>
  <si>
    <t>zakea</t>
  </si>
  <si>
    <t xml:space="preserve">ALEPPO </t>
  </si>
  <si>
    <t>Fatema</t>
  </si>
  <si>
    <t>ENTISAR</t>
  </si>
  <si>
    <t xml:space="preserve">قدسيا </t>
  </si>
  <si>
    <t>MOFEDA</t>
  </si>
  <si>
    <t xml:space="preserve">القنيطرة </t>
  </si>
  <si>
    <t>SALHA</t>
  </si>
  <si>
    <t>ALKUWAIT</t>
  </si>
  <si>
    <t>dara</t>
  </si>
  <si>
    <t>amona</t>
  </si>
  <si>
    <t>moustafa</t>
  </si>
  <si>
    <t>WAFEKA</t>
  </si>
  <si>
    <t>HAMEDAH</t>
  </si>
  <si>
    <t>RANKOS</t>
  </si>
  <si>
    <t>montaha</t>
  </si>
  <si>
    <t xml:space="preserve">مشفى درعا </t>
  </si>
  <si>
    <t>falak</t>
  </si>
  <si>
    <t xml:space="preserve">مسحرة </t>
  </si>
  <si>
    <t xml:space="preserve">جبعدين </t>
  </si>
  <si>
    <t>ZENB</t>
  </si>
  <si>
    <t>msyaf</t>
  </si>
  <si>
    <t>salema</t>
  </si>
  <si>
    <t>DAAMSCUS</t>
  </si>
  <si>
    <t xml:space="preserve">tartous </t>
  </si>
  <si>
    <t>gada</t>
  </si>
  <si>
    <t>SHABAA</t>
  </si>
  <si>
    <t>Alia</t>
  </si>
  <si>
    <t>rif dimashk</t>
  </si>
  <si>
    <t>noura</t>
  </si>
  <si>
    <t>albab</t>
  </si>
  <si>
    <t xml:space="preserve">salwa </t>
  </si>
  <si>
    <t>wafika</t>
  </si>
  <si>
    <t>madena</t>
  </si>
  <si>
    <t>kawkab</t>
  </si>
  <si>
    <t>BADRIA</t>
  </si>
  <si>
    <t>Jaiyroud</t>
  </si>
  <si>
    <t xml:space="preserve">azeza </t>
  </si>
  <si>
    <t>AZEZA</t>
  </si>
  <si>
    <t>khalaek</t>
  </si>
  <si>
    <t>ADLA</t>
  </si>
  <si>
    <t>ALHASKA</t>
  </si>
  <si>
    <t>mari</t>
  </si>
  <si>
    <t xml:space="preserve">قطيفة </t>
  </si>
  <si>
    <t>HWDA</t>
  </si>
  <si>
    <t>HASNA</t>
  </si>
  <si>
    <t>SAFIA</t>
  </si>
  <si>
    <t>NAZEK</t>
  </si>
  <si>
    <t>edah</t>
  </si>
  <si>
    <t>Seham</t>
  </si>
  <si>
    <t xml:space="preserve">سلميه </t>
  </si>
  <si>
    <t>arben</t>
  </si>
  <si>
    <t>Ratiba</t>
  </si>
  <si>
    <t>DIMASHQ</t>
  </si>
  <si>
    <t>MOUNER</t>
  </si>
  <si>
    <t>NOUR ALKURDI</t>
  </si>
  <si>
    <t>KAWTHER</t>
  </si>
  <si>
    <t>Muna</t>
  </si>
  <si>
    <t>DAMASCUS SUBUBR</t>
  </si>
  <si>
    <t>RABEAA</t>
  </si>
  <si>
    <t>mahmood</t>
  </si>
  <si>
    <t xml:space="preserve">ببيلا </t>
  </si>
  <si>
    <t>swida</t>
  </si>
  <si>
    <t>raas almoura</t>
  </si>
  <si>
    <t>NOFA</t>
  </si>
  <si>
    <t xml:space="preserve">REEM </t>
  </si>
  <si>
    <t>BAHEJA</t>
  </si>
  <si>
    <t>wisal</t>
  </si>
  <si>
    <t>ahmad khalil</t>
  </si>
  <si>
    <t>SAMER</t>
  </si>
  <si>
    <t>FALAK</t>
  </si>
  <si>
    <t>nouf</t>
  </si>
  <si>
    <t>aliaa</t>
  </si>
  <si>
    <t>njmah</t>
  </si>
  <si>
    <t>madaya</t>
  </si>
  <si>
    <t>KHEREA</t>
  </si>
  <si>
    <t>YARMOUK</t>
  </si>
  <si>
    <t xml:space="preserve">fatemaa </t>
  </si>
  <si>
    <t>SHAMSA</t>
  </si>
  <si>
    <t xml:space="preserve">laela </t>
  </si>
  <si>
    <t>Amneh</t>
  </si>
  <si>
    <t>artoz</t>
  </si>
  <si>
    <t>swaida-shahba</t>
  </si>
  <si>
    <t xml:space="preserve">sabah </t>
  </si>
  <si>
    <t>Aida</t>
  </si>
  <si>
    <t>FARIDA</t>
  </si>
  <si>
    <t>alzaynah</t>
  </si>
  <si>
    <t>suzan</t>
  </si>
  <si>
    <t xml:space="preserve">تدمر </t>
  </si>
  <si>
    <t>Nasra</t>
  </si>
  <si>
    <t>Saasaa</t>
  </si>
  <si>
    <t>jarabls</t>
  </si>
  <si>
    <t>NAJAT</t>
  </si>
  <si>
    <t>anbora</t>
  </si>
  <si>
    <t>kamal</t>
  </si>
  <si>
    <t>Basema</t>
  </si>
  <si>
    <t>raghdaa</t>
  </si>
  <si>
    <t>trkeah</t>
  </si>
  <si>
    <t>tamam</t>
  </si>
  <si>
    <t xml:space="preserve">maream </t>
  </si>
  <si>
    <t>JAMELA</t>
  </si>
  <si>
    <t>ISMAEL JANOUD</t>
  </si>
  <si>
    <t>rame  hoseen</t>
  </si>
  <si>
    <t>mhd salem almardini</t>
  </si>
  <si>
    <t>mhd rdwan</t>
  </si>
  <si>
    <t>ahlam moukdad</t>
  </si>
  <si>
    <t>fatmha</t>
  </si>
  <si>
    <t>ALI ESSA</t>
  </si>
  <si>
    <t>YAROB ALIA</t>
  </si>
  <si>
    <t>BASIMAH</t>
  </si>
  <si>
    <t>lama sharbaje emren</t>
  </si>
  <si>
    <t>raghad bdir</t>
  </si>
  <si>
    <t>ROFAIDA SAEED</t>
  </si>
  <si>
    <t>ZOUHER ABO ALOUSH</t>
  </si>
  <si>
    <t>abd alkarem</t>
  </si>
  <si>
    <t xml:space="preserve">rahaf  gamowl </t>
  </si>
  <si>
    <t>MOHAMMAD ISMAIL ALQADOR</t>
  </si>
  <si>
    <t xml:space="preserve">مرج الزهور </t>
  </si>
  <si>
    <t>mhmmad hadeed</t>
  </si>
  <si>
    <t>kamleh</t>
  </si>
  <si>
    <t>ALKABO</t>
  </si>
  <si>
    <t>ATHAR ALAKHESH</t>
  </si>
  <si>
    <t>ahmad zedan</t>
  </si>
  <si>
    <t>EVEAN ALBOTRES</t>
  </si>
  <si>
    <t>MALKEH</t>
  </si>
  <si>
    <t>hala geroudeeh</t>
  </si>
  <si>
    <t>ailia</t>
  </si>
  <si>
    <t>Abd Alrahman Srour</t>
  </si>
  <si>
    <t>Zain Aldar</t>
  </si>
  <si>
    <t>MOLEHA</t>
  </si>
  <si>
    <t>Ali Khawashki</t>
  </si>
  <si>
    <t>Suzan</t>
  </si>
  <si>
    <t>salmea</t>
  </si>
  <si>
    <t>loren  daher</t>
  </si>
  <si>
    <t>MAZEN SAFI</t>
  </si>
  <si>
    <t>FAEZA</t>
  </si>
  <si>
    <t>MOHDEN ABAS</t>
  </si>
  <si>
    <t>ZAHEIA</t>
  </si>
  <si>
    <t>shikha</t>
  </si>
  <si>
    <t>Alsindyaneh</t>
  </si>
  <si>
    <t>MOHAMAD KHER ALSHOLI</t>
  </si>
  <si>
    <t xml:space="preserve">اللاذقسة </t>
  </si>
  <si>
    <t xml:space="preserve">hesham  rea </t>
  </si>
  <si>
    <t xml:space="preserve">ghamela </t>
  </si>
  <si>
    <t>amana albrnote</t>
  </si>
  <si>
    <t>shahda</t>
  </si>
  <si>
    <t>amane almanea</t>
  </si>
  <si>
    <t>essam</t>
  </si>
  <si>
    <t>صويري</t>
  </si>
  <si>
    <t>rawdah abbas</t>
  </si>
  <si>
    <t>fayez</t>
  </si>
  <si>
    <t>عين غليم</t>
  </si>
  <si>
    <t>shadi hasan</t>
  </si>
  <si>
    <t>aref</t>
  </si>
  <si>
    <t>azraa</t>
  </si>
  <si>
    <t>ABD ALMALIK SHAMEA</t>
  </si>
  <si>
    <t>AEMAN</t>
  </si>
  <si>
    <t xml:space="preserve">العربية السورية </t>
  </si>
  <si>
    <t xml:space="preserve">ALI  KAZIM </t>
  </si>
  <si>
    <t xml:space="preserve">ZAYNAB </t>
  </si>
  <si>
    <t>alqorea</t>
  </si>
  <si>
    <t>WALAA HAWARE</t>
  </si>
  <si>
    <t>KHALIED</t>
  </si>
  <si>
    <t>Ahmad Alkheas</t>
  </si>
  <si>
    <t>Adhea</t>
  </si>
  <si>
    <t xml:space="preserve">asama alsaleh </t>
  </si>
  <si>
    <t xml:space="preserve">naemaa </t>
  </si>
  <si>
    <t>مغلة كبيرة</t>
  </si>
  <si>
    <t>allaith fayad</t>
  </si>
  <si>
    <t xml:space="preserve">عربين </t>
  </si>
  <si>
    <t>ahmad alhabit</t>
  </si>
  <si>
    <t>ahmad malek</t>
  </si>
  <si>
    <t>wattfa</t>
  </si>
  <si>
    <t>ERMAAN</t>
  </si>
  <si>
    <t>alaa algear</t>
  </si>
  <si>
    <t>JADEA</t>
  </si>
  <si>
    <t>tamara saeed</t>
  </si>
  <si>
    <t>nougoud</t>
  </si>
  <si>
    <t>hasan ali</t>
  </si>
  <si>
    <t>HANNA ALSAMARA</t>
  </si>
  <si>
    <t>RANIA  TAKLA</t>
  </si>
  <si>
    <t>JABADEEN</t>
  </si>
  <si>
    <t>ميادين وسط</t>
  </si>
  <si>
    <t>ROQEA ALAWAD ALMLHEM</t>
  </si>
  <si>
    <t>randa  yiusef</t>
  </si>
  <si>
    <t>rouaa hmaed</t>
  </si>
  <si>
    <t xml:space="preserve">REHAM  ALHOSEN </t>
  </si>
  <si>
    <t>RWEDA</t>
  </si>
  <si>
    <t>SUKAINA ALSULAIMAN</t>
  </si>
  <si>
    <t>NADIMA</t>
  </si>
  <si>
    <t>zeban</t>
  </si>
  <si>
    <t xml:space="preserve">samah  hantosh </t>
  </si>
  <si>
    <t>ABD ALRAHMAN ALTAWIL</t>
  </si>
  <si>
    <t>AbdlAllah Alia</t>
  </si>
  <si>
    <t>Sria</t>
  </si>
  <si>
    <t>almentar</t>
  </si>
  <si>
    <t>القنيطر ة</t>
  </si>
  <si>
    <t xml:space="preserve">adae  alaesaa </t>
  </si>
  <si>
    <t>orowba hamoud</t>
  </si>
  <si>
    <t>moufeda</t>
  </si>
  <si>
    <t>oula alhasan</t>
  </si>
  <si>
    <t>malakh</t>
  </si>
  <si>
    <t>Alaa Badour</t>
  </si>
  <si>
    <t>Nahed</t>
  </si>
  <si>
    <t>GHADEER</t>
  </si>
  <si>
    <t xml:space="preserve">الباب </t>
  </si>
  <si>
    <t>Alaa niema</t>
  </si>
  <si>
    <t xml:space="preserve">دير قانون </t>
  </si>
  <si>
    <t xml:space="preserve">ale  hedar </t>
  </si>
  <si>
    <t xml:space="preserve">kaltoom </t>
  </si>
  <si>
    <t>ALI REZQ</t>
  </si>
  <si>
    <t>EBBTSAM</t>
  </si>
  <si>
    <t>altwatha</t>
  </si>
  <si>
    <t>ALI AISAA</t>
  </si>
  <si>
    <t>FATEN ALBASHA</t>
  </si>
  <si>
    <t xml:space="preserve">الصنمين </t>
  </si>
  <si>
    <t>fatin Saad</t>
  </si>
  <si>
    <t>REIF DIMASHQ</t>
  </si>
  <si>
    <t>Benefits sheikhoni</t>
  </si>
  <si>
    <t>Guidance</t>
  </si>
  <si>
    <t>LAMES YOUSEF</t>
  </si>
  <si>
    <t>KAOKAB</t>
  </si>
  <si>
    <t>maria jrikos</t>
  </si>
  <si>
    <t>nazmah</t>
  </si>
  <si>
    <t xml:space="preserve">MALK  GORE </t>
  </si>
  <si>
    <t xml:space="preserve">NABEHA </t>
  </si>
  <si>
    <t>MAJD KATOUL</t>
  </si>
  <si>
    <t>ENTESAF</t>
  </si>
  <si>
    <t xml:space="preserve">رأس المعرة </t>
  </si>
  <si>
    <t>MOHAMMAD  HAIDAR</t>
  </si>
  <si>
    <t>einalhour</t>
  </si>
  <si>
    <t>MHD MUNER KHAWAM</t>
  </si>
  <si>
    <t xml:space="preserve">MARAM  ALARNOUS </t>
  </si>
  <si>
    <t xml:space="preserve">KHAOULA </t>
  </si>
  <si>
    <t xml:space="preserve">maraah  gamowl </t>
  </si>
  <si>
    <t>ragdaa</t>
  </si>
  <si>
    <t>mkdad alnakari</t>
  </si>
  <si>
    <t>NAJM ALTOANE</t>
  </si>
  <si>
    <t>KHOWLOAD</t>
  </si>
  <si>
    <t>NOUR SAQA AMINE</t>
  </si>
  <si>
    <t>hazar dayioub</t>
  </si>
  <si>
    <t>iktemal</t>
  </si>
  <si>
    <t>wesam aldeen kayd</t>
  </si>
  <si>
    <t>طرطوس صافيتا</t>
  </si>
  <si>
    <t>yaarb Abbas</t>
  </si>
  <si>
    <t>ali  aiod</t>
  </si>
  <si>
    <t>jahedah</t>
  </si>
  <si>
    <t>karima fashfash</t>
  </si>
  <si>
    <t>kissa</t>
  </si>
  <si>
    <t>mohmad alashkar</t>
  </si>
  <si>
    <t>mhd malek zabad</t>
  </si>
  <si>
    <t>mousa alhamad</t>
  </si>
  <si>
    <t>wazna</t>
  </si>
  <si>
    <t>raqqa</t>
  </si>
  <si>
    <t>aroba</t>
  </si>
  <si>
    <t>ebrahem alkazale</t>
  </si>
  <si>
    <t>aaesha</t>
  </si>
  <si>
    <t>garman</t>
  </si>
  <si>
    <t>ahmad azaldyn</t>
  </si>
  <si>
    <t>hdeah</t>
  </si>
  <si>
    <t>EDREES ALMEHNEH</t>
  </si>
  <si>
    <t>WAGED</t>
  </si>
  <si>
    <t>shahba</t>
  </si>
  <si>
    <t>ekram jaryouh</t>
  </si>
  <si>
    <t>swedan jazera</t>
  </si>
  <si>
    <t>ALAA ALSAED</t>
  </si>
  <si>
    <t>ELI ALKOTAMI</t>
  </si>
  <si>
    <t>AYDAH</t>
  </si>
  <si>
    <t>ieman alahmad</t>
  </si>
  <si>
    <t>eman almasri</t>
  </si>
  <si>
    <t>saadeah</t>
  </si>
  <si>
    <t>EMAN RAMDAN</t>
  </si>
  <si>
    <t>basem kabkali</t>
  </si>
  <si>
    <t>yasira</t>
  </si>
  <si>
    <t>BADREH JOUAD</t>
  </si>
  <si>
    <t>ALFOUA</t>
  </si>
  <si>
    <t>thorae ibrahem</t>
  </si>
  <si>
    <t>ALQSWAH</t>
  </si>
  <si>
    <t>شيحة</t>
  </si>
  <si>
    <t>jaafar makhlouf</t>
  </si>
  <si>
    <t>mahasen</t>
  </si>
  <si>
    <t>jolnar anka</t>
  </si>
  <si>
    <t>hosam  alhaddad</t>
  </si>
  <si>
    <t>HASSAN ALZAHRAWI</t>
  </si>
  <si>
    <t>hasan doibah</t>
  </si>
  <si>
    <t>Husien AlMoaidy</t>
  </si>
  <si>
    <t>Qotaifeh</t>
  </si>
  <si>
    <t xml:space="preserve">حسرات </t>
  </si>
  <si>
    <t>HAMAD ALHAMAD</t>
  </si>
  <si>
    <t>JOUZA</t>
  </si>
  <si>
    <t>Jaduda</t>
  </si>
  <si>
    <t>hanan badwi</t>
  </si>
  <si>
    <t>ghadna</t>
  </si>
  <si>
    <t>hayan ibrahem</t>
  </si>
  <si>
    <t>KHALIED TABASH</t>
  </si>
  <si>
    <t>DRGHAM  MSTOW</t>
  </si>
  <si>
    <t xml:space="preserve">KHADRA </t>
  </si>
  <si>
    <t>Duaa Al Dandal</t>
  </si>
  <si>
    <t>dema hasn</t>
  </si>
  <si>
    <t>RAFAT KHLEEF</t>
  </si>
  <si>
    <t>OFAA</t>
  </si>
  <si>
    <t>RAFAAT EED</t>
  </si>
  <si>
    <t>ranea alhalabi</t>
  </si>
  <si>
    <t>eaman</t>
  </si>
  <si>
    <t>razan esmaeil</t>
  </si>
  <si>
    <t>klema</t>
  </si>
  <si>
    <t>REHAM ALKHNEFES</t>
  </si>
  <si>
    <t xml:space="preserve">الضمير </t>
  </si>
  <si>
    <t>reham  alagak</t>
  </si>
  <si>
    <t>rawaa alrifaee</t>
  </si>
  <si>
    <t>rowaeda alba</t>
  </si>
  <si>
    <t>johaena</t>
  </si>
  <si>
    <t>REEM DEBO</t>
  </si>
  <si>
    <t>ZIAD SULEMAN</t>
  </si>
  <si>
    <t>zainab hasan</t>
  </si>
  <si>
    <t>namat</t>
  </si>
  <si>
    <t>AL HOUESH</t>
  </si>
  <si>
    <t>Zeina kuzbari</t>
  </si>
  <si>
    <t>Rania</t>
  </si>
  <si>
    <t>sublime alhashish</t>
  </si>
  <si>
    <t>alsook</t>
  </si>
  <si>
    <t>saad alhaj</t>
  </si>
  <si>
    <t>SALAM SLEMAN</t>
  </si>
  <si>
    <t>JOMANA</t>
  </si>
  <si>
    <t>ريف حماة</t>
  </si>
  <si>
    <t>sozan salama</t>
  </si>
  <si>
    <t>nwa</t>
  </si>
  <si>
    <t>العروس</t>
  </si>
  <si>
    <t>somar mohamed</t>
  </si>
  <si>
    <t>sheren maala</t>
  </si>
  <si>
    <t>skera</t>
  </si>
  <si>
    <t>sheren naser</t>
  </si>
  <si>
    <t>haded</t>
  </si>
  <si>
    <t>SAFAA ALMOHAMMAD</t>
  </si>
  <si>
    <t>FOZEA</t>
  </si>
  <si>
    <t>EIYASHA ALSHAMLIA</t>
  </si>
  <si>
    <t>abdalsatar alabed</t>
  </si>
  <si>
    <t>Abdullah  Ammar</t>
  </si>
  <si>
    <t xml:space="preserve">عين بالوج </t>
  </si>
  <si>
    <t>ETABA  ABRAHEM</t>
  </si>
  <si>
    <t>HOREA</t>
  </si>
  <si>
    <t>ODAY AL ABBOUD</t>
  </si>
  <si>
    <t>SARAB AL SALAMOUNY</t>
  </si>
  <si>
    <t>سويسه</t>
  </si>
  <si>
    <t>essam alkrean</t>
  </si>
  <si>
    <t xml:space="preserve">ola  alshkere </t>
  </si>
  <si>
    <t xml:space="preserve">hoda </t>
  </si>
  <si>
    <t>Ali  Hammooud</t>
  </si>
  <si>
    <t>Yasmen</t>
  </si>
  <si>
    <t>ALI SHBLI</t>
  </si>
  <si>
    <t>ali shadod</t>
  </si>
  <si>
    <t xml:space="preserve">Ali  Ali </t>
  </si>
  <si>
    <t>Shahed</t>
  </si>
  <si>
    <t>ali amar</t>
  </si>
  <si>
    <t>mathilah</t>
  </si>
  <si>
    <t>omira arsali</t>
  </si>
  <si>
    <t>GHADER ALBAREDE</t>
  </si>
  <si>
    <t>GHAZAL FAROUATI</t>
  </si>
  <si>
    <t>RABWA</t>
  </si>
  <si>
    <t>GHAZAL QAES</t>
  </si>
  <si>
    <t>GHIATH SHEHADA</t>
  </si>
  <si>
    <t>fadi alnfra</t>
  </si>
  <si>
    <t>widad</t>
  </si>
  <si>
    <t>FADIA ALKADI</t>
  </si>
  <si>
    <t>SHARIFAH</t>
  </si>
  <si>
    <t>FATEMA REZK</t>
  </si>
  <si>
    <t>MAYADIN</t>
  </si>
  <si>
    <t>fedaa shahin</t>
  </si>
  <si>
    <t>Hamah</t>
  </si>
  <si>
    <t>qusay hamad</t>
  </si>
  <si>
    <t>zobyda</t>
  </si>
  <si>
    <t>beet jn</t>
  </si>
  <si>
    <t>mahar mosa</t>
  </si>
  <si>
    <t>bushra</t>
  </si>
  <si>
    <t>MOHAMMAD ALMHAMEED</t>
  </si>
  <si>
    <t>MOHAMMED HAMADA</t>
  </si>
  <si>
    <t xml:space="preserve">جبالا </t>
  </si>
  <si>
    <t xml:space="preserve">mohamad  hamoowd </t>
  </si>
  <si>
    <t xml:space="preserve">afaf </t>
  </si>
  <si>
    <t>khandanoun</t>
  </si>
  <si>
    <t>Mohammad Redwan</t>
  </si>
  <si>
    <t>mohamaad shhaab</t>
  </si>
  <si>
    <t xml:space="preserve">MOHAMAD  ABOUD </t>
  </si>
  <si>
    <t xml:space="preserve">ALHAM </t>
  </si>
  <si>
    <t>muhamad ali  shama</t>
  </si>
  <si>
    <t>تل الصفا</t>
  </si>
  <si>
    <t>mohamad issa</t>
  </si>
  <si>
    <t>molia</t>
  </si>
  <si>
    <t>MOHAMAD MAHER  DBAS</t>
  </si>
  <si>
    <t>HAFETHA</t>
  </si>
  <si>
    <t>Mohamad Mahmoud</t>
  </si>
  <si>
    <t>Kawkab</t>
  </si>
  <si>
    <t>mouhammad  maree</t>
  </si>
  <si>
    <t>fadelah</t>
  </si>
  <si>
    <t>mohamad moustafa</t>
  </si>
  <si>
    <t>Mohammad  Malha</t>
  </si>
  <si>
    <t xml:space="preserve">samascus </t>
  </si>
  <si>
    <t>Mohammad Wasem Al-Masoti</t>
  </si>
  <si>
    <t>mahmood zahedah</t>
  </si>
  <si>
    <t>mahmoud  masoud</t>
  </si>
  <si>
    <t>arni</t>
  </si>
  <si>
    <t xml:space="preserve">MARYAM  HASAN </t>
  </si>
  <si>
    <t xml:space="preserve">NAFELA </t>
  </si>
  <si>
    <t>maryam  abd alhae</t>
  </si>
  <si>
    <t>MOZAFAR ALKHAWALDAH</t>
  </si>
  <si>
    <t>دمشق يرموك</t>
  </si>
  <si>
    <t>Mona Saleh</t>
  </si>
  <si>
    <t>MOUNIRA KHADRA</t>
  </si>
  <si>
    <t>alshajra</t>
  </si>
  <si>
    <t>mounefa abu soubh</t>
  </si>
  <si>
    <t>MAHA ALJADID</t>
  </si>
  <si>
    <t>ALANBAR</t>
  </si>
  <si>
    <t>mohaab saloom</t>
  </si>
  <si>
    <t>moaead qotish</t>
  </si>
  <si>
    <t>lobaba</t>
  </si>
  <si>
    <t>gabatha alkhashab</t>
  </si>
  <si>
    <t>mai ghanem</t>
  </si>
  <si>
    <t>MAYADA AL-ASTA</t>
  </si>
  <si>
    <t>NAEMAH</t>
  </si>
  <si>
    <t>nassan alnaser</t>
  </si>
  <si>
    <t>RAS AL AEIN</t>
  </si>
  <si>
    <t>الزازه</t>
  </si>
  <si>
    <t>NAWAL ALJAAR</t>
  </si>
  <si>
    <t>KHAWD</t>
  </si>
  <si>
    <t>nour ajaj</t>
  </si>
  <si>
    <t>fayzeh</t>
  </si>
  <si>
    <t>Hamam Jafer</t>
  </si>
  <si>
    <t>Nthera</t>
  </si>
  <si>
    <t>arman</t>
  </si>
  <si>
    <t>HWAZN ALHASANI</t>
  </si>
  <si>
    <t>Makhem Alermk</t>
  </si>
  <si>
    <t>HAYA FADEL</t>
  </si>
  <si>
    <t xml:space="preserve">wdyan  hasan </t>
  </si>
  <si>
    <t xml:space="preserve">yasmin </t>
  </si>
  <si>
    <t>WESAL DEBREH</t>
  </si>
  <si>
    <t>salamiah</t>
  </si>
  <si>
    <t>المتينيه</t>
  </si>
  <si>
    <t>waeed alasaf</t>
  </si>
  <si>
    <t>nubbol</t>
  </si>
  <si>
    <t>waad hosein</t>
  </si>
  <si>
    <t>sltana</t>
  </si>
  <si>
    <t>Alread</t>
  </si>
  <si>
    <t>waad hamza</t>
  </si>
  <si>
    <t>walaa alawda allah</t>
  </si>
  <si>
    <t xml:space="preserve">WALAA  KARDAB </t>
  </si>
  <si>
    <t>YAZAN SAAD</t>
  </si>
  <si>
    <t>ADIBA</t>
  </si>
  <si>
    <t>YAMAN ALSKEKH</t>
  </si>
  <si>
    <t>sara alibrahim</t>
  </si>
  <si>
    <t>makboula</t>
  </si>
  <si>
    <t>Shadi Laktinh</t>
  </si>
  <si>
    <t>Salam</t>
  </si>
  <si>
    <t>DEIR ALZOOR</t>
  </si>
  <si>
    <t>MHD ALFATEH HAMOUSH</t>
  </si>
  <si>
    <t>MOTAHA</t>
  </si>
  <si>
    <t xml:space="preserve">TARTOS </t>
  </si>
  <si>
    <t>mohamad mousa</t>
  </si>
  <si>
    <t>mortada alheme</t>
  </si>
  <si>
    <t>soria</t>
  </si>
  <si>
    <t>ALQADMOS</t>
  </si>
  <si>
    <t>mamdouh alhussien alali</t>
  </si>
  <si>
    <t>ABD ALHADI HASAN</t>
  </si>
  <si>
    <t>RFEQAH</t>
  </si>
  <si>
    <t>Layal Alshek</t>
  </si>
  <si>
    <t>Doha</t>
  </si>
  <si>
    <t>ALRAMLE</t>
  </si>
  <si>
    <t>yazan alfaead</t>
  </si>
  <si>
    <t>AHMAD ALADAWE</t>
  </si>
  <si>
    <t>AHMAD JUMAA</t>
  </si>
  <si>
    <t>GHALIB</t>
  </si>
  <si>
    <t>Alfrke</t>
  </si>
  <si>
    <t>Ahmad Haj Sadek</t>
  </si>
  <si>
    <t>Mohammad Souhel</t>
  </si>
  <si>
    <t>بقراقه</t>
  </si>
  <si>
    <t>ahmad zoghbi</t>
  </si>
  <si>
    <t>dourgam</t>
  </si>
  <si>
    <t>zaheah</t>
  </si>
  <si>
    <t xml:space="preserve">ahmad  shalawe </t>
  </si>
  <si>
    <t xml:space="preserve">noor aldeen </t>
  </si>
  <si>
    <t>AHMAD GHAZE</t>
  </si>
  <si>
    <t>adham alslaebi</t>
  </si>
  <si>
    <t>ADHAM ALFARHAN</t>
  </si>
  <si>
    <t>حيمر جيس</t>
  </si>
  <si>
    <t>areej salama</t>
  </si>
  <si>
    <t>abd alrahman</t>
  </si>
  <si>
    <t>zkeah</t>
  </si>
  <si>
    <t>OSAMA SHAM</t>
  </si>
  <si>
    <t>MOHAMMAD</t>
  </si>
  <si>
    <t>ASIMA</t>
  </si>
  <si>
    <t>ASMAA ALJZAERLE</t>
  </si>
  <si>
    <t>NAZER</t>
  </si>
  <si>
    <t>asmaa hasan</t>
  </si>
  <si>
    <t>AEN ALHAMRA</t>
  </si>
  <si>
    <t>ASHRAF ALI</t>
  </si>
  <si>
    <t>FOUAD</t>
  </si>
  <si>
    <t>MOENA</t>
  </si>
  <si>
    <t>alaa alshehab</t>
  </si>
  <si>
    <t>hamed</t>
  </si>
  <si>
    <t>fouzieh</t>
  </si>
  <si>
    <t>alaa aed</t>
  </si>
  <si>
    <t>aouwad</t>
  </si>
  <si>
    <t>nadoua</t>
  </si>
  <si>
    <t>alhasan almardini</t>
  </si>
  <si>
    <t>mhdhussen</t>
  </si>
  <si>
    <t>damascua</t>
  </si>
  <si>
    <t>ale saar jabele</t>
  </si>
  <si>
    <t>kawsar</t>
  </si>
  <si>
    <t xml:space="preserve">نبع الطيب </t>
  </si>
  <si>
    <t>al yamama abdullah</t>
  </si>
  <si>
    <t>adam</t>
  </si>
  <si>
    <t>AMANI AL SHARIDI</t>
  </si>
  <si>
    <t>YOUSEF</t>
  </si>
  <si>
    <t>amal  alabd</t>
  </si>
  <si>
    <t>rweha</t>
  </si>
  <si>
    <t>JBLAH</t>
  </si>
  <si>
    <t>AMAL JERMASHI</t>
  </si>
  <si>
    <t>amer hasan</t>
  </si>
  <si>
    <t>housen</t>
  </si>
  <si>
    <t>AUMEMA AL AHMAD</t>
  </si>
  <si>
    <t>MAHMOD</t>
  </si>
  <si>
    <t>WADHA MAHMOD</t>
  </si>
  <si>
    <t>Anaam Amran</t>
  </si>
  <si>
    <t>Gamel</t>
  </si>
  <si>
    <t>Tarkeh</t>
  </si>
  <si>
    <t>فقرو</t>
  </si>
  <si>
    <t>evlen restm</t>
  </si>
  <si>
    <t>yousef</t>
  </si>
  <si>
    <t xml:space="preserve">حمص الحراكي </t>
  </si>
  <si>
    <t>AHMAD ALEBRAHEM</t>
  </si>
  <si>
    <t>SOLEMAN</t>
  </si>
  <si>
    <t>RAMZEA</t>
  </si>
  <si>
    <t>ahmad alshammat</t>
  </si>
  <si>
    <t>mhd emad</t>
  </si>
  <si>
    <t>AHMAD ALKESERI</t>
  </si>
  <si>
    <t>AZAM</t>
  </si>
  <si>
    <t>ZOHOR</t>
  </si>
  <si>
    <t>Ahmad Alrashi</t>
  </si>
  <si>
    <t>Tawfik</t>
  </si>
  <si>
    <t>mahkan</t>
  </si>
  <si>
    <t>Ahmad Saleh</t>
  </si>
  <si>
    <t>Malek</t>
  </si>
  <si>
    <t>Laela</t>
  </si>
  <si>
    <t>asma haidar</t>
  </si>
  <si>
    <t>nawaf</t>
  </si>
  <si>
    <t>amjad ajeeb</t>
  </si>
  <si>
    <t>amien</t>
  </si>
  <si>
    <t>najlaa</t>
  </si>
  <si>
    <t>OMAIMA ALETAWI</t>
  </si>
  <si>
    <t>AWAD</t>
  </si>
  <si>
    <t>alfreka</t>
  </si>
  <si>
    <t xml:space="preserve">جديدة عرطوز </t>
  </si>
  <si>
    <t>ayham hasan</t>
  </si>
  <si>
    <t>alsyda zinab</t>
  </si>
  <si>
    <t>alaa alabd alrahman almfti</t>
  </si>
  <si>
    <t>waled</t>
  </si>
  <si>
    <t>alaa baker</t>
  </si>
  <si>
    <t>younees</t>
  </si>
  <si>
    <t>زبادني</t>
  </si>
  <si>
    <t>ALAA KHARETA</t>
  </si>
  <si>
    <t>ISMAEL</t>
  </si>
  <si>
    <t>amal jarboa</t>
  </si>
  <si>
    <t>maskana</t>
  </si>
  <si>
    <t>aya talb</t>
  </si>
  <si>
    <t>abd alhadee</t>
  </si>
  <si>
    <t>ebtessam</t>
  </si>
  <si>
    <t>Basel abbas</t>
  </si>
  <si>
    <t>fawwaz</t>
  </si>
  <si>
    <t>BASEL MOHAMMAD</t>
  </si>
  <si>
    <t>SOKARH</t>
  </si>
  <si>
    <t>BET ANA</t>
  </si>
  <si>
    <t>btool alali</t>
  </si>
  <si>
    <t>سوق</t>
  </si>
  <si>
    <t>BATOUL JOUHA</t>
  </si>
  <si>
    <t>MAHMOUD</t>
  </si>
  <si>
    <t>JAMELAH</t>
  </si>
  <si>
    <t>batol ali</t>
  </si>
  <si>
    <t>samir</t>
  </si>
  <si>
    <t>batoul nassour</t>
  </si>
  <si>
    <t>nizar</t>
  </si>
  <si>
    <t>fadoa</t>
  </si>
  <si>
    <t>bashar hasan</t>
  </si>
  <si>
    <t>mohamed</t>
  </si>
  <si>
    <t>lybea</t>
  </si>
  <si>
    <t>hamamkouneah</t>
  </si>
  <si>
    <t>BOSHRA ALSHEIKH</t>
  </si>
  <si>
    <t>NEDAL</t>
  </si>
  <si>
    <t>ادلب سلقين</t>
  </si>
  <si>
    <t>Bahia Banbouk</t>
  </si>
  <si>
    <t>Ghazwan</t>
  </si>
  <si>
    <t>Bbadria</t>
  </si>
  <si>
    <t>taghred shanan</t>
  </si>
  <si>
    <t>manoe</t>
  </si>
  <si>
    <t>tamam zifa</t>
  </si>
  <si>
    <t>almahfora</t>
  </si>
  <si>
    <t>شرعي</t>
  </si>
  <si>
    <t>TAHANE SHARHAN</t>
  </si>
  <si>
    <t>MOFIDA</t>
  </si>
  <si>
    <t>Thaear Abo daka</t>
  </si>
  <si>
    <t>Slman</t>
  </si>
  <si>
    <t>Hfeta</t>
  </si>
  <si>
    <t xml:space="preserve">SWRAEA  ALGAWE </t>
  </si>
  <si>
    <t xml:space="preserve">KHALED </t>
  </si>
  <si>
    <t xml:space="preserve">ABTESAM </t>
  </si>
  <si>
    <t>jamal tajour</t>
  </si>
  <si>
    <t>JANA SAEED</t>
  </si>
  <si>
    <t>QAIS</t>
  </si>
  <si>
    <t>جنين</t>
  </si>
  <si>
    <t>GEHAN KASER</t>
  </si>
  <si>
    <t>ABDALLA</t>
  </si>
  <si>
    <t>Aldaeah</t>
  </si>
  <si>
    <t>GEHAN OTHMAN</t>
  </si>
  <si>
    <t>MHMOUD</t>
  </si>
  <si>
    <t>Damascud</t>
  </si>
  <si>
    <t>hassan ismail</t>
  </si>
  <si>
    <t>ismail</t>
  </si>
  <si>
    <t>khitam</t>
  </si>
  <si>
    <t>الركايا</t>
  </si>
  <si>
    <t>HASSAN ESAWI</t>
  </si>
  <si>
    <t>ABD  ALLAH</t>
  </si>
  <si>
    <t>Hasan  Ahmad hajje shehada</t>
  </si>
  <si>
    <t>mohamad Ali</t>
  </si>
  <si>
    <t>YALDA</t>
  </si>
  <si>
    <t>الرياض القريات</t>
  </si>
  <si>
    <t>Hasan Antaj</t>
  </si>
  <si>
    <t>Aiesha</t>
  </si>
  <si>
    <t>hasn ahmad</t>
  </si>
  <si>
    <t>qusai</t>
  </si>
  <si>
    <t>HASAN DIAB</t>
  </si>
  <si>
    <t>MOHAMAD</t>
  </si>
  <si>
    <t>ESMAT</t>
  </si>
  <si>
    <t>HUSSEN ALSLEMAN</t>
  </si>
  <si>
    <t>AMIN</t>
  </si>
  <si>
    <t>HANAN EDRIS</t>
  </si>
  <si>
    <t>HATEM</t>
  </si>
  <si>
    <t>HANAN ALFARRA</t>
  </si>
  <si>
    <t>MOHAMAD DEB</t>
  </si>
  <si>
    <t>koder hedar</t>
  </si>
  <si>
    <t>yasmyn</t>
  </si>
  <si>
    <t>اللقبة</t>
  </si>
  <si>
    <t>khalifa moustafa</t>
  </si>
  <si>
    <t>naaela</t>
  </si>
  <si>
    <t>RIF DIMAHQ</t>
  </si>
  <si>
    <t>DOUGA ALJOUJOU</t>
  </si>
  <si>
    <t>doaa hareb</t>
  </si>
  <si>
    <t>gsan</t>
  </si>
  <si>
    <t xml:space="preserve">DOAA DADA </t>
  </si>
  <si>
    <t>MOHAMMAD SAEED</t>
  </si>
  <si>
    <t xml:space="preserve">KALTHOM </t>
  </si>
  <si>
    <t>بداما</t>
  </si>
  <si>
    <t>rama taghly</t>
  </si>
  <si>
    <t>abd almouty</t>
  </si>
  <si>
    <t>ضهر البياطرة</t>
  </si>
  <si>
    <t>RAMIA HASAN</t>
  </si>
  <si>
    <t>RANIA GHAZAL</t>
  </si>
  <si>
    <t>SAMIR</t>
  </si>
  <si>
    <t>raidah brabou</t>
  </si>
  <si>
    <t>رسم المسطاحة</t>
  </si>
  <si>
    <t>ROUBA ALMOHAMMAD</t>
  </si>
  <si>
    <t>MOHAMMED</t>
  </si>
  <si>
    <t>JOURIAH</t>
  </si>
  <si>
    <t>ruba ammorah</t>
  </si>
  <si>
    <t>abd alhamed</t>
  </si>
  <si>
    <t>RUBA MHANA</t>
  </si>
  <si>
    <t>SALAH ALDEEN</t>
  </si>
  <si>
    <t>خربة الشياب</t>
  </si>
  <si>
    <t>rajaa alhamoudi</t>
  </si>
  <si>
    <t>wardih</t>
  </si>
  <si>
    <t>rasha sardini</t>
  </si>
  <si>
    <t>radwan</t>
  </si>
  <si>
    <t>rasha okasha</t>
  </si>
  <si>
    <t>talib</t>
  </si>
  <si>
    <t>theebh</t>
  </si>
  <si>
    <t>raghhdah zrkan alfrkh</t>
  </si>
  <si>
    <t xml:space="preserve">القطعه </t>
  </si>
  <si>
    <t>ROEEA ALKEEB</t>
  </si>
  <si>
    <t>IBRAHIM</t>
  </si>
  <si>
    <t>rula moustafah</t>
  </si>
  <si>
    <t>nasir</t>
  </si>
  <si>
    <t>taghrred</t>
  </si>
  <si>
    <t>Banan</t>
  </si>
  <si>
    <t xml:space="preserve">الديرونة </t>
  </si>
  <si>
    <t>Randa ghoura</t>
  </si>
  <si>
    <t>tawfik</t>
  </si>
  <si>
    <t>gablih</t>
  </si>
  <si>
    <t>RANEEM ALHAMOUD</t>
  </si>
  <si>
    <t>KHADER</t>
  </si>
  <si>
    <t>MANBIJ</t>
  </si>
  <si>
    <t>REHAM MAHMOUD</t>
  </si>
  <si>
    <t xml:space="preserve">RAWAD  DIEB </t>
  </si>
  <si>
    <t xml:space="preserve">ALI </t>
  </si>
  <si>
    <t xml:space="preserve">BADRIA </t>
  </si>
  <si>
    <t>nabek</t>
  </si>
  <si>
    <t>Rosa almawed</t>
  </si>
  <si>
    <t>subhi</t>
  </si>
  <si>
    <t>حمص باب السباع</t>
  </si>
  <si>
    <t>RAWAA SALOUM MOHAMAD</t>
  </si>
  <si>
    <t>TAMMAM</t>
  </si>
  <si>
    <t>rola taraf</t>
  </si>
  <si>
    <t>thabit</t>
  </si>
  <si>
    <t>REEM ALSHAER</t>
  </si>
  <si>
    <t>KAMEL</t>
  </si>
  <si>
    <t>REEM ALI</t>
  </si>
  <si>
    <t>القدموس</t>
  </si>
  <si>
    <t>RIMA AMMAR</t>
  </si>
  <si>
    <t>Reman Abu Rashed</t>
  </si>
  <si>
    <t>Yaser</t>
  </si>
  <si>
    <t>Fawzia</t>
  </si>
  <si>
    <t>ارض شهبا</t>
  </si>
  <si>
    <t>zainab al rbeean</t>
  </si>
  <si>
    <t>karim</t>
  </si>
  <si>
    <t>shoma</t>
  </si>
  <si>
    <t>ZAYNA MANSOUR</t>
  </si>
  <si>
    <t>MANSOUR</t>
  </si>
  <si>
    <t>JOUHEDA</t>
  </si>
  <si>
    <t>swusah</t>
  </si>
  <si>
    <t>sarah abrahim</t>
  </si>
  <si>
    <t>khalid</t>
  </si>
  <si>
    <t>Mosiaf Aldoliba</t>
  </si>
  <si>
    <t>Sara mandeel</t>
  </si>
  <si>
    <t>frhan</t>
  </si>
  <si>
    <t>fidaa</t>
  </si>
  <si>
    <t>samer alghazi</t>
  </si>
  <si>
    <t>housaen</t>
  </si>
  <si>
    <t>SAMER HAMAD</t>
  </si>
  <si>
    <t>HAMAD</t>
  </si>
  <si>
    <t>samer dais</t>
  </si>
  <si>
    <t>SAMI HORANI AJAJ</t>
  </si>
  <si>
    <t>MOHAMAD SAMEER</t>
  </si>
  <si>
    <t>Sami Saeed</t>
  </si>
  <si>
    <t>Nour Alhuda</t>
  </si>
  <si>
    <t xml:space="preserve">swaad  hamoud </t>
  </si>
  <si>
    <t xml:space="preserve">saleeh </t>
  </si>
  <si>
    <t>nagwa</t>
  </si>
  <si>
    <t>SAAD ALKHALAF</t>
  </si>
  <si>
    <t>ABDUALLAH</t>
  </si>
  <si>
    <t>salwa ahmad</t>
  </si>
  <si>
    <t>درعا المخيم</t>
  </si>
  <si>
    <t>salwa almahmoud</t>
  </si>
  <si>
    <t>sabreaa</t>
  </si>
  <si>
    <t>ريف دمشق - قطنا</t>
  </si>
  <si>
    <t>Samar Saker</t>
  </si>
  <si>
    <t>Adnan</t>
  </si>
  <si>
    <t>Kaniea</t>
  </si>
  <si>
    <t>الجزائر</t>
  </si>
  <si>
    <t>samar kamil</t>
  </si>
  <si>
    <t>abaas</t>
  </si>
  <si>
    <t>basera</t>
  </si>
  <si>
    <t>Der alzur</t>
  </si>
  <si>
    <t>somaea alfaead</t>
  </si>
  <si>
    <t>hamoud</t>
  </si>
  <si>
    <t>boshra</t>
  </si>
  <si>
    <t>SANAA HASAN</t>
  </si>
  <si>
    <t>HUSSEIN</t>
  </si>
  <si>
    <t>alhatan</t>
  </si>
  <si>
    <t>قوملق</t>
  </si>
  <si>
    <t>SIHAM MOHAMMAD</t>
  </si>
  <si>
    <t>ABDO</t>
  </si>
  <si>
    <t>tadmr</t>
  </si>
  <si>
    <t xml:space="preserve">الحريف </t>
  </si>
  <si>
    <t>swhaa  aesaa</t>
  </si>
  <si>
    <t xml:space="preserve">nazeer </t>
  </si>
  <si>
    <t xml:space="preserve">abtsam </t>
  </si>
  <si>
    <t>sawsan salhab</t>
  </si>
  <si>
    <t>taher</t>
  </si>
  <si>
    <t>mesara</t>
  </si>
  <si>
    <t>shadi assaf</t>
  </si>
  <si>
    <t>ibrahem</t>
  </si>
  <si>
    <t>shadi mathlom</t>
  </si>
  <si>
    <t>kabalan</t>
  </si>
  <si>
    <t>shams ebrahem</t>
  </si>
  <si>
    <t>kadowr</t>
  </si>
  <si>
    <t>shahm abaas</t>
  </si>
  <si>
    <t>basam</t>
  </si>
  <si>
    <t>LEBANON</t>
  </si>
  <si>
    <t>shiema alnablse</t>
  </si>
  <si>
    <t>SABREEN ZYADEH</t>
  </si>
  <si>
    <t>IBRAHEEM</t>
  </si>
  <si>
    <t>sabah rabah</t>
  </si>
  <si>
    <t>rabah</t>
  </si>
  <si>
    <t>SAFAA ALAWTANI</t>
  </si>
  <si>
    <t>SOHEL</t>
  </si>
  <si>
    <t>LIYLA</t>
  </si>
  <si>
    <t>السنديانة</t>
  </si>
  <si>
    <t>safaa khalouf</t>
  </si>
  <si>
    <t>Safaa Sabagh</t>
  </si>
  <si>
    <t>Mohammad Amin</t>
  </si>
  <si>
    <t>Bassema</t>
  </si>
  <si>
    <t xml:space="preserve">هريرة </t>
  </si>
  <si>
    <t>safaa maryam</t>
  </si>
  <si>
    <t>safyah</t>
  </si>
  <si>
    <t xml:space="preserve">المعيصرة  </t>
  </si>
  <si>
    <t>salah essa</t>
  </si>
  <si>
    <t>essa</t>
  </si>
  <si>
    <t>TAREK HASWA</t>
  </si>
  <si>
    <t>MAHA ALZEN</t>
  </si>
  <si>
    <t>talib alibrahem</t>
  </si>
  <si>
    <t>REF DAMACUS</t>
  </si>
  <si>
    <t>adel mero</t>
  </si>
  <si>
    <t>abd alateef</t>
  </si>
  <si>
    <t>halemeh</t>
  </si>
  <si>
    <t>AICHA ALDARWISH</t>
  </si>
  <si>
    <t>Obadah Almonayyer</t>
  </si>
  <si>
    <t>Abdulrahman</t>
  </si>
  <si>
    <t>Hanadi</t>
  </si>
  <si>
    <t>jb alghar</t>
  </si>
  <si>
    <t>abduallah alkhder</t>
  </si>
  <si>
    <t>Abdullah abdul rahman</t>
  </si>
  <si>
    <t>anwar</t>
  </si>
  <si>
    <t>abd  al mohamaad</t>
  </si>
  <si>
    <t xml:space="preserve">ibrahem </t>
  </si>
  <si>
    <t>farha</t>
  </si>
  <si>
    <t>التمانعة</t>
  </si>
  <si>
    <t>abd al baset saloom</t>
  </si>
  <si>
    <t>ibrahim</t>
  </si>
  <si>
    <t>aliah</t>
  </si>
  <si>
    <t xml:space="preserve">abdalrahman  mohamad </t>
  </si>
  <si>
    <t>sedo</t>
  </si>
  <si>
    <t>gbala</t>
  </si>
  <si>
    <t>abdalsamad taleb</t>
  </si>
  <si>
    <t>zeen alabden</t>
  </si>
  <si>
    <t>shahnzan</t>
  </si>
  <si>
    <t>abd alfatah aljeousi</t>
  </si>
  <si>
    <t xml:space="preserve">abd alah  alnablse </t>
  </si>
  <si>
    <t xml:space="preserve">nohamad </t>
  </si>
  <si>
    <t xml:space="preserve">ghazal </t>
  </si>
  <si>
    <t>abd alnor dawwd</t>
  </si>
  <si>
    <t>wafik</t>
  </si>
  <si>
    <t>ABEER ALQAHF</t>
  </si>
  <si>
    <t>MAHER</t>
  </si>
  <si>
    <t>abeer badran</t>
  </si>
  <si>
    <t>salman</t>
  </si>
  <si>
    <t>terkya</t>
  </si>
  <si>
    <t>eabir David</t>
  </si>
  <si>
    <t>khadir</t>
  </si>
  <si>
    <t>ABEER AYASH ALALI</t>
  </si>
  <si>
    <t>SALEH</t>
  </si>
  <si>
    <t>بيلون</t>
  </si>
  <si>
    <t>adnan alsmail</t>
  </si>
  <si>
    <t>moustfa</t>
  </si>
  <si>
    <t>دمشق زاهرة</t>
  </si>
  <si>
    <t>ADNAN MOUSA</t>
  </si>
  <si>
    <t>ZAIN ALBEDEN</t>
  </si>
  <si>
    <t>azza essa</t>
  </si>
  <si>
    <t>yhea</t>
  </si>
  <si>
    <t>الفريكة</t>
  </si>
  <si>
    <t>essam hamadan</t>
  </si>
  <si>
    <t>shahm</t>
  </si>
  <si>
    <t>kokb</t>
  </si>
  <si>
    <t>esam saede</t>
  </si>
  <si>
    <t>OKAB ALBESHR</t>
  </si>
  <si>
    <t>MOHAMAD NAFEA</t>
  </si>
  <si>
    <t>MALAKA</t>
  </si>
  <si>
    <t>ola abo shala</t>
  </si>
  <si>
    <t>ref damas</t>
  </si>
  <si>
    <t>ALAA SULTAN</t>
  </si>
  <si>
    <t>YOUSSEF</t>
  </si>
  <si>
    <t>SUKAINA</t>
  </si>
  <si>
    <t>ALI ALABRAS</t>
  </si>
  <si>
    <t>SMEH</t>
  </si>
  <si>
    <t>AECHA</t>
  </si>
  <si>
    <t>ali alaoudeah</t>
  </si>
  <si>
    <t>hsen</t>
  </si>
  <si>
    <t>aedah</t>
  </si>
  <si>
    <t>كفر عقيد</t>
  </si>
  <si>
    <t>ALI BARAKAT</t>
  </si>
  <si>
    <t>FARES</t>
  </si>
  <si>
    <t>GORGET</t>
  </si>
  <si>
    <t>عين الحمرا</t>
  </si>
  <si>
    <t>ALI HAMADA</t>
  </si>
  <si>
    <t>JAMAL</t>
  </si>
  <si>
    <t>btreas</t>
  </si>
  <si>
    <t xml:space="preserve">Ali Ramadan </t>
  </si>
  <si>
    <t xml:space="preserve">Mohammad </t>
  </si>
  <si>
    <t>ali sardini</t>
  </si>
  <si>
    <t>marwan</t>
  </si>
  <si>
    <t>ali alia</t>
  </si>
  <si>
    <t>azdehar</t>
  </si>
  <si>
    <t>ali mohammad</t>
  </si>
  <si>
    <t>Ghareb</t>
  </si>
  <si>
    <t>ALI NASER</t>
  </si>
  <si>
    <t>NWRAS</t>
  </si>
  <si>
    <t>KHADIJAH</t>
  </si>
  <si>
    <t>emad alhafez</t>
  </si>
  <si>
    <t>ABD ALMAJEED</t>
  </si>
  <si>
    <t>AMMAR ALALI ALDEEB</t>
  </si>
  <si>
    <t>FAHD</t>
  </si>
  <si>
    <t>Artouz</t>
  </si>
  <si>
    <t>ammar saleh</t>
  </si>
  <si>
    <t>esamail</t>
  </si>
  <si>
    <t>ektmal</t>
  </si>
  <si>
    <t>Trtos</t>
  </si>
  <si>
    <t>تمانعة</t>
  </si>
  <si>
    <t>omar salom</t>
  </si>
  <si>
    <t>salom</t>
  </si>
  <si>
    <t>khaledeah</t>
  </si>
  <si>
    <t xml:space="preserve">حماه - الخندق الغربي </t>
  </si>
  <si>
    <t xml:space="preserve">esaa  haweaa </t>
  </si>
  <si>
    <t xml:space="preserve">ahmaad </t>
  </si>
  <si>
    <t>sirya</t>
  </si>
  <si>
    <t>ghader mahmouad</t>
  </si>
  <si>
    <t>ghofran al alagati</t>
  </si>
  <si>
    <t>fahed</t>
  </si>
  <si>
    <t>almslkha</t>
  </si>
  <si>
    <t>GHAITHAA SLETTEN</t>
  </si>
  <si>
    <t>SALIM</t>
  </si>
  <si>
    <t>almsherfeah</t>
  </si>
  <si>
    <t>FATEN BURGHLEH</t>
  </si>
  <si>
    <t>NAEMEH</t>
  </si>
  <si>
    <t>fadi abdulhamed</t>
  </si>
  <si>
    <t>akrad</t>
  </si>
  <si>
    <t>Fadi Karo</t>
  </si>
  <si>
    <t>George</t>
  </si>
  <si>
    <t>HOAS</t>
  </si>
  <si>
    <t>fatemah almhmmad</t>
  </si>
  <si>
    <t>aleah</t>
  </si>
  <si>
    <t>Mrdash</t>
  </si>
  <si>
    <t>FATIMA HAMOUDAH</t>
  </si>
  <si>
    <t>MOHAMAD MOTEA</t>
  </si>
  <si>
    <t>DAMASACUS</t>
  </si>
  <si>
    <t>feras alhaek</t>
  </si>
  <si>
    <t>firas  aodeh</t>
  </si>
  <si>
    <t>kheder</t>
  </si>
  <si>
    <t>shoaaa</t>
  </si>
  <si>
    <t>دمشق - اليرموك</t>
  </si>
  <si>
    <t>fawaz saker</t>
  </si>
  <si>
    <t>ghassan</t>
  </si>
  <si>
    <t>جب رملة</t>
  </si>
  <si>
    <t>kasm salwm</t>
  </si>
  <si>
    <t>watfa</t>
  </si>
  <si>
    <t>alsaeada</t>
  </si>
  <si>
    <t>kotiba alakili</t>
  </si>
  <si>
    <t xml:space="preserve">]دمشق </t>
  </si>
  <si>
    <t xml:space="preserve">katreen  asad </t>
  </si>
  <si>
    <t xml:space="preserve">mohamad </t>
  </si>
  <si>
    <t>Karina Harba</t>
  </si>
  <si>
    <t>Adel</t>
  </si>
  <si>
    <t>Najina</t>
  </si>
  <si>
    <t>مسكنه</t>
  </si>
  <si>
    <t>kazeem alfarj</t>
  </si>
  <si>
    <t xml:space="preserve">خان ارنبة </t>
  </si>
  <si>
    <t>kinan alsaid</t>
  </si>
  <si>
    <t>Kinda  Esmail</t>
  </si>
  <si>
    <t>Ebrahem</t>
  </si>
  <si>
    <t>Shafiah</t>
  </si>
  <si>
    <t>بيت عانا</t>
  </si>
  <si>
    <t>LARA HAMOUD</t>
  </si>
  <si>
    <t>GHASAN</t>
  </si>
  <si>
    <t>BADIEAA</t>
  </si>
  <si>
    <t xml:space="preserve">LAMA  ALKARRAD </t>
  </si>
  <si>
    <t xml:space="preserve">JAMAL </t>
  </si>
  <si>
    <t>alasharaa</t>
  </si>
  <si>
    <t>Lama Jded</t>
  </si>
  <si>
    <t>Asaad</t>
  </si>
  <si>
    <t>Alefa</t>
  </si>
  <si>
    <t>lamis almohamed</t>
  </si>
  <si>
    <t>najeeb</t>
  </si>
  <si>
    <t>رامه</t>
  </si>
  <si>
    <t xml:space="preserve">lorees  shaban </t>
  </si>
  <si>
    <t xml:space="preserve">mazeed </t>
  </si>
  <si>
    <t>LUOAI ALOMER</t>
  </si>
  <si>
    <t>SULAIMAN</t>
  </si>
  <si>
    <t>Alebr</t>
  </si>
  <si>
    <t>layal sleteen</t>
  </si>
  <si>
    <t>المحفورة</t>
  </si>
  <si>
    <t>laeth ahmad</t>
  </si>
  <si>
    <t>layla alawad</t>
  </si>
  <si>
    <t>mkheber</t>
  </si>
  <si>
    <t xml:space="preserve">LEEN  DIEB </t>
  </si>
  <si>
    <t>Leen mokaabari</t>
  </si>
  <si>
    <t>nedal</t>
  </si>
  <si>
    <t>lenda</t>
  </si>
  <si>
    <t>leena orabi</t>
  </si>
  <si>
    <t>moner</t>
  </si>
  <si>
    <t>ghandf</t>
  </si>
  <si>
    <t>lenda mohamad</t>
  </si>
  <si>
    <t>awraas</t>
  </si>
  <si>
    <t>الدالية</t>
  </si>
  <si>
    <t>Madline oun</t>
  </si>
  <si>
    <t>Ahmad</t>
  </si>
  <si>
    <t>Anesa</t>
  </si>
  <si>
    <t>Mazen Al Hamada</t>
  </si>
  <si>
    <t>Mohamed</t>
  </si>
  <si>
    <t>mazan alsayad</t>
  </si>
  <si>
    <t>almotaz</t>
  </si>
  <si>
    <t>حصنان</t>
  </si>
  <si>
    <t>mazen souliman</t>
  </si>
  <si>
    <t>MALEK AL-KHATIB</t>
  </si>
  <si>
    <t>MH-YHIA</t>
  </si>
  <si>
    <t>MALEK ALKHATIB</t>
  </si>
  <si>
    <t>marshoreen</t>
  </si>
  <si>
    <t>MAHER SALMAN</t>
  </si>
  <si>
    <t>ISSA</t>
  </si>
  <si>
    <t>majd  naser</t>
  </si>
  <si>
    <t xml:space="preserve">majd  wassouf </t>
  </si>
  <si>
    <t xml:space="preserve">adnan </t>
  </si>
  <si>
    <t xml:space="preserve">entesar </t>
  </si>
  <si>
    <t>Mhasn shahen</t>
  </si>
  <si>
    <t>Easa</t>
  </si>
  <si>
    <t>Farida</t>
  </si>
  <si>
    <t>LAHTHA</t>
  </si>
  <si>
    <t>amadmoh ismael</t>
  </si>
  <si>
    <t>haethm</t>
  </si>
  <si>
    <t>Mohammed ELHussein</t>
  </si>
  <si>
    <t>abrahim</t>
  </si>
  <si>
    <t>latif</t>
  </si>
  <si>
    <t>mhmmad alhamoud</t>
  </si>
  <si>
    <t>mourae</t>
  </si>
  <si>
    <t>sabheah</t>
  </si>
  <si>
    <t>mohamaad  almohamaad</t>
  </si>
  <si>
    <t>sabaah</t>
  </si>
  <si>
    <t>MUHAMMAD AL-MASRY</t>
  </si>
  <si>
    <t>mohamad Zarzar</t>
  </si>
  <si>
    <t>MOHAMAD SALAH BASTOUNI</t>
  </si>
  <si>
    <t>BASEL</t>
  </si>
  <si>
    <t>mouhammad  taha</t>
  </si>
  <si>
    <t>ryad</t>
  </si>
  <si>
    <t xml:space="preserve">ALMYSHNAF </t>
  </si>
  <si>
    <t>mohammad kanjo</t>
  </si>
  <si>
    <t>bania</t>
  </si>
  <si>
    <t xml:space="preserve">mohamad  laela </t>
  </si>
  <si>
    <t xml:space="preserve">amna </t>
  </si>
  <si>
    <t>MOHAMAD MANSOUR</t>
  </si>
  <si>
    <t>SHADIYAH</t>
  </si>
  <si>
    <t>mohammed weaam albokaai</t>
  </si>
  <si>
    <t>mohedin</t>
  </si>
  <si>
    <t>MOHAMAD ALI ALSALAMEH</t>
  </si>
  <si>
    <t>MONIRA</t>
  </si>
  <si>
    <t>كفير الزيت</t>
  </si>
  <si>
    <t>mohamad lutfi hande attash</t>
  </si>
  <si>
    <t>abdo</t>
  </si>
  <si>
    <t>mahmood alhilal</t>
  </si>
  <si>
    <t>mohamaad</t>
  </si>
  <si>
    <t xml:space="preserve">الهامة </t>
  </si>
  <si>
    <t xml:space="preserve">mahmoud  salama </t>
  </si>
  <si>
    <t xml:space="preserve">samer </t>
  </si>
  <si>
    <t>gomana</t>
  </si>
  <si>
    <t xml:space="preserve">mahmoud  salame </t>
  </si>
  <si>
    <t>alee</t>
  </si>
  <si>
    <t xml:space="preserve">rabeha </t>
  </si>
  <si>
    <t>MARAH ALMOHAMAD ALMOBARAK</t>
  </si>
  <si>
    <t xml:space="preserve">البكرية </t>
  </si>
  <si>
    <t xml:space="preserve">marah  heshan </t>
  </si>
  <si>
    <t xml:space="preserve">mahmoud </t>
  </si>
  <si>
    <t xml:space="preserve">antesar </t>
  </si>
  <si>
    <t>بنان</t>
  </si>
  <si>
    <t>Marwan AlAhmaa</t>
  </si>
  <si>
    <t>Aref</t>
  </si>
  <si>
    <t>SUDIA</t>
  </si>
  <si>
    <t>marwa alkadri</t>
  </si>
  <si>
    <t>talab</t>
  </si>
  <si>
    <t>mareiam soultan</t>
  </si>
  <si>
    <t>goumanah</t>
  </si>
  <si>
    <t>MUAZ MUAZ ALHAJMOHAMED</t>
  </si>
  <si>
    <t>BAHEIA</t>
  </si>
  <si>
    <t>MOKDAD ALRIIDI</t>
  </si>
  <si>
    <t>Malak Hasan</t>
  </si>
  <si>
    <t>Abdulkareem</t>
  </si>
  <si>
    <t>Salimah</t>
  </si>
  <si>
    <t>manar allakkiss</t>
  </si>
  <si>
    <t>naif</t>
  </si>
  <si>
    <t>fehmeyah</t>
  </si>
  <si>
    <t>Muna Saqer</t>
  </si>
  <si>
    <t>moeen</t>
  </si>
  <si>
    <t>shahira</t>
  </si>
  <si>
    <t>MOUNER ALBARDAKANI</t>
  </si>
  <si>
    <t>NAWAF</t>
  </si>
  <si>
    <t>YUSRAH</t>
  </si>
  <si>
    <t>MAHA ABO KHROB</t>
  </si>
  <si>
    <t xml:space="preserve">سبينة </t>
  </si>
  <si>
    <t xml:space="preserve">mosaa alkhateb </t>
  </si>
  <si>
    <t>MOFAQ ALQADRE</t>
  </si>
  <si>
    <t>AHMAD FATEH</t>
  </si>
  <si>
    <t xml:space="preserve">سلحب </t>
  </si>
  <si>
    <t>may khaled</t>
  </si>
  <si>
    <t>haytham</t>
  </si>
  <si>
    <t>ezdhar</t>
  </si>
  <si>
    <t>MAYS SARI</t>
  </si>
  <si>
    <t>KHAMEES</t>
  </si>
  <si>
    <t>KHATMEH</t>
  </si>
  <si>
    <t xml:space="preserve">سويسه </t>
  </si>
  <si>
    <t>maysaa alkrian</t>
  </si>
  <si>
    <t>khaled</t>
  </si>
  <si>
    <t>zahr</t>
  </si>
  <si>
    <t>مصياف الدليبة</t>
  </si>
  <si>
    <t>maesam Sallom</t>
  </si>
  <si>
    <t>yosef</t>
  </si>
  <si>
    <t>hasnaa</t>
  </si>
  <si>
    <t>NAJI MOKDAD</t>
  </si>
  <si>
    <t>NADIA SARSAR</t>
  </si>
  <si>
    <t>BASSAM</t>
  </si>
  <si>
    <t>NADEN MANSOUR</t>
  </si>
  <si>
    <t>ABDALKAREEM</t>
  </si>
  <si>
    <t>NEZHA</t>
  </si>
  <si>
    <t>najwaa altaweel</t>
  </si>
  <si>
    <t>jameel</t>
  </si>
  <si>
    <t>naira</t>
  </si>
  <si>
    <t>dahar almghr</t>
  </si>
  <si>
    <t>nezar  alalee</t>
  </si>
  <si>
    <t xml:space="preserve">hatem </t>
  </si>
  <si>
    <t xml:space="preserve">nagat </t>
  </si>
  <si>
    <t xml:space="preserve">بطحانية </t>
  </si>
  <si>
    <t xml:space="preserve">nozor  salama </t>
  </si>
  <si>
    <t xml:space="preserve">gomana </t>
  </si>
  <si>
    <t>NSREEN MAHMOUD</t>
  </si>
  <si>
    <t>YOUSIF</t>
  </si>
  <si>
    <t>RAWDAH</t>
  </si>
  <si>
    <t>Nagham AlAflak</t>
  </si>
  <si>
    <t>Faried</t>
  </si>
  <si>
    <t>Amaal</t>
  </si>
  <si>
    <t>NAMEER ASSAD</t>
  </si>
  <si>
    <t>NHEDA</t>
  </si>
  <si>
    <t>nuha ali</t>
  </si>
  <si>
    <t>NAHLAH ALHASSANI</t>
  </si>
  <si>
    <t>RAGIB</t>
  </si>
  <si>
    <t>BOUSHRA</t>
  </si>
  <si>
    <t>nouha alsalman</t>
  </si>
  <si>
    <t>aisa</t>
  </si>
  <si>
    <t>haseba</t>
  </si>
  <si>
    <t>nour asaad</t>
  </si>
  <si>
    <t>niur aldeen  almahmood</t>
  </si>
  <si>
    <t>abd albaset</t>
  </si>
  <si>
    <t>nour alaloul</t>
  </si>
  <si>
    <t>SUBHI</t>
  </si>
  <si>
    <t>REFAIA</t>
  </si>
  <si>
    <t>جبلايا</t>
  </si>
  <si>
    <t>nour salman</t>
  </si>
  <si>
    <t>slouaeman</t>
  </si>
  <si>
    <t>nour shekh mahmoud</t>
  </si>
  <si>
    <t>NOUR ELHUDA ABED RABO</t>
  </si>
  <si>
    <t>ADNAN</t>
  </si>
  <si>
    <t>RAHIFEH</t>
  </si>
  <si>
    <t>nur shan Obaid Salam</t>
  </si>
  <si>
    <t>Jasem</t>
  </si>
  <si>
    <t>norma asaad</t>
  </si>
  <si>
    <t>جنينات</t>
  </si>
  <si>
    <t>hadi taha</t>
  </si>
  <si>
    <t>heba awad</t>
  </si>
  <si>
    <t>fares</t>
  </si>
  <si>
    <t>يشةسؤعس</t>
  </si>
  <si>
    <t xml:space="preserve">heba  alhag khaled </t>
  </si>
  <si>
    <t xml:space="preserve">ahmad </t>
  </si>
  <si>
    <t>Hiba Alali</t>
  </si>
  <si>
    <t>Qasiem</t>
  </si>
  <si>
    <t>Kotar</t>
  </si>
  <si>
    <t>heba  abd alhafeez</t>
  </si>
  <si>
    <t xml:space="preserve">khaled </t>
  </si>
  <si>
    <t>Guidance Bulbul</t>
  </si>
  <si>
    <t>gift</t>
  </si>
  <si>
    <t>hadeel moammad</t>
  </si>
  <si>
    <t>batoug</t>
  </si>
  <si>
    <t>HADEA ALREFAE</t>
  </si>
  <si>
    <t>ABDALLAH</t>
  </si>
  <si>
    <t>REFAEEA</t>
  </si>
  <si>
    <t>HALA ALAHMAD</t>
  </si>
  <si>
    <t>Hala alsaloom</t>
  </si>
  <si>
    <t>abd alraheem</t>
  </si>
  <si>
    <t xml:space="preserve">جب الغار </t>
  </si>
  <si>
    <t>helal ahmad</t>
  </si>
  <si>
    <t>fekreah</t>
  </si>
  <si>
    <t>hmam saleh</t>
  </si>
  <si>
    <t>esmael</t>
  </si>
  <si>
    <t xml:space="preserve">ektmal </t>
  </si>
  <si>
    <t xml:space="preserve">تلاجينة </t>
  </si>
  <si>
    <t>HANAA ALBASHEER</t>
  </si>
  <si>
    <t>KAREM</t>
  </si>
  <si>
    <t>KHALDIEAH</t>
  </si>
  <si>
    <t>HANAA AL SHALABY</t>
  </si>
  <si>
    <t>MOHAMMAD GALIB</t>
  </si>
  <si>
    <t>hanaa hasan</t>
  </si>
  <si>
    <t>ألقرداحة</t>
  </si>
  <si>
    <t>HANADI ZAYNAB</t>
  </si>
  <si>
    <t>HAYTHAM</t>
  </si>
  <si>
    <t>جبالا</t>
  </si>
  <si>
    <t>hiyam alhaj sattof</t>
  </si>
  <si>
    <t>mohmad</t>
  </si>
  <si>
    <t>HAIFAA SULTAN</t>
  </si>
  <si>
    <t>NEZAR</t>
  </si>
  <si>
    <t>swisa</t>
  </si>
  <si>
    <t>hima shahen</t>
  </si>
  <si>
    <t>othman</t>
  </si>
  <si>
    <t>nabelah</t>
  </si>
  <si>
    <t>wael almakdad</t>
  </si>
  <si>
    <t>mohamad salah aldeen</t>
  </si>
  <si>
    <t>WAHEEAL HAMZA</t>
  </si>
  <si>
    <t>KAMEEL</t>
  </si>
  <si>
    <t xml:space="preserve"> عكاكير</t>
  </si>
  <si>
    <t>wael essa</t>
  </si>
  <si>
    <t>Wassim Saeed</t>
  </si>
  <si>
    <t>Muhammad</t>
  </si>
  <si>
    <t>Badria Darweesh</t>
  </si>
  <si>
    <t>waad asber</t>
  </si>
  <si>
    <t>WAFAA ALNEZAMI</t>
  </si>
  <si>
    <t>FAWAZ</t>
  </si>
  <si>
    <t>SHATWA</t>
  </si>
  <si>
    <t>damacus</t>
  </si>
  <si>
    <t>walaa khalaf</t>
  </si>
  <si>
    <t>WALAA ALI</t>
  </si>
  <si>
    <t>GHALEB</t>
  </si>
  <si>
    <t>WALID ABO KAHLA</t>
  </si>
  <si>
    <t>YARA MOHSEN</t>
  </si>
  <si>
    <t>مشفى العبيسي</t>
  </si>
  <si>
    <t>YARA YOUSEF</t>
  </si>
  <si>
    <t>ABD ALKARIM</t>
  </si>
  <si>
    <t>yassmin aldeeb</t>
  </si>
  <si>
    <t>yassin</t>
  </si>
  <si>
    <t>yamin abbalrahem</t>
  </si>
  <si>
    <t>yaha alseed</t>
  </si>
  <si>
    <t>thurea</t>
  </si>
  <si>
    <t>yazan safi</t>
  </si>
  <si>
    <t>mahamod</t>
  </si>
  <si>
    <t>yazan mohamod</t>
  </si>
  <si>
    <t>yusraa khalel</t>
  </si>
  <si>
    <t>mostafa</t>
  </si>
  <si>
    <t>Ahmad hocain</t>
  </si>
  <si>
    <t>waheb mashael</t>
  </si>
  <si>
    <t>janet</t>
  </si>
  <si>
    <t xml:space="preserve">القريتين </t>
  </si>
  <si>
    <t>FATIMA ALFAYYAD</t>
  </si>
  <si>
    <t xml:space="preserve">AYMAN </t>
  </si>
  <si>
    <t xml:space="preserve">ادبي </t>
  </si>
  <si>
    <t>FAYEZ HUSSIN</t>
  </si>
  <si>
    <t>SHAWKAT</t>
  </si>
  <si>
    <t>Mazkena Mahmoud</t>
  </si>
  <si>
    <t>Baker</t>
  </si>
  <si>
    <t>Amena</t>
  </si>
  <si>
    <t>Mohammed powder</t>
  </si>
  <si>
    <t>Waleed</t>
  </si>
  <si>
    <t>morning</t>
  </si>
  <si>
    <t>maen alawar</t>
  </si>
  <si>
    <t>kareem</t>
  </si>
  <si>
    <t>Feras wardeh</t>
  </si>
  <si>
    <t>marouf</t>
  </si>
  <si>
    <t>Hyfia</t>
  </si>
  <si>
    <t>firyal sueud</t>
  </si>
  <si>
    <t>salih</t>
  </si>
  <si>
    <t xml:space="preserve">maesaa alnore </t>
  </si>
  <si>
    <t xml:space="preserve">hasan </t>
  </si>
  <si>
    <t>Ali Johra</t>
  </si>
  <si>
    <t>Shwkat</t>
  </si>
  <si>
    <t>أبو حمام</t>
  </si>
  <si>
    <t>abd alrhman  alswade</t>
  </si>
  <si>
    <t>jabari</t>
  </si>
  <si>
    <t>rabia</t>
  </si>
  <si>
    <t>RAWAN MAZLOUM</t>
  </si>
  <si>
    <t>AYMAN</t>
  </si>
  <si>
    <t>حلوانيه</t>
  </si>
  <si>
    <t>asraf housin</t>
  </si>
  <si>
    <t>rwida</t>
  </si>
  <si>
    <t>shafik alsalama</t>
  </si>
  <si>
    <t>دارة عزة</t>
  </si>
  <si>
    <t>rahaf Amen</t>
  </si>
  <si>
    <t>loay</t>
  </si>
  <si>
    <t>hassan alraei</t>
  </si>
  <si>
    <t>mouteaah</t>
  </si>
  <si>
    <t>اكراد</t>
  </si>
  <si>
    <t>khaled joumaa</t>
  </si>
  <si>
    <t>fahdah</t>
  </si>
  <si>
    <t>rood almahmood</t>
  </si>
  <si>
    <t>thoraea</t>
  </si>
  <si>
    <t>samar alsayid</t>
  </si>
  <si>
    <t>العشارة</t>
  </si>
  <si>
    <t>sanaa alfaraj</t>
  </si>
  <si>
    <t>ALI ALMOHAMAD</t>
  </si>
  <si>
    <t>NEAMAT</t>
  </si>
  <si>
    <t>MAYA ASWAD</t>
  </si>
  <si>
    <t>DOGANA</t>
  </si>
  <si>
    <t>MOHAMAD RAJAB HADLA</t>
  </si>
  <si>
    <t>oumar alhkateeb</t>
  </si>
  <si>
    <t>fareeda</t>
  </si>
  <si>
    <t>moaaz abdalouhab</t>
  </si>
  <si>
    <t>sahza mourshaha</t>
  </si>
  <si>
    <t>ASHRAF NIZAM</t>
  </si>
  <si>
    <t>aghiad alfran</t>
  </si>
  <si>
    <t>yaser</t>
  </si>
  <si>
    <t>aysha</t>
  </si>
  <si>
    <t>amaal blbol</t>
  </si>
  <si>
    <t>mohamad kasem</t>
  </si>
  <si>
    <t>بشرية</t>
  </si>
  <si>
    <t>hsen adra</t>
  </si>
  <si>
    <t>salim</t>
  </si>
  <si>
    <t xml:space="preserve">lama  naese </t>
  </si>
  <si>
    <t xml:space="preserve">ale </t>
  </si>
  <si>
    <t xml:space="preserve">hama </t>
  </si>
  <si>
    <t>nada hamouad</t>
  </si>
  <si>
    <t>hiba alshahaf</t>
  </si>
  <si>
    <t>nader alali</t>
  </si>
  <si>
    <t>shaheer</t>
  </si>
  <si>
    <t>deralzour</t>
  </si>
  <si>
    <t>Ahmad Dieb</t>
  </si>
  <si>
    <t>hayan شماشسشى</t>
  </si>
  <si>
    <t>سخعاثق</t>
  </si>
  <si>
    <t>شقش</t>
  </si>
  <si>
    <t>فصل أول 2021-2022</t>
  </si>
  <si>
    <t>استنفذت بنتيجة الفصل الأول للعام 2021-2022</t>
  </si>
  <si>
    <t>استنفذت بنتيجة الفصل الثاني للعام 2020-2021</t>
  </si>
  <si>
    <t>A</t>
  </si>
  <si>
    <t>الفصل الأول من العام الدراسي 2021-2022</t>
  </si>
  <si>
    <t>إستمارة طالب برنامج الدراسات القانونية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</si>
  <si>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</si>
  <si>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عبير طقطق</t>
  </si>
  <si>
    <t xml:space="preserve">مجد محسن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</si>
</sst>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3"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0"/>
      <color theme="1"/>
      <name val="Times New Roman"/>
      <family val="1"/>
      <scheme val="major"/>
    </font>
    <font>
      <b/>
      <sz val="8"/>
      <name val="Arial"/>
      <family val="2"/>
      <scheme val="minor"/>
    </font>
    <font>
      <b/>
      <sz val="12"/>
      <color theme="1"/>
      <name val="Times New Roman"/>
      <family val="1"/>
      <scheme val="major"/>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b/>
      <sz val="12"/>
      <color theme="0"/>
      <name val="Arial"/>
      <family val="2"/>
      <scheme val="minor"/>
    </font>
    <font>
      <b/>
      <sz val="12"/>
      <color rgb="FFFF0000"/>
      <name val="Arial"/>
      <family val="2"/>
      <charset val="178"/>
    </font>
    <font>
      <b/>
      <sz val="11"/>
      <color theme="0"/>
      <name val="Arial"/>
      <family val="2"/>
      <scheme val="minor"/>
    </font>
    <font>
      <sz val="8"/>
      <name val="Arial"/>
      <family val="2"/>
      <scheme val="minor"/>
    </font>
    <font>
      <b/>
      <sz val="16"/>
      <color rgb="FF002060"/>
      <name val="Arial"/>
      <family val="2"/>
      <scheme val="minor"/>
    </font>
    <font>
      <b/>
      <sz val="12"/>
      <color rgb="FF002060"/>
      <name val="Arial"/>
      <family val="2"/>
    </font>
    <font>
      <b/>
      <sz val="12"/>
      <color rgb="FF002060"/>
      <name val="Arial"/>
      <family val="2"/>
      <scheme val="minor"/>
    </font>
    <font>
      <b/>
      <sz val="12"/>
      <color theme="1"/>
      <name val="Arial"/>
      <family val="2"/>
      <charset val="178"/>
      <scheme val="minor"/>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9"/>
      <name val="Arial"/>
      <family val="2"/>
    </font>
    <font>
      <b/>
      <sz val="16"/>
      <color theme="0"/>
      <name val="Sakkal Majalla"/>
    </font>
    <font>
      <sz val="14"/>
      <name val="Sakkal Majalla"/>
    </font>
    <font>
      <sz val="14"/>
      <color rgb="FFFF0000"/>
      <name val="Sakkal Majalla"/>
    </font>
    <font>
      <sz val="10"/>
      <color theme="1"/>
      <name val="Arial"/>
      <family val="2"/>
      <scheme val="minor"/>
    </font>
    <font>
      <b/>
      <sz val="10"/>
      <name val="Arial"/>
      <family val="2"/>
      <scheme val="minor"/>
    </font>
    <font>
      <b/>
      <sz val="11"/>
      <color rgb="FF002060"/>
      <name val="Arial"/>
      <family val="2"/>
      <scheme val="minor"/>
    </font>
    <font>
      <sz val="8"/>
      <color rgb="FFFF0000"/>
      <name val="Arial"/>
      <family val="2"/>
      <scheme val="minor"/>
    </font>
    <font>
      <b/>
      <sz val="9"/>
      <color rgb="FFFF0000"/>
      <name val="Arial"/>
      <family val="2"/>
      <scheme val="minor"/>
    </font>
    <font>
      <sz val="9"/>
      <color theme="1"/>
      <name val="Arial"/>
      <family val="2"/>
      <scheme val="minor"/>
    </font>
    <font>
      <b/>
      <sz val="9"/>
      <name val="Arial"/>
      <family val="2"/>
      <scheme val="minor"/>
    </font>
    <font>
      <sz val="12"/>
      <color rgb="FFFF0000"/>
      <name val="Arial"/>
      <family val="2"/>
      <scheme val="minor"/>
    </font>
    <font>
      <sz val="14"/>
      <color rgb="FFFF0000"/>
      <name val="Arial"/>
      <family val="2"/>
      <scheme val="minor"/>
    </font>
    <font>
      <sz val="12"/>
      <color theme="0"/>
      <name val="Sakkal Majalla"/>
    </font>
    <font>
      <sz val="9"/>
      <color theme="0"/>
      <name val="Arial"/>
      <family val="2"/>
      <charset val="178"/>
    </font>
    <font>
      <u/>
      <sz val="9"/>
      <name val="Arial"/>
      <family val="2"/>
      <charset val="178"/>
    </font>
    <font>
      <sz val="9"/>
      <color theme="1"/>
      <name val="Arial"/>
      <family val="2"/>
      <charset val="178"/>
      <scheme val="minor"/>
    </font>
    <font>
      <sz val="9"/>
      <name val="Arial"/>
      <family val="2"/>
      <charset val="178"/>
    </font>
    <font>
      <sz val="9"/>
      <color theme="0"/>
      <name val="Arial"/>
      <family val="2"/>
      <charset val="178"/>
      <scheme val="minor"/>
    </font>
    <font>
      <sz val="9"/>
      <color theme="0"/>
      <name val="Sakkal Majalla"/>
    </font>
    <font>
      <u/>
      <sz val="9"/>
      <color rgb="FF0070C0"/>
      <name val="Arial"/>
      <family val="2"/>
      <charset val="178"/>
    </font>
    <font>
      <sz val="9"/>
      <color rgb="FFFF0000"/>
      <name val="Arial"/>
      <family val="2"/>
      <charset val="178"/>
    </font>
    <font>
      <sz val="9"/>
      <color rgb="FFFF0000"/>
      <name val="Arial"/>
      <family val="2"/>
      <charset val="178"/>
      <scheme val="minor"/>
    </font>
    <font>
      <sz val="10"/>
      <color rgb="FF0070C0"/>
      <name val="Arial"/>
      <family val="2"/>
    </font>
    <font>
      <sz val="8"/>
      <name val="Arial"/>
      <family val="2"/>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8"/>
        <bgColor indexed="64"/>
      </patternFill>
    </fill>
    <fill>
      <patternFill patternType="solid">
        <fgColor theme="3" tint="0.39997558519241921"/>
        <bgColor indexed="64"/>
      </patternFill>
    </fill>
    <fill>
      <patternFill patternType="solid">
        <fgColor rgb="FF3855A6"/>
        <bgColor indexed="64"/>
      </patternFill>
    </fill>
    <fill>
      <patternFill patternType="solid">
        <fgColor rgb="FFC00000"/>
        <bgColor indexed="64"/>
      </patternFill>
    </fill>
    <fill>
      <patternFill patternType="solid">
        <fgColor theme="4" tint="0.39997558519241921"/>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diagonal/>
    </border>
    <border>
      <left style="dashed">
        <color indexed="64"/>
      </left>
      <right/>
      <top style="thin">
        <color indexed="64"/>
      </top>
      <bottom style="medium">
        <color indexed="64"/>
      </bottom>
      <diagonal/>
    </border>
    <border>
      <left style="dashed">
        <color indexed="64"/>
      </left>
      <right style="dashed">
        <color indexed="64"/>
      </right>
      <top/>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medium">
        <color indexed="64"/>
      </left>
      <right style="thin">
        <color indexed="64"/>
      </right>
      <top style="thin">
        <color indexed="64"/>
      </top>
      <bottom style="medium">
        <color indexed="64"/>
      </bottom>
      <diagonal/>
    </border>
    <border>
      <left/>
      <right/>
      <top style="thin">
        <color theme="0"/>
      </top>
      <bottom style="thin">
        <color theme="0"/>
      </bottom>
      <diagonal/>
    </border>
    <border>
      <left style="medium">
        <color indexed="64"/>
      </left>
      <right style="dashed">
        <color indexed="64"/>
      </right>
      <top/>
      <bottom/>
      <diagonal/>
    </border>
    <border>
      <left style="medium">
        <color indexed="64"/>
      </left>
      <right/>
      <top style="thin">
        <color indexed="64"/>
      </top>
      <bottom style="medium">
        <color indexed="64"/>
      </bottom>
      <diagonal/>
    </border>
    <border>
      <left style="double">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thick">
        <color theme="0"/>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auto="1"/>
      </left>
      <right/>
      <top/>
      <bottom/>
      <diagonal/>
    </border>
    <border>
      <left/>
      <right style="thick">
        <color auto="1"/>
      </right>
      <top/>
      <bottom/>
      <diagonal/>
    </border>
    <border>
      <left style="double">
        <color auto="1"/>
      </left>
      <right style="thin">
        <color auto="1"/>
      </right>
      <top/>
      <bottom/>
      <diagonal/>
    </border>
    <border>
      <left style="thin">
        <color auto="1"/>
      </left>
      <right style="medium">
        <color auto="1"/>
      </right>
      <top/>
      <bottom/>
      <diagonal/>
    </border>
    <border>
      <left style="medium">
        <color indexed="64"/>
      </left>
      <right style="thin">
        <color auto="1"/>
      </right>
      <top/>
      <bottom/>
      <diagonal/>
    </border>
    <border>
      <left style="thin">
        <color auto="1"/>
      </left>
      <right style="double">
        <color auto="1"/>
      </right>
      <top/>
      <bottom/>
      <diagonal/>
    </border>
    <border>
      <left style="dashed">
        <color indexed="64"/>
      </left>
      <right/>
      <top/>
      <bottom style="thin">
        <color theme="0"/>
      </bottom>
      <diagonal/>
    </border>
    <border>
      <left/>
      <right style="dashed">
        <color indexed="64"/>
      </right>
      <top/>
      <bottom style="thin">
        <color theme="0"/>
      </bottom>
      <diagonal/>
    </border>
    <border>
      <left style="thin">
        <color auto="1"/>
      </left>
      <right style="thin">
        <color auto="1"/>
      </right>
      <top/>
      <bottom style="medium">
        <color indexed="64"/>
      </bottom>
      <diagonal/>
    </border>
    <border>
      <left style="thin">
        <color indexed="64"/>
      </left>
      <right/>
      <top/>
      <bottom style="thin">
        <color theme="0"/>
      </bottom>
      <diagonal/>
    </border>
    <border>
      <left/>
      <right style="thin">
        <color indexed="64"/>
      </right>
      <top/>
      <bottom style="thin">
        <color theme="0"/>
      </bottom>
      <diagonal/>
    </border>
    <border>
      <left style="dashed">
        <color indexed="64"/>
      </left>
      <right/>
      <top/>
      <bottom style="thin">
        <color indexed="64"/>
      </bottom>
      <diagonal/>
    </border>
    <border>
      <left/>
      <right style="thick">
        <color theme="0"/>
      </right>
      <top/>
      <bottom style="thin">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s>
  <cellStyleXfs count="6">
    <xf numFmtId="0" fontId="0" fillId="0" borderId="0"/>
    <xf numFmtId="0" fontId="11" fillId="0" borderId="0" applyNumberFormat="0" applyFill="0" applyBorder="0" applyAlignment="0" applyProtection="0"/>
    <xf numFmtId="0" fontId="7" fillId="0" borderId="0"/>
    <xf numFmtId="0" fontId="8" fillId="0" borderId="0"/>
    <xf numFmtId="0" fontId="7" fillId="0" borderId="0"/>
    <xf numFmtId="0" fontId="7" fillId="0" borderId="0"/>
  </cellStyleXfs>
  <cellXfs count="569">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6" xfId="0" applyFont="1" applyFill="1" applyBorder="1" applyAlignment="1" applyProtection="1">
      <alignment horizontal="center" vertical="center"/>
      <protection hidden="1"/>
    </xf>
    <xf numFmtId="0" fontId="22" fillId="0" borderId="5" xfId="0" applyFont="1" applyBorder="1" applyProtection="1">
      <protection hidden="1"/>
    </xf>
    <xf numFmtId="0" fontId="4" fillId="3" borderId="21"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10" fillId="0" borderId="0" xfId="0" applyFont="1" applyProtection="1">
      <protection hidden="1"/>
    </xf>
    <xf numFmtId="0" fontId="25" fillId="4" borderId="4" xfId="0" applyFont="1" applyFill="1" applyBorder="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4" fillId="3" borderId="18"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1" fillId="21" borderId="0" xfId="0" applyFont="1" applyFill="1" applyAlignment="1" applyProtection="1">
      <alignment horizontal="center"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33" fillId="13" borderId="43" xfId="0" applyFont="1" applyFill="1" applyBorder="1" applyAlignment="1" applyProtection="1">
      <alignment horizontal="center" vertical="center"/>
      <protection hidden="1"/>
    </xf>
    <xf numFmtId="0" fontId="33" fillId="13" borderId="44" xfId="0" applyFont="1" applyFill="1" applyBorder="1" applyAlignment="1" applyProtection="1">
      <alignment horizontal="center" vertical="center"/>
      <protection hidden="1"/>
    </xf>
    <xf numFmtId="14" fontId="33" fillId="13" borderId="44" xfId="0" applyNumberFormat="1" applyFont="1" applyFill="1" applyBorder="1" applyAlignment="1" applyProtection="1">
      <alignment horizontal="center" vertical="center"/>
      <protection hidden="1"/>
    </xf>
    <xf numFmtId="0" fontId="34" fillId="13" borderId="43" xfId="0" applyFont="1" applyFill="1" applyBorder="1" applyAlignment="1" applyProtection="1">
      <alignment horizontal="center" vertical="center"/>
      <protection hidden="1"/>
    </xf>
    <xf numFmtId="0" fontId="34" fillId="13" borderId="44" xfId="0" applyFont="1" applyFill="1" applyBorder="1" applyAlignment="1" applyProtection="1">
      <alignment horizontal="center" vertical="center"/>
      <protection hidden="1"/>
    </xf>
    <xf numFmtId="14" fontId="34" fillId="13" borderId="44" xfId="0" applyNumberFormat="1"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35" fillId="14" borderId="45" xfId="0" applyFont="1" applyFill="1" applyBorder="1" applyAlignment="1" applyProtection="1">
      <alignment horizontal="center" vertical="center"/>
      <protection hidden="1"/>
    </xf>
    <xf numFmtId="0" fontId="35" fillId="14" borderId="46" xfId="0" applyFont="1" applyFill="1" applyBorder="1" applyAlignment="1" applyProtection="1">
      <alignment horizontal="center" vertical="center"/>
      <protection hidden="1"/>
    </xf>
    <xf numFmtId="14" fontId="35" fillId="14" borderId="46" xfId="0" applyNumberFormat="1" applyFont="1" applyFill="1" applyBorder="1" applyAlignment="1" applyProtection="1">
      <alignment horizontal="center" vertical="center"/>
      <protection hidden="1"/>
    </xf>
    <xf numFmtId="0" fontId="35" fillId="14" borderId="47" xfId="0" applyFont="1" applyFill="1" applyBorder="1" applyAlignment="1" applyProtection="1">
      <alignment horizontal="center" vertical="center"/>
      <protection hidden="1"/>
    </xf>
    <xf numFmtId="0" fontId="27" fillId="4" borderId="62" xfId="0" applyFont="1" applyFill="1" applyBorder="1" applyAlignment="1" applyProtection="1">
      <alignment horizontal="center" vertical="center"/>
      <protection hidden="1"/>
    </xf>
    <xf numFmtId="0" fontId="27" fillId="4" borderId="65" xfId="0" applyFont="1" applyFill="1" applyBorder="1" applyAlignment="1" applyProtection="1">
      <alignment horizontal="center" vertical="center"/>
      <protection hidden="1"/>
    </xf>
    <xf numFmtId="0" fontId="35" fillId="11" borderId="48" xfId="0" applyFont="1" applyFill="1" applyBorder="1" applyAlignment="1" applyProtection="1">
      <alignment horizontal="center" vertical="center"/>
      <protection hidden="1"/>
    </xf>
    <xf numFmtId="0" fontId="35" fillId="11" borderId="46" xfId="0" applyFont="1" applyFill="1" applyBorder="1" applyAlignment="1" applyProtection="1">
      <alignment horizontal="center" vertical="center"/>
      <protection hidden="1"/>
    </xf>
    <xf numFmtId="0" fontId="35" fillId="11" borderId="55" xfId="0" applyFont="1" applyFill="1" applyBorder="1" applyAlignment="1" applyProtection="1">
      <alignment horizontal="center" vertical="center"/>
      <protection hidden="1"/>
    </xf>
    <xf numFmtId="0" fontId="27" fillId="15" borderId="54"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14" fontId="0" fillId="0" borderId="0" xfId="0" applyNumberFormat="1" applyProtection="1">
      <protection hidden="1"/>
    </xf>
    <xf numFmtId="0" fontId="26" fillId="0" borderId="40" xfId="0" applyFont="1" applyBorder="1" applyAlignment="1" applyProtection="1">
      <alignment horizontal="center" vertical="center"/>
      <protection hidden="1"/>
    </xf>
    <xf numFmtId="0" fontId="22" fillId="6" borderId="73" xfId="0" applyFont="1" applyFill="1" applyBorder="1" applyAlignment="1" applyProtection="1">
      <alignment vertical="center" shrinkToFit="1"/>
      <protection hidden="1"/>
    </xf>
    <xf numFmtId="49" fontId="27" fillId="4" borderId="63" xfId="0" applyNumberFormat="1" applyFont="1" applyFill="1" applyBorder="1" applyAlignment="1" applyProtection="1">
      <alignment horizontal="center" vertical="center"/>
      <protection hidden="1"/>
    </xf>
    <xf numFmtId="0" fontId="48" fillId="6" borderId="0" xfId="0" applyFont="1" applyFill="1" applyAlignment="1" applyProtection="1">
      <alignment horizontal="center" vertical="center" textRotation="90"/>
      <protection hidden="1"/>
    </xf>
    <xf numFmtId="0" fontId="50" fillId="0" borderId="0" xfId="0" applyFont="1"/>
    <xf numFmtId="0" fontId="53" fillId="0" borderId="0" xfId="0" applyFont="1" applyAlignment="1">
      <alignment horizontal="center"/>
    </xf>
    <xf numFmtId="0" fontId="53" fillId="0" borderId="0" xfId="0" applyFont="1"/>
    <xf numFmtId="0" fontId="49" fillId="0" borderId="0" xfId="0" applyFont="1"/>
    <xf numFmtId="0" fontId="49" fillId="0" borderId="0" xfId="0" applyFont="1" applyAlignment="1">
      <alignment horizontal="center"/>
    </xf>
    <xf numFmtId="0" fontId="54" fillId="0" borderId="0" xfId="1" applyFont="1" applyFill="1" applyBorder="1" applyAlignment="1">
      <alignment vertical="center" wrapText="1"/>
    </xf>
    <xf numFmtId="0" fontId="54" fillId="0" borderId="0" xfId="1" applyFont="1" applyFill="1" applyAlignment="1"/>
    <xf numFmtId="0" fontId="10" fillId="0" borderId="52" xfId="0" applyFont="1" applyBorder="1" applyAlignment="1" applyProtection="1">
      <alignment vertical="center"/>
      <protection hidden="1"/>
    </xf>
    <xf numFmtId="0" fontId="10" fillId="0" borderId="42"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47" fillId="6" borderId="18" xfId="0" applyFont="1" applyFill="1" applyBorder="1" applyAlignment="1" applyProtection="1">
      <alignment vertical="center"/>
      <protection hidden="1"/>
    </xf>
    <xf numFmtId="0" fontId="25" fillId="7" borderId="9" xfId="0" applyFont="1" applyFill="1" applyBorder="1" applyAlignment="1" applyProtection="1">
      <alignment horizontal="center" vertical="center"/>
      <protection hidden="1"/>
    </xf>
    <xf numFmtId="0" fontId="47" fillId="6" borderId="8"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3" borderId="0" xfId="0" applyFont="1" applyFill="1" applyAlignment="1" applyProtection="1">
      <alignment horizontal="center" vertical="center"/>
      <protection hidden="1"/>
    </xf>
    <xf numFmtId="0" fontId="28" fillId="4" borderId="0" xfId="0" applyFont="1" applyFill="1" applyAlignment="1" applyProtection="1">
      <alignment vertical="center"/>
      <protection hidden="1"/>
    </xf>
    <xf numFmtId="0" fontId="10" fillId="0" borderId="17" xfId="0" applyFont="1" applyBorder="1" applyAlignment="1" applyProtection="1">
      <alignment vertical="center"/>
      <protection hidden="1"/>
    </xf>
    <xf numFmtId="0" fontId="10"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Alignment="1" applyProtection="1">
      <alignment horizontal="center" vertical="center" shrinkToFit="1"/>
      <protection hidden="1"/>
    </xf>
    <xf numFmtId="0" fontId="45" fillId="2" borderId="20" xfId="0" applyFont="1" applyFill="1" applyBorder="1" applyAlignment="1" applyProtection="1">
      <alignment horizontal="center" vertical="center" shrinkToFit="1"/>
      <protection hidden="1"/>
    </xf>
    <xf numFmtId="0" fontId="31" fillId="2" borderId="0" xfId="0" applyFont="1" applyFill="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1" fillId="0" borderId="19" xfId="0" applyFont="1"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70"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41" fillId="0" borderId="0" xfId="0" applyFont="1" applyAlignment="1" applyProtection="1">
      <alignment horizontal="center" vertical="center" shrinkToFit="1"/>
      <protection hidden="1"/>
    </xf>
    <xf numFmtId="0" fontId="25" fillId="0" borderId="0" xfId="0" applyFont="1" applyAlignment="1" applyProtection="1">
      <alignment shrinkToFit="1"/>
      <protection hidden="1"/>
    </xf>
    <xf numFmtId="0" fontId="0" fillId="0" borderId="0" xfId="0" applyAlignment="1" applyProtection="1">
      <alignment vertical="top" shrinkToFit="1"/>
      <protection hidden="1"/>
    </xf>
    <xf numFmtId="0" fontId="26" fillId="13" borderId="0" xfId="0" applyFont="1" applyFill="1" applyAlignment="1" applyProtection="1">
      <alignment horizontal="center" vertical="center"/>
      <protection hidden="1"/>
    </xf>
    <xf numFmtId="0" fontId="26" fillId="13" borderId="0" xfId="0" applyFont="1" applyFill="1" applyProtection="1">
      <protection hidden="1"/>
    </xf>
    <xf numFmtId="0" fontId="12" fillId="13" borderId="0" xfId="0" applyFont="1" applyFill="1" applyProtection="1">
      <protection hidden="1"/>
    </xf>
    <xf numFmtId="0" fontId="26" fillId="8" borderId="0" xfId="0" applyFont="1" applyFill="1" applyAlignment="1" applyProtection="1">
      <alignment horizontal="center" vertical="center"/>
      <protection hidden="1"/>
    </xf>
    <xf numFmtId="164" fontId="67" fillId="14" borderId="41" xfId="0" applyNumberFormat="1" applyFont="1" applyFill="1" applyBorder="1" applyAlignment="1" applyProtection="1">
      <alignment vertical="center"/>
      <protection hidden="1"/>
    </xf>
    <xf numFmtId="0" fontId="0" fillId="0" borderId="0" xfId="0" applyAlignment="1" applyProtection="1">
      <alignment shrinkToFit="1"/>
      <protection hidden="1"/>
    </xf>
    <xf numFmtId="0" fontId="4"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3" fillId="3" borderId="108" xfId="0" applyFont="1" applyFill="1" applyBorder="1" applyAlignment="1" applyProtection="1">
      <alignment horizontal="center" vertical="center"/>
      <protection hidden="1"/>
    </xf>
    <xf numFmtId="0" fontId="6" fillId="0" borderId="5"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protection hidden="1"/>
    </xf>
    <xf numFmtId="0" fontId="5" fillId="0" borderId="13" xfId="0" applyFont="1" applyBorder="1" applyAlignment="1" applyProtection="1">
      <alignment horizontal="center" vertical="center" shrinkToFi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4" fillId="3" borderId="111"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3" borderId="113" xfId="0" applyFont="1" applyFill="1" applyBorder="1" applyAlignment="1" applyProtection="1">
      <alignment horizontal="center" vertical="center"/>
      <protection hidden="1"/>
    </xf>
    <xf numFmtId="0" fontId="4" fillId="3" borderId="114" xfId="0" applyFont="1" applyFill="1" applyBorder="1" applyAlignment="1" applyProtection="1">
      <alignment horizontal="center" vertical="center"/>
      <protection hidden="1"/>
    </xf>
    <xf numFmtId="0" fontId="25" fillId="25" borderId="3" xfId="0" applyFont="1" applyFill="1" applyBorder="1" applyAlignment="1" applyProtection="1">
      <alignment horizontal="center" vertical="center"/>
      <protection hidden="1"/>
    </xf>
    <xf numFmtId="0" fontId="0" fillId="25" borderId="3" xfId="0"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6"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12" fillId="0" borderId="0" xfId="0" applyFont="1"/>
    <xf numFmtId="0" fontId="10" fillId="0" borderId="0" xfId="0" applyFont="1"/>
    <xf numFmtId="0" fontId="0" fillId="26" borderId="0" xfId="0" applyFill="1" applyAlignment="1" applyProtection="1">
      <alignment horizontal="center" vertical="center"/>
      <protection hidden="1"/>
    </xf>
    <xf numFmtId="0" fontId="0" fillId="26" borderId="0" xfId="0" applyFill="1" applyProtection="1">
      <protection hidden="1"/>
    </xf>
    <xf numFmtId="0" fontId="0" fillId="26" borderId="0" xfId="0" applyFill="1" applyAlignment="1" applyProtection="1">
      <alignment horizontal="center" vertical="center" wrapText="1"/>
      <protection hidden="1"/>
    </xf>
    <xf numFmtId="0" fontId="7" fillId="3" borderId="13" xfId="0" applyFont="1" applyFill="1" applyBorder="1" applyAlignment="1" applyProtection="1">
      <alignment horizontal="center" vertical="center" shrinkToFit="1"/>
      <protection hidden="1"/>
    </xf>
    <xf numFmtId="0" fontId="7" fillId="0" borderId="13" xfId="0" applyFont="1" applyBorder="1" applyAlignment="1" applyProtection="1">
      <alignment vertical="center" shrinkToFit="1"/>
      <protection hidden="1"/>
    </xf>
    <xf numFmtId="0" fontId="76" fillId="0" borderId="13" xfId="0" applyFont="1" applyBorder="1" applyAlignment="1" applyProtection="1">
      <alignment horizontal="center" vertical="center" shrinkToFit="1"/>
      <protection hidden="1"/>
    </xf>
    <xf numFmtId="0" fontId="76" fillId="0" borderId="0" xfId="0" applyFont="1" applyAlignment="1" applyProtection="1">
      <alignment shrinkToFit="1"/>
      <protection hidden="1"/>
    </xf>
    <xf numFmtId="0" fontId="76" fillId="3" borderId="13" xfId="0" applyFont="1" applyFill="1" applyBorder="1" applyAlignment="1" applyProtection="1">
      <alignment vertical="center" shrinkToFit="1"/>
      <protection hidden="1"/>
    </xf>
    <xf numFmtId="0" fontId="76" fillId="3" borderId="72" xfId="0" applyFont="1" applyFill="1" applyBorder="1" applyAlignment="1" applyProtection="1">
      <alignment vertical="center" shrinkToFit="1"/>
      <protection hidden="1"/>
    </xf>
    <xf numFmtId="0" fontId="75" fillId="23" borderId="0" xfId="0" applyFont="1" applyFill="1" applyAlignment="1" applyProtection="1">
      <alignment horizontal="center" vertical="center" shrinkToFit="1"/>
      <protection hidden="1"/>
    </xf>
    <xf numFmtId="164" fontId="75" fillId="23" borderId="0" xfId="0" applyNumberFormat="1" applyFont="1" applyFill="1" applyAlignment="1" applyProtection="1">
      <alignment horizontal="center" vertical="center" shrinkToFit="1"/>
      <protection hidden="1"/>
    </xf>
    <xf numFmtId="164" fontId="75" fillId="23" borderId="103" xfId="0" applyNumberFormat="1" applyFont="1" applyFill="1" applyBorder="1" applyAlignment="1" applyProtection="1">
      <alignment horizontal="center" vertical="center" shrinkToFit="1"/>
      <protection hidden="1"/>
    </xf>
    <xf numFmtId="0" fontId="2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8" fillId="17" borderId="0" xfId="0" applyFont="1" applyFill="1" applyAlignment="1" applyProtection="1">
      <alignment horizontal="center" vertical="center"/>
      <protection hidden="1"/>
    </xf>
    <xf numFmtId="0" fontId="40" fillId="20" borderId="0" xfId="0" applyFont="1" applyFill="1" applyAlignment="1" applyProtection="1">
      <alignment vertical="center"/>
      <protection hidden="1"/>
    </xf>
    <xf numFmtId="0" fontId="80" fillId="3" borderId="134" xfId="0" applyFont="1" applyFill="1" applyBorder="1" applyAlignment="1">
      <alignment horizontal="center" vertical="center"/>
    </xf>
    <xf numFmtId="0" fontId="80" fillId="3" borderId="25" xfId="0" applyFont="1" applyFill="1" applyBorder="1" applyAlignment="1">
      <alignment horizontal="center" vertical="center"/>
    </xf>
    <xf numFmtId="1" fontId="80" fillId="3" borderId="135" xfId="0" applyNumberFormat="1" applyFont="1" applyFill="1" applyBorder="1" applyAlignment="1">
      <alignment horizontal="center"/>
    </xf>
    <xf numFmtId="0" fontId="80" fillId="3" borderId="135" xfId="0" applyFont="1" applyFill="1" applyBorder="1" applyAlignment="1">
      <alignment horizontal="center"/>
    </xf>
    <xf numFmtId="0" fontId="80" fillId="3" borderId="134" xfId="0" applyFont="1" applyFill="1" applyBorder="1" applyAlignment="1">
      <alignment horizontal="center"/>
    </xf>
    <xf numFmtId="0" fontId="80" fillId="3" borderId="25" xfId="0" applyFont="1" applyFill="1" applyBorder="1" applyAlignment="1">
      <alignment horizontal="center"/>
    </xf>
    <xf numFmtId="0" fontId="81" fillId="3" borderId="25" xfId="0" applyFont="1" applyFill="1" applyBorder="1" applyAlignment="1">
      <alignment horizontal="center"/>
    </xf>
    <xf numFmtId="0" fontId="80" fillId="3" borderId="25" xfId="0" applyFont="1" applyFill="1" applyBorder="1"/>
    <xf numFmtId="0" fontId="80" fillId="3" borderId="135" xfId="0" applyFont="1" applyFill="1" applyBorder="1" applyAlignment="1">
      <alignment horizontal="center" vertical="center"/>
    </xf>
    <xf numFmtId="0" fontId="0" fillId="0" borderId="1" xfId="0"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109" xfId="0" applyFont="1" applyBorder="1" applyAlignment="1" applyProtection="1">
      <alignment horizontal="center" vertical="center"/>
      <protection hidden="1"/>
    </xf>
    <xf numFmtId="0" fontId="10" fillId="0" borderId="110" xfId="0" applyFont="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82" fillId="0" borderId="0" xfId="0" applyFont="1" applyAlignment="1" applyProtection="1">
      <alignment shrinkToFit="1"/>
      <protection hidden="1"/>
    </xf>
    <xf numFmtId="0" fontId="83" fillId="0" borderId="0" xfId="0" applyFont="1" applyAlignment="1" applyProtection="1">
      <alignment vertical="center" shrinkToFit="1"/>
      <protection hidden="1"/>
    </xf>
    <xf numFmtId="0" fontId="82" fillId="0" borderId="0" xfId="0" applyFont="1" applyProtection="1">
      <protection hidden="1"/>
    </xf>
    <xf numFmtId="0" fontId="1" fillId="0" borderId="71" xfId="0" applyFont="1" applyBorder="1" applyAlignment="1" applyProtection="1">
      <alignment vertical="center" textRotation="90"/>
      <protection hidden="1"/>
    </xf>
    <xf numFmtId="0" fontId="1" fillId="0" borderId="71" xfId="0" applyFont="1" applyBorder="1" applyAlignment="1" applyProtection="1">
      <alignment horizontal="center" vertical="top"/>
      <protection hidden="1"/>
    </xf>
    <xf numFmtId="0" fontId="76" fillId="0" borderId="7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4" borderId="149" xfId="0" applyFont="1" applyFill="1" applyBorder="1" applyAlignment="1" applyProtection="1">
      <alignment horizontal="center" vertical="center"/>
      <protection hidden="1"/>
    </xf>
    <xf numFmtId="0" fontId="70" fillId="13" borderId="0" xfId="0" applyFont="1" applyFill="1" applyAlignment="1" applyProtection="1">
      <alignment horizontal="center" vertical="center"/>
      <protection hidden="1"/>
    </xf>
    <xf numFmtId="0" fontId="6" fillId="13" borderId="0" xfId="0" applyFont="1" applyFill="1" applyAlignment="1" applyProtection="1">
      <alignment vertical="center" shrinkToFit="1"/>
      <protection hidden="1"/>
    </xf>
    <xf numFmtId="0" fontId="64" fillId="13" borderId="0" xfId="0" applyFont="1" applyFill="1" applyAlignment="1" applyProtection="1">
      <alignment vertical="center" shrinkToFit="1"/>
      <protection hidden="1"/>
    </xf>
    <xf numFmtId="0" fontId="63" fillId="13" borderId="0" xfId="0" applyFont="1" applyFill="1" applyAlignment="1" applyProtection="1">
      <alignment vertical="center" shrinkToFit="1"/>
      <protection hidden="1"/>
    </xf>
    <xf numFmtId="0" fontId="32" fillId="13" borderId="0" xfId="0" applyFont="1" applyFill="1" applyProtection="1">
      <protection hidden="1"/>
    </xf>
    <xf numFmtId="0" fontId="0" fillId="13" borderId="0" xfId="0" applyFill="1" applyProtection="1">
      <protection hidden="1"/>
    </xf>
    <xf numFmtId="0" fontId="27" fillId="4" borderId="64" xfId="0" applyFont="1" applyFill="1" applyBorder="1" applyAlignment="1" applyProtection="1">
      <alignment horizontal="center" vertical="center" wrapText="1"/>
      <protection hidden="1"/>
    </xf>
    <xf numFmtId="0" fontId="25" fillId="0" borderId="150" xfId="0" applyFont="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76" fillId="0" borderId="14" xfId="0" applyFont="1" applyBorder="1" applyAlignment="1" applyProtection="1">
      <alignment horizontal="center" vertical="center" shrinkToFit="1"/>
      <protection hidden="1"/>
    </xf>
    <xf numFmtId="0" fontId="87" fillId="0" borderId="0" xfId="0" applyFont="1" applyAlignment="1" applyProtection="1">
      <alignment shrinkToFit="1"/>
      <protection hidden="1"/>
    </xf>
    <xf numFmtId="0" fontId="87" fillId="0" borderId="0" xfId="0" applyFont="1" applyProtection="1">
      <protection hidden="1"/>
    </xf>
    <xf numFmtId="0" fontId="87" fillId="26" borderId="0" xfId="0" applyFont="1" applyFill="1" applyProtection="1">
      <protection hidden="1"/>
    </xf>
    <xf numFmtId="0" fontId="88" fillId="0" borderId="0" xfId="0" applyFont="1" applyAlignment="1" applyProtection="1">
      <alignment vertical="center" shrinkToFit="1"/>
      <protection hidden="1"/>
    </xf>
    <xf numFmtId="0" fontId="25" fillId="7" borderId="20" xfId="0" applyFont="1" applyFill="1" applyBorder="1" applyAlignment="1" applyProtection="1">
      <alignment horizontal="center" vertical="center"/>
      <protection locked="0" hidden="1"/>
    </xf>
    <xf numFmtId="0" fontId="25" fillId="7" borderId="19" xfId="0" applyFont="1" applyFill="1" applyBorder="1" applyAlignment="1" applyProtection="1">
      <alignment horizontal="center" vertical="center"/>
      <protection locked="0" hidden="1"/>
    </xf>
    <xf numFmtId="0" fontId="25" fillId="25" borderId="70" xfId="0" applyFont="1" applyFill="1" applyBorder="1" applyAlignment="1" applyProtection="1">
      <alignment horizontal="center" vertical="center"/>
      <protection hidden="1"/>
    </xf>
    <xf numFmtId="0" fontId="25" fillId="25" borderId="33" xfId="0" applyFont="1" applyFill="1" applyBorder="1" applyAlignment="1" applyProtection="1">
      <alignment horizontal="center" vertical="center"/>
      <protection hidden="1"/>
    </xf>
    <xf numFmtId="0" fontId="25" fillId="25" borderId="30" xfId="0" applyFont="1" applyFill="1" applyBorder="1" applyAlignment="1" applyProtection="1">
      <alignment horizontal="center" vertical="center"/>
      <protection hidden="1"/>
    </xf>
    <xf numFmtId="0" fontId="0" fillId="25" borderId="70" xfId="0" applyFill="1" applyBorder="1" applyAlignment="1" applyProtection="1">
      <alignment horizontal="center" vertical="center"/>
      <protection hidden="1"/>
    </xf>
    <xf numFmtId="0" fontId="92" fillId="13" borderId="112" xfId="0" applyFont="1" applyFill="1" applyBorder="1" applyAlignment="1" applyProtection="1">
      <alignment horizontal="center" vertical="center" shrinkToFit="1"/>
      <protection hidden="1"/>
    </xf>
    <xf numFmtId="0" fontId="94" fillId="6" borderId="112" xfId="0" applyFont="1" applyFill="1" applyBorder="1" applyAlignment="1" applyProtection="1">
      <alignment horizontal="center" vertical="center" shrinkToFit="1"/>
      <protection hidden="1"/>
    </xf>
    <xf numFmtId="0" fontId="95" fillId="3" borderId="112" xfId="1" applyFont="1" applyFill="1" applyBorder="1" applyAlignment="1" applyProtection="1">
      <alignment horizontal="center" vertical="center" shrinkToFit="1"/>
      <protection hidden="1"/>
    </xf>
    <xf numFmtId="0" fontId="92" fillId="26" borderId="112" xfId="0" applyFont="1" applyFill="1" applyBorder="1" applyAlignment="1" applyProtection="1">
      <alignment horizontal="center" vertical="center" shrinkToFit="1"/>
      <protection hidden="1"/>
    </xf>
    <xf numFmtId="0" fontId="95" fillId="3" borderId="112" xfId="0" applyFont="1" applyFill="1" applyBorder="1" applyAlignment="1" applyProtection="1">
      <alignment horizontal="center" vertical="center" shrinkToFit="1"/>
      <protection hidden="1"/>
    </xf>
    <xf numFmtId="0" fontId="98" fillId="6" borderId="112" xfId="1" applyFont="1" applyFill="1" applyBorder="1" applyAlignment="1" applyProtection="1">
      <alignment horizontal="center" vertical="center" shrinkToFit="1"/>
      <protection hidden="1"/>
    </xf>
    <xf numFmtId="0" fontId="99" fillId="6" borderId="112" xfId="0" applyFont="1" applyFill="1" applyBorder="1" applyAlignment="1" applyProtection="1">
      <alignment horizontal="center" vertical="center" shrinkToFit="1"/>
      <protection hidden="1"/>
    </xf>
    <xf numFmtId="0" fontId="92" fillId="12" borderId="112" xfId="0" applyFont="1" applyFill="1" applyBorder="1" applyAlignment="1" applyProtection="1">
      <alignment horizontal="center" vertical="center" shrinkToFit="1"/>
      <protection hidden="1"/>
    </xf>
    <xf numFmtId="0" fontId="96" fillId="0" borderId="112" xfId="0" applyFont="1" applyBorder="1" applyAlignment="1" applyProtection="1">
      <alignment horizontal="center" vertical="center" shrinkToFit="1"/>
      <protection hidden="1"/>
    </xf>
    <xf numFmtId="0" fontId="96" fillId="12" borderId="112" xfId="0" applyFont="1" applyFill="1" applyBorder="1" applyAlignment="1" applyProtection="1">
      <alignment horizontal="center" vertical="center" shrinkToFit="1"/>
      <protection hidden="1"/>
    </xf>
    <xf numFmtId="0" fontId="97" fillId="12" borderId="112" xfId="0" applyFont="1" applyFill="1" applyBorder="1" applyAlignment="1" applyProtection="1">
      <alignment horizontal="center" vertical="center" shrinkToFit="1"/>
      <protection hidden="1"/>
    </xf>
    <xf numFmtId="49" fontId="95" fillId="3" borderId="112" xfId="0" applyNumberFormat="1" applyFont="1" applyFill="1" applyBorder="1" applyAlignment="1" applyProtection="1">
      <alignment horizontal="center" vertical="center" shrinkToFit="1"/>
      <protection hidden="1"/>
    </xf>
    <xf numFmtId="165" fontId="95" fillId="3" borderId="112" xfId="0" applyNumberFormat="1" applyFont="1" applyFill="1" applyBorder="1" applyAlignment="1" applyProtection="1">
      <alignment horizontal="center" vertical="center" shrinkToFit="1"/>
      <protection hidden="1"/>
    </xf>
    <xf numFmtId="14" fontId="100" fillId="0" borderId="112" xfId="0" applyNumberFormat="1"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3" fillId="5" borderId="25" xfId="0" applyFont="1" applyFill="1" applyBorder="1" applyAlignment="1" applyProtection="1">
      <alignment horizontal="center" vertical="center" wrapText="1"/>
      <protection locked="0" hidden="1"/>
    </xf>
    <xf numFmtId="0" fontId="73" fillId="0" borderId="75" xfId="0" applyFont="1" applyBorder="1" applyAlignment="1" applyProtection="1">
      <alignment horizontal="center" vertical="center"/>
      <protection hidden="1"/>
    </xf>
    <xf numFmtId="49" fontId="0" fillId="0" borderId="0" xfId="0" applyNumberFormat="1" applyProtection="1">
      <protection hidden="1"/>
    </xf>
    <xf numFmtId="49" fontId="74" fillId="0" borderId="0" xfId="0" applyNumberFormat="1" applyFont="1" applyAlignment="1" applyProtection="1">
      <alignment shrinkToFit="1"/>
      <protection hidden="1"/>
    </xf>
    <xf numFmtId="0" fontId="0" fillId="0" borderId="0" xfId="0" applyAlignment="1" applyProtection="1">
      <alignment wrapText="1"/>
      <protection hidden="1"/>
    </xf>
    <xf numFmtId="49" fontId="89" fillId="5" borderId="155"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locked="0" hidden="1"/>
    </xf>
    <xf numFmtId="0" fontId="89" fillId="5" borderId="156" xfId="0" applyFont="1" applyFill="1" applyBorder="1" applyAlignment="1" applyProtection="1">
      <alignment horizontal="center" vertical="center" shrinkToFit="1"/>
      <protection locked="0" hidden="1"/>
    </xf>
    <xf numFmtId="0" fontId="29" fillId="11" borderId="23" xfId="0" applyFont="1" applyFill="1" applyBorder="1" applyAlignment="1" applyProtection="1">
      <alignment horizontal="center" vertical="center"/>
      <protection hidden="1"/>
    </xf>
    <xf numFmtId="0" fontId="89" fillId="5" borderId="151" xfId="0" applyFont="1" applyFill="1" applyBorder="1" applyAlignment="1" applyProtection="1">
      <alignment horizontal="center" vertical="center" shrinkToFit="1"/>
      <protection hidden="1"/>
    </xf>
    <xf numFmtId="0" fontId="89" fillId="5" borderId="152" xfId="0" applyFont="1" applyFill="1" applyBorder="1" applyAlignment="1" applyProtection="1">
      <alignment horizontal="center" vertical="center" shrinkToFit="1"/>
      <protection hidden="1"/>
    </xf>
    <xf numFmtId="0" fontId="89" fillId="5" borderId="153" xfId="0" applyFont="1" applyFill="1" applyBorder="1" applyAlignment="1" applyProtection="1">
      <alignment horizontal="center" vertical="center" shrinkToFit="1"/>
      <protection hidden="1"/>
    </xf>
    <xf numFmtId="0" fontId="89" fillId="5" borderId="154" xfId="0" applyFont="1" applyFill="1" applyBorder="1" applyAlignment="1" applyProtection="1">
      <alignment horizontal="center" vertical="center" shrinkToFit="1"/>
      <protection locked="0" hidden="1"/>
    </xf>
    <xf numFmtId="165" fontId="89" fillId="5" borderId="151" xfId="0" applyNumberFormat="1" applyFont="1" applyFill="1" applyBorder="1" applyAlignment="1" applyProtection="1">
      <alignment horizontal="center" vertical="center" shrinkToFit="1"/>
      <protection hidden="1"/>
    </xf>
    <xf numFmtId="165" fontId="89" fillId="5" borderId="154" xfId="0" applyNumberFormat="1" applyFont="1" applyFill="1" applyBorder="1" applyAlignment="1" applyProtection="1">
      <alignment horizontal="center" vertical="center" shrinkToFit="1"/>
      <protection locked="0" hidden="1"/>
    </xf>
    <xf numFmtId="0" fontId="29" fillId="11" borderId="157" xfId="0" applyFont="1" applyFill="1" applyBorder="1" applyAlignment="1" applyProtection="1">
      <alignment horizontal="center" vertical="center"/>
      <protection hidden="1"/>
    </xf>
    <xf numFmtId="49" fontId="29" fillId="11" borderId="157" xfId="0" applyNumberFormat="1" applyFont="1" applyFill="1" applyBorder="1" applyAlignment="1" applyProtection="1">
      <alignment horizontal="center" vertical="center"/>
      <protection hidden="1"/>
    </xf>
    <xf numFmtId="0" fontId="29" fillId="11" borderId="158" xfId="0" applyFont="1" applyFill="1" applyBorder="1" applyAlignment="1" applyProtection="1">
      <alignment horizontal="center" vertical="center"/>
      <protection hidden="1"/>
    </xf>
    <xf numFmtId="0" fontId="91" fillId="0" borderId="0" xfId="0" applyFont="1" applyAlignment="1">
      <alignment horizontal="center" vertical="center" shrinkToFit="1"/>
    </xf>
    <xf numFmtId="0" fontId="91" fillId="0" borderId="0" xfId="0" applyFont="1" applyAlignment="1">
      <alignment horizontal="center" vertical="center" shrinkToFit="1" readingOrder="2"/>
    </xf>
    <xf numFmtId="0" fontId="10" fillId="0" borderId="0" xfId="0" applyFont="1" applyFill="1"/>
    <xf numFmtId="165" fontId="10" fillId="0" borderId="0" xfId="0" applyNumberFormat="1" applyFont="1" applyFill="1"/>
    <xf numFmtId="0" fontId="10" fillId="0" borderId="0" xfId="0" applyFont="1" applyFill="1" applyProtection="1">
      <protection locked="0"/>
    </xf>
    <xf numFmtId="165" fontId="10" fillId="0" borderId="0" xfId="0" applyNumberFormat="1" applyFont="1" applyFill="1" applyProtection="1">
      <protection locked="0"/>
    </xf>
    <xf numFmtId="49" fontId="10" fillId="0" borderId="0" xfId="0" applyNumberFormat="1" applyFont="1" applyFill="1" applyProtection="1">
      <protection locked="0"/>
    </xf>
    <xf numFmtId="0" fontId="62" fillId="0" borderId="23" xfId="0" applyFont="1" applyFill="1" applyBorder="1" applyAlignment="1">
      <alignment horizontal="center" vertical="center"/>
    </xf>
    <xf numFmtId="49" fontId="10" fillId="0" borderId="0" xfId="0" applyNumberFormat="1" applyFont="1" applyFill="1"/>
    <xf numFmtId="0" fontId="55" fillId="13" borderId="80" xfId="0" applyFont="1" applyFill="1" applyBorder="1" applyAlignment="1">
      <alignment horizontal="right" wrapText="1"/>
    </xf>
    <xf numFmtId="0" fontId="55" fillId="13" borderId="53" xfId="0" applyFont="1" applyFill="1" applyBorder="1" applyAlignment="1">
      <alignment horizontal="right" wrapText="1"/>
    </xf>
    <xf numFmtId="0" fontId="55" fillId="13" borderId="81" xfId="0" applyFont="1" applyFill="1" applyBorder="1" applyAlignment="1">
      <alignment horizontal="righ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2" fillId="0" borderId="0" xfId="0" applyFont="1" applyAlignment="1">
      <alignment horizontal="right" vertical="center" wrapText="1"/>
    </xf>
    <xf numFmtId="0" fontId="52" fillId="0" borderId="0" xfId="0" applyFont="1" applyAlignment="1">
      <alignment horizontal="center"/>
    </xf>
    <xf numFmtId="0" fontId="55" fillId="13" borderId="74" xfId="0" applyFont="1" applyFill="1" applyBorder="1" applyAlignment="1">
      <alignment horizontal="center" wrapText="1"/>
    </xf>
    <xf numFmtId="0" fontId="55" fillId="13" borderId="0" xfId="0" applyFont="1" applyFill="1" applyAlignment="1">
      <alignment horizontal="center" wrapText="1"/>
    </xf>
    <xf numFmtId="0" fontId="55" fillId="13" borderId="8" xfId="0" applyFont="1" applyFill="1" applyBorder="1" applyAlignment="1">
      <alignment horizontal="center" wrapText="1"/>
    </xf>
    <xf numFmtId="0" fontId="55" fillId="13" borderId="99" xfId="0" applyFont="1" applyFill="1" applyBorder="1" applyAlignment="1">
      <alignment horizontal="right" vertical="center"/>
    </xf>
    <xf numFmtId="0" fontId="55" fillId="13" borderId="100" xfId="0" applyFont="1" applyFill="1" applyBorder="1" applyAlignment="1">
      <alignment horizontal="right" vertical="center"/>
    </xf>
    <xf numFmtId="0" fontId="55" fillId="13" borderId="101" xfId="0" applyFont="1" applyFill="1" applyBorder="1" applyAlignment="1">
      <alignment horizontal="right" vertical="center"/>
    </xf>
    <xf numFmtId="9" fontId="55" fillId="13" borderId="91" xfId="0" applyNumberFormat="1" applyFont="1" applyFill="1" applyBorder="1" applyAlignment="1">
      <alignment horizontal="right" vertical="center"/>
    </xf>
    <xf numFmtId="0" fontId="55" fillId="13" borderId="92" xfId="0" applyFont="1" applyFill="1" applyBorder="1" applyAlignment="1">
      <alignment horizontal="right" vertical="center"/>
    </xf>
    <xf numFmtId="0" fontId="55" fillId="13" borderId="80" xfId="0" applyFont="1" applyFill="1" applyBorder="1" applyAlignment="1">
      <alignment horizontal="center"/>
    </xf>
    <xf numFmtId="0" fontId="55" fillId="13" borderId="53" xfId="0" applyFont="1" applyFill="1" applyBorder="1" applyAlignment="1">
      <alignment horizontal="center"/>
    </xf>
    <xf numFmtId="0" fontId="56" fillId="13" borderId="53" xfId="1" applyFont="1" applyFill="1" applyBorder="1" applyAlignment="1">
      <alignment horizontal="center"/>
    </xf>
    <xf numFmtId="0" fontId="56" fillId="13" borderId="81" xfId="1" applyFont="1" applyFill="1" applyBorder="1" applyAlignment="1">
      <alignment horizontal="center"/>
    </xf>
    <xf numFmtId="0" fontId="55" fillId="13" borderId="97" xfId="0" applyFont="1" applyFill="1" applyBorder="1" applyAlignment="1">
      <alignment horizontal="right" vertical="center"/>
    </xf>
    <xf numFmtId="0" fontId="55" fillId="13" borderId="76" xfId="0" applyFont="1" applyFill="1" applyBorder="1" applyAlignment="1">
      <alignment horizontal="right" vertical="center"/>
    </xf>
    <xf numFmtId="0" fontId="55" fillId="13" borderId="98" xfId="0" applyFont="1" applyFill="1" applyBorder="1" applyAlignment="1">
      <alignment horizontal="right" vertical="center"/>
    </xf>
    <xf numFmtId="9" fontId="55" fillId="13" borderId="89" xfId="0" applyNumberFormat="1" applyFont="1" applyFill="1" applyBorder="1" applyAlignment="1">
      <alignment horizontal="right" vertical="center" wrapText="1"/>
    </xf>
    <xf numFmtId="0" fontId="55" fillId="13" borderId="90" xfId="0" applyFont="1" applyFill="1" applyBorder="1" applyAlignment="1">
      <alignment horizontal="right" vertical="center" wrapText="1"/>
    </xf>
    <xf numFmtId="0" fontId="55" fillId="13" borderId="97" xfId="0" applyFont="1" applyFill="1" applyBorder="1" applyAlignment="1">
      <alignment horizontal="right" wrapText="1"/>
    </xf>
    <xf numFmtId="0" fontId="55" fillId="13" borderId="76" xfId="0" applyFont="1" applyFill="1" applyBorder="1" applyAlignment="1">
      <alignment horizontal="right" wrapText="1"/>
    </xf>
    <xf numFmtId="0" fontId="55" fillId="13" borderId="98" xfId="0" applyFont="1" applyFill="1" applyBorder="1" applyAlignment="1">
      <alignment horizontal="right" wrapText="1"/>
    </xf>
    <xf numFmtId="9" fontId="55" fillId="13" borderId="89" xfId="0" applyNumberFormat="1" applyFont="1" applyFill="1" applyBorder="1" applyAlignment="1">
      <alignment horizontal="right" readingOrder="1"/>
    </xf>
    <xf numFmtId="0" fontId="55" fillId="13" borderId="90" xfId="0" applyFont="1" applyFill="1" applyBorder="1" applyAlignment="1">
      <alignment horizontal="right" readingOrder="1"/>
    </xf>
    <xf numFmtId="0" fontId="55" fillId="13" borderId="74" xfId="0" applyFont="1" applyFill="1" applyBorder="1" applyAlignment="1">
      <alignment horizontal="center" vertical="center" wrapText="1"/>
    </xf>
    <xf numFmtId="0" fontId="55" fillId="13" borderId="0" xfId="0" applyFont="1" applyFill="1" applyAlignment="1">
      <alignment horizontal="center" vertical="center" wrapText="1"/>
    </xf>
    <xf numFmtId="0" fontId="55" fillId="13" borderId="97" xfId="0" applyFont="1" applyFill="1" applyBorder="1" applyAlignment="1">
      <alignment horizontal="right"/>
    </xf>
    <xf numFmtId="0" fontId="55" fillId="13" borderId="76" xfId="0" applyFont="1" applyFill="1" applyBorder="1" applyAlignment="1">
      <alignment horizontal="right"/>
    </xf>
    <xf numFmtId="0" fontId="55" fillId="13" borderId="98" xfId="0" applyFont="1" applyFill="1" applyBorder="1" applyAlignment="1">
      <alignment horizontal="right"/>
    </xf>
    <xf numFmtId="9" fontId="55" fillId="13" borderId="89" xfId="0" applyNumberFormat="1" applyFont="1" applyFill="1" applyBorder="1" applyAlignment="1">
      <alignment horizontal="right" vertical="center"/>
    </xf>
    <xf numFmtId="0" fontId="55" fillId="13" borderId="90" xfId="0" applyFont="1" applyFill="1" applyBorder="1" applyAlignment="1">
      <alignment horizontal="right" vertical="center"/>
    </xf>
    <xf numFmtId="0" fontId="55" fillId="13" borderId="88" xfId="0" applyFont="1" applyFill="1" applyBorder="1" applyAlignment="1">
      <alignment horizontal="right" vertical="center" wrapText="1"/>
    </xf>
    <xf numFmtId="0" fontId="55" fillId="13" borderId="89" xfId="0" applyFont="1" applyFill="1" applyBorder="1" applyAlignment="1">
      <alignment horizontal="right" vertical="center" wrapText="1"/>
    </xf>
    <xf numFmtId="9" fontId="55" fillId="13" borderId="89" xfId="0" applyNumberFormat="1" applyFont="1" applyFill="1" applyBorder="1" applyAlignment="1">
      <alignment horizontal="right"/>
    </xf>
    <xf numFmtId="0" fontId="55" fillId="13" borderId="90" xfId="0" applyFont="1" applyFill="1" applyBorder="1" applyAlignment="1">
      <alignment horizontal="right"/>
    </xf>
    <xf numFmtId="0" fontId="55" fillId="13" borderId="89" xfId="0" applyFont="1" applyFill="1" applyBorder="1" applyAlignment="1">
      <alignment horizontal="right"/>
    </xf>
    <xf numFmtId="0" fontId="55" fillId="13" borderId="88" xfId="0" applyFont="1" applyFill="1" applyBorder="1" applyAlignment="1">
      <alignment horizontal="right" vertical="center"/>
    </xf>
    <xf numFmtId="0" fontId="55" fillId="13" borderId="89" xfId="0" applyFont="1" applyFill="1" applyBorder="1" applyAlignment="1">
      <alignment horizontal="right" vertical="center"/>
    </xf>
    <xf numFmtId="9" fontId="55" fillId="13" borderId="89" xfId="1" applyNumberFormat="1" applyFont="1" applyFill="1" applyBorder="1" applyAlignment="1">
      <alignment horizontal="right" vertical="center"/>
    </xf>
    <xf numFmtId="0" fontId="55" fillId="13" borderId="90" xfId="1" applyFont="1" applyFill="1" applyBorder="1" applyAlignment="1">
      <alignment horizontal="right" vertical="center"/>
    </xf>
    <xf numFmtId="0" fontId="61" fillId="13" borderId="89" xfId="0" applyFont="1" applyFill="1" applyBorder="1" applyAlignment="1">
      <alignment horizontal="right" vertical="center"/>
    </xf>
    <xf numFmtId="0" fontId="61" fillId="13" borderId="90" xfId="0" applyFont="1" applyFill="1" applyBorder="1" applyAlignment="1">
      <alignment horizontal="right" vertical="center"/>
    </xf>
    <xf numFmtId="0" fontId="55" fillId="13" borderId="82" xfId="0" applyFont="1" applyFill="1" applyBorder="1" applyAlignment="1">
      <alignment horizontal="center"/>
    </xf>
    <xf numFmtId="0" fontId="55" fillId="13" borderId="74" xfId="0" applyFont="1" applyFill="1" applyBorder="1" applyAlignment="1">
      <alignment horizontal="center"/>
    </xf>
    <xf numFmtId="0" fontId="55" fillId="13" borderId="83" xfId="0" applyFont="1" applyFill="1" applyBorder="1" applyAlignment="1">
      <alignment horizontal="center"/>
    </xf>
    <xf numFmtId="0" fontId="55" fillId="13" borderId="84" xfId="0" applyFont="1" applyFill="1" applyBorder="1" applyAlignment="1">
      <alignment horizontal="center"/>
    </xf>
    <xf numFmtId="0" fontId="55" fillId="13" borderId="73" xfId="0" applyFont="1" applyFill="1" applyBorder="1" applyAlignment="1">
      <alignment horizontal="center"/>
    </xf>
    <xf numFmtId="0" fontId="55" fillId="13" borderId="85" xfId="0" applyFont="1" applyFill="1" applyBorder="1" applyAlignment="1">
      <alignment horizontal="center"/>
    </xf>
    <xf numFmtId="0" fontId="57" fillId="13" borderId="80" xfId="1" applyFont="1" applyFill="1" applyBorder="1" applyAlignment="1">
      <alignment horizontal="right"/>
    </xf>
    <xf numFmtId="0" fontId="57" fillId="13" borderId="53" xfId="1" applyFont="1" applyFill="1" applyBorder="1" applyAlignment="1">
      <alignment horizontal="right"/>
    </xf>
    <xf numFmtId="0" fontId="57" fillId="13" borderId="81" xfId="1" applyFont="1" applyFill="1" applyBorder="1" applyAlignment="1">
      <alignment horizontal="right"/>
    </xf>
    <xf numFmtId="0" fontId="51" fillId="0" borderId="0" xfId="0" applyFont="1" applyAlignment="1">
      <alignment horizontal="center"/>
    </xf>
    <xf numFmtId="0" fontId="52" fillId="0" borderId="8" xfId="0" applyFont="1" applyBorder="1" applyAlignment="1">
      <alignment horizontal="right"/>
    </xf>
    <xf numFmtId="0" fontId="60" fillId="13" borderId="86" xfId="0" applyFont="1" applyFill="1" applyBorder="1" applyAlignment="1">
      <alignment horizontal="center" vertical="center"/>
    </xf>
    <xf numFmtId="0" fontId="58" fillId="13" borderId="87" xfId="0" applyFont="1" applyFill="1" applyBorder="1" applyAlignment="1">
      <alignment horizontal="center" vertical="center"/>
    </xf>
    <xf numFmtId="0" fontId="58" fillId="13" borderId="88" xfId="0" applyFont="1" applyFill="1" applyBorder="1" applyAlignment="1">
      <alignment horizontal="center" vertical="center"/>
    </xf>
    <xf numFmtId="0" fontId="58" fillId="13" borderId="89" xfId="0" applyFont="1" applyFill="1" applyBorder="1" applyAlignment="1">
      <alignment horizontal="center" vertical="center"/>
    </xf>
    <xf numFmtId="0" fontId="58" fillId="13" borderId="93" xfId="0" applyFont="1" applyFill="1" applyBorder="1" applyAlignment="1">
      <alignment horizontal="center" vertical="center"/>
    </xf>
    <xf numFmtId="0" fontId="58" fillId="13" borderId="94" xfId="0" applyFont="1" applyFill="1" applyBorder="1" applyAlignment="1">
      <alignment horizontal="center" vertical="center"/>
    </xf>
    <xf numFmtId="0" fontId="58" fillId="13" borderId="95" xfId="0" applyFont="1" applyFill="1" applyBorder="1" applyAlignment="1">
      <alignment horizontal="center" vertical="center"/>
    </xf>
    <xf numFmtId="0" fontId="58" fillId="13" borderId="96" xfId="0" applyFont="1" applyFill="1" applyBorder="1" applyAlignment="1">
      <alignment horizontal="center" vertical="center"/>
    </xf>
    <xf numFmtId="0" fontId="57" fillId="13" borderId="77" xfId="1" applyFont="1" applyFill="1" applyBorder="1" applyAlignment="1">
      <alignment horizontal="right"/>
    </xf>
    <xf numFmtId="0" fontId="57" fillId="13" borderId="78" xfId="1" applyFont="1" applyFill="1" applyBorder="1" applyAlignment="1">
      <alignment horizontal="right"/>
    </xf>
    <xf numFmtId="0" fontId="57" fillId="13" borderId="79" xfId="1" applyFont="1" applyFill="1" applyBorder="1" applyAlignment="1">
      <alignment horizontal="right"/>
    </xf>
    <xf numFmtId="0" fontId="0" fillId="0" borderId="0" xfId="0" applyAlignment="1" applyProtection="1">
      <alignment horizontal="center"/>
      <protection hidden="1"/>
    </xf>
    <xf numFmtId="0" fontId="72" fillId="28" borderId="0" xfId="0" applyFont="1" applyFill="1" applyAlignment="1" applyProtection="1">
      <alignment horizontal="right" vertical="center"/>
      <protection hidden="1"/>
    </xf>
    <xf numFmtId="0" fontId="90" fillId="0" borderId="0" xfId="0" applyFont="1" applyAlignment="1" applyProtection="1">
      <alignment horizontal="right" vertical="center" wrapText="1"/>
      <protection hidden="1"/>
    </xf>
    <xf numFmtId="0" fontId="68" fillId="6" borderId="0" xfId="0" applyFont="1" applyFill="1" applyAlignment="1" applyProtection="1">
      <alignment horizontal="center" shrinkToFit="1"/>
      <protection hidden="1"/>
    </xf>
    <xf numFmtId="0" fontId="68" fillId="6" borderId="0" xfId="0" applyFont="1" applyFill="1" applyAlignment="1" applyProtection="1">
      <alignment horizontal="center"/>
      <protection hidden="1"/>
    </xf>
    <xf numFmtId="0" fontId="5" fillId="3" borderId="3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27" fillId="14" borderId="0" xfId="0" applyFont="1" applyFill="1" applyAlignment="1" applyProtection="1">
      <alignment horizontal="center" vertical="center"/>
      <protection locked="0" hidden="1"/>
    </xf>
    <xf numFmtId="0" fontId="65" fillId="22" borderId="41" xfId="0" applyFont="1" applyFill="1" applyBorder="1" applyAlignment="1" applyProtection="1">
      <alignment horizontal="center"/>
      <protection hidden="1"/>
    </xf>
    <xf numFmtId="0" fontId="30" fillId="13" borderId="0" xfId="0" applyFont="1" applyFill="1" applyAlignment="1" applyProtection="1">
      <alignment horizontal="center" vertical="center"/>
      <protection hidden="1"/>
    </xf>
    <xf numFmtId="0" fontId="40" fillId="20" borderId="0" xfId="0" applyFont="1" applyFill="1" applyAlignment="1" applyProtection="1">
      <alignment horizontal="center" vertical="center" shrinkToFit="1"/>
      <protection hidden="1"/>
    </xf>
    <xf numFmtId="0" fontId="63" fillId="22" borderId="41" xfId="0" applyFont="1" applyFill="1" applyBorder="1" applyAlignment="1" applyProtection="1">
      <alignment horizontal="center" vertical="center"/>
      <protection hidden="1"/>
    </xf>
    <xf numFmtId="164" fontId="27" fillId="14" borderId="41" xfId="0" applyNumberFormat="1" applyFont="1" applyFill="1" applyBorder="1" applyAlignment="1" applyProtection="1">
      <alignment horizontal="center" vertical="center" shrinkToFit="1"/>
      <protection hidden="1"/>
    </xf>
    <xf numFmtId="164" fontId="26" fillId="14" borderId="41" xfId="0" applyNumberFormat="1" applyFont="1" applyFill="1" applyBorder="1" applyAlignment="1" applyProtection="1">
      <alignment horizontal="center" vertical="center" shrinkToFit="1"/>
      <protection hidden="1"/>
    </xf>
    <xf numFmtId="0" fontId="40" fillId="20" borderId="0" xfId="0" applyFont="1" applyFill="1" applyAlignment="1" applyProtection="1">
      <alignment horizontal="center" vertical="center"/>
      <protection hidden="1"/>
    </xf>
    <xf numFmtId="0" fontId="43" fillId="20" borderId="127" xfId="0" applyFont="1" applyFill="1" applyBorder="1" applyAlignment="1" applyProtection="1">
      <alignment horizontal="center" vertical="center"/>
      <protection hidden="1"/>
    </xf>
    <xf numFmtId="0" fontId="6" fillId="3" borderId="107" xfId="0" applyFont="1" applyFill="1" applyBorder="1" applyAlignment="1" applyProtection="1">
      <alignment horizontal="center" vertical="center" shrinkToFit="1"/>
      <protection locked="0" hidden="1"/>
    </xf>
    <xf numFmtId="0" fontId="6" fillId="3" borderId="28" xfId="0" applyFont="1" applyFill="1" applyBorder="1" applyAlignment="1" applyProtection="1">
      <alignment horizontal="center" vertical="center" shrinkToFit="1"/>
      <protection locked="0" hidden="1"/>
    </xf>
    <xf numFmtId="0" fontId="6" fillId="3" borderId="3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07" xfId="0" applyFont="1" applyFill="1" applyBorder="1" applyAlignment="1" applyProtection="1">
      <alignment horizontal="center" vertical="center" shrinkToFit="1"/>
      <protection hidden="1"/>
    </xf>
    <xf numFmtId="0" fontId="6" fillId="3" borderId="28" xfId="0" applyFont="1" applyFill="1" applyBorder="1" applyAlignment="1" applyProtection="1">
      <alignment horizontal="center" vertical="center" shrinkToFit="1"/>
      <protection hidden="1"/>
    </xf>
    <xf numFmtId="0" fontId="102" fillId="3" borderId="31" xfId="0" applyFont="1" applyFill="1" applyBorder="1" applyAlignment="1" applyProtection="1">
      <alignment horizontal="center" vertical="center" wrapText="1"/>
      <protection hidden="1"/>
    </xf>
    <xf numFmtId="0" fontId="102" fillId="3" borderId="13" xfId="0" applyFont="1" applyFill="1" applyBorder="1" applyAlignment="1" applyProtection="1">
      <alignment horizontal="center" vertical="center" wrapText="1"/>
      <protection hidden="1"/>
    </xf>
    <xf numFmtId="164" fontId="84" fillId="3" borderId="41" xfId="0" applyNumberFormat="1"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31" xfId="0" applyFont="1" applyFill="1" applyBorder="1" applyAlignment="1" applyProtection="1">
      <alignment horizontal="center" vertical="center" shrinkToFit="1"/>
      <protection locked="0" hidden="1"/>
    </xf>
    <xf numFmtId="0" fontId="5" fillId="3" borderId="13" xfId="0" applyFont="1" applyFill="1" applyBorder="1" applyAlignment="1" applyProtection="1">
      <alignment horizontal="center" vertical="center" shrinkToFit="1"/>
      <protection locked="0" hidden="1"/>
    </xf>
    <xf numFmtId="0" fontId="6" fillId="3" borderId="30"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5" fillId="3" borderId="30" xfId="0"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164" fontId="69" fillId="14" borderId="41" xfId="0" applyNumberFormat="1" applyFont="1" applyFill="1" applyBorder="1" applyAlignment="1" applyProtection="1">
      <alignment horizontal="center" vertical="center" shrinkToFit="1"/>
      <protection hidden="1"/>
    </xf>
    <xf numFmtId="0" fontId="5" fillId="3" borderId="31" xfId="0" applyFont="1" applyFill="1" applyBorder="1" applyAlignment="1" applyProtection="1">
      <alignment horizontal="center" vertical="center" wrapText="1"/>
      <protection hidden="1"/>
    </xf>
    <xf numFmtId="0" fontId="5" fillId="3" borderId="105" xfId="0" applyFont="1" applyFill="1" applyBorder="1" applyAlignment="1" applyProtection="1">
      <alignment horizontal="center" vertical="center" wrapText="1"/>
      <protection locked="0" hidden="1"/>
    </xf>
    <xf numFmtId="0" fontId="5" fillId="3" borderId="28" xfId="0" applyFont="1" applyFill="1" applyBorder="1" applyAlignment="1" applyProtection="1">
      <alignment horizontal="center" vertical="center" wrapText="1"/>
      <protection locked="0" hidden="1"/>
    </xf>
    <xf numFmtId="164" fontId="27" fillId="14" borderId="0" xfId="0" applyNumberFormat="1" applyFont="1" applyFill="1" applyAlignment="1" applyProtection="1">
      <alignment horizontal="center" vertical="center" shrinkToFit="1"/>
      <protection hidden="1"/>
    </xf>
    <xf numFmtId="0" fontId="92" fillId="13" borderId="112" xfId="0" applyFont="1" applyFill="1" applyBorder="1" applyAlignment="1" applyProtection="1">
      <alignment horizontal="center" vertical="center" shrinkToFit="1"/>
      <protection hidden="1"/>
    </xf>
    <xf numFmtId="0" fontId="95" fillId="3" borderId="112" xfId="0" applyFont="1" applyFill="1" applyBorder="1" applyAlignment="1" applyProtection="1">
      <alignment horizontal="center" vertical="center" shrinkToFit="1"/>
      <protection hidden="1"/>
    </xf>
    <xf numFmtId="0" fontId="92" fillId="26" borderId="112" xfId="0" applyFont="1" applyFill="1" applyBorder="1" applyAlignment="1" applyProtection="1">
      <alignment horizontal="center" vertical="center" shrinkToFit="1"/>
      <protection hidden="1"/>
    </xf>
    <xf numFmtId="0" fontId="95" fillId="3" borderId="112" xfId="1" applyFont="1" applyFill="1" applyBorder="1" applyAlignment="1" applyProtection="1">
      <alignment horizontal="center" vertical="center" shrinkToFit="1"/>
      <protection hidden="1"/>
    </xf>
    <xf numFmtId="165" fontId="95" fillId="3" borderId="112" xfId="1" applyNumberFormat="1" applyFont="1" applyFill="1" applyBorder="1" applyAlignment="1" applyProtection="1">
      <alignment horizontal="center" vertical="center" shrinkToFit="1"/>
      <protection hidden="1"/>
    </xf>
    <xf numFmtId="0" fontId="95" fillId="3" borderId="112" xfId="1" applyNumberFormat="1"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wrapText="1" shrinkToFit="1"/>
      <protection hidden="1"/>
    </xf>
    <xf numFmtId="0" fontId="93" fillId="3" borderId="112" xfId="1" applyFont="1" applyFill="1" applyBorder="1" applyAlignment="1" applyProtection="1">
      <alignment horizontal="center" vertical="center" shrinkToFit="1"/>
      <protection hidden="1"/>
    </xf>
    <xf numFmtId="0" fontId="36" fillId="13" borderId="0" xfId="1" applyFont="1" applyFill="1" applyBorder="1" applyAlignment="1" applyProtection="1">
      <alignment horizontal="center" vertical="center" wrapText="1"/>
      <protection hidden="1"/>
    </xf>
    <xf numFmtId="0" fontId="30" fillId="12" borderId="2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78" fillId="3" borderId="30" xfId="0" applyFont="1" applyFill="1" applyBorder="1" applyAlignment="1" applyProtection="1">
      <alignment horizontal="center" vertical="center" wrapText="1"/>
      <protection hidden="1"/>
    </xf>
    <xf numFmtId="0" fontId="78" fillId="3" borderId="13" xfId="0" applyFont="1" applyFill="1" applyBorder="1" applyAlignment="1" applyProtection="1">
      <alignment horizontal="center" vertical="center" wrapText="1"/>
      <protection hidden="1"/>
    </xf>
    <xf numFmtId="0" fontId="6" fillId="3" borderId="33" xfId="0" applyFon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shrinkToFit="1"/>
      <protection hidden="1"/>
    </xf>
    <xf numFmtId="0" fontId="30" fillId="12" borderId="8" xfId="0" applyFont="1" applyFill="1" applyBorder="1" applyAlignment="1" applyProtection="1">
      <alignment horizontal="center" vertical="center" wrapText="1"/>
      <protection hidden="1"/>
    </xf>
    <xf numFmtId="0" fontId="30" fillId="12" borderId="35"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wrapText="1"/>
      <protection hidden="1"/>
    </xf>
    <xf numFmtId="0" fontId="7" fillId="3" borderId="33"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26" fillId="5" borderId="26" xfId="0" applyFont="1" applyFill="1" applyBorder="1" applyAlignment="1" applyProtection="1">
      <alignment horizontal="center" vertical="center"/>
      <protection hidden="1"/>
    </xf>
    <xf numFmtId="0" fontId="26" fillId="5" borderId="6" xfId="0" applyFont="1" applyFill="1" applyBorder="1" applyAlignment="1" applyProtection="1">
      <alignment horizontal="center" vertical="center"/>
      <protection hidden="1"/>
    </xf>
    <xf numFmtId="0" fontId="26" fillId="5" borderId="34" xfId="0" applyFont="1" applyFill="1" applyBorder="1" applyAlignment="1" applyProtection="1">
      <alignment horizontal="center" vertical="center"/>
      <protection hidden="1"/>
    </xf>
    <xf numFmtId="0" fontId="3" fillId="5" borderId="26"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 fillId="3" borderId="105" xfId="0" applyFont="1" applyFill="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hidden="1"/>
    </xf>
    <xf numFmtId="0" fontId="30" fillId="12" borderId="34"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1" fillId="13" borderId="0" xfId="1" applyFont="1" applyFill="1" applyBorder="1" applyAlignment="1" applyProtection="1">
      <alignment horizontal="center" vertical="center" shrinkToFit="1"/>
      <protection hidden="1"/>
    </xf>
    <xf numFmtId="0" fontId="3" fillId="13" borderId="0" xfId="0" applyFont="1" applyFill="1" applyAlignment="1" applyProtection="1">
      <alignment horizontal="center" vertical="center" shrinkToFit="1"/>
      <protection hidden="1"/>
    </xf>
    <xf numFmtId="49" fontId="95" fillId="3" borderId="112" xfId="1" applyNumberFormat="1" applyFont="1" applyFill="1" applyBorder="1" applyAlignment="1" applyProtection="1">
      <alignment horizontal="center" vertical="center" shrinkToFit="1"/>
      <protection hidden="1"/>
    </xf>
    <xf numFmtId="0" fontId="95" fillId="0" borderId="112" xfId="1" applyFont="1" applyFill="1" applyBorder="1" applyAlignment="1" applyProtection="1">
      <alignment horizontal="center" vertical="center" shrinkToFit="1"/>
      <protection hidden="1"/>
    </xf>
    <xf numFmtId="0" fontId="95" fillId="3" borderId="112" xfId="1" applyFont="1" applyFill="1" applyBorder="1" applyAlignment="1" applyProtection="1">
      <alignment horizontal="center" vertical="center" shrinkToFit="1"/>
      <protection locked="0" hidden="1"/>
    </xf>
    <xf numFmtId="0" fontId="7" fillId="3" borderId="30"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92" fillId="27" borderId="112" xfId="0" applyFont="1" applyFill="1" applyBorder="1" applyAlignment="1" applyProtection="1">
      <alignment horizontal="center" vertical="center" shrinkToFit="1"/>
      <protection hidden="1"/>
    </xf>
    <xf numFmtId="0" fontId="30" fillId="12" borderId="7"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2" fontId="95" fillId="3" borderId="112" xfId="1"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6" fillId="0" borderId="13" xfId="0" applyFont="1" applyBorder="1" applyAlignment="1" applyProtection="1">
      <alignment horizontal="center" vertical="center" shrinkToFit="1"/>
      <protection hidden="1"/>
    </xf>
    <xf numFmtId="0" fontId="76" fillId="0" borderId="118" xfId="0" applyFont="1" applyBorder="1" applyAlignment="1" applyProtection="1">
      <alignment horizontal="center" vertical="center" shrinkToFit="1"/>
      <protection hidden="1"/>
    </xf>
    <xf numFmtId="0" fontId="31" fillId="0" borderId="29" xfId="0" applyFont="1" applyBorder="1" applyAlignment="1" applyProtection="1">
      <alignment horizontal="center" vertical="center" shrinkToFit="1"/>
      <protection hidden="1"/>
    </xf>
    <xf numFmtId="0" fontId="7" fillId="0" borderId="117"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6" fillId="0" borderId="119" xfId="0" applyFont="1" applyBorder="1" applyAlignment="1" applyProtection="1">
      <alignment horizontal="center" vertical="center" shrinkToFit="1"/>
      <protection hidden="1"/>
    </xf>
    <xf numFmtId="0" fontId="76" fillId="0" borderId="14" xfId="0" applyFont="1" applyBorder="1" applyAlignment="1" applyProtection="1">
      <alignment horizontal="center" vertical="center" shrinkToFit="1"/>
      <protection hidden="1"/>
    </xf>
    <xf numFmtId="0" fontId="76" fillId="3" borderId="13" xfId="0" applyFont="1" applyFill="1" applyBorder="1" applyAlignment="1" applyProtection="1">
      <alignment horizontal="center" vertical="center" shrinkToFit="1"/>
      <protection hidden="1"/>
    </xf>
    <xf numFmtId="0" fontId="76" fillId="3" borderId="118" xfId="0" applyFont="1" applyFill="1" applyBorder="1" applyAlignment="1" applyProtection="1">
      <alignment horizontal="center" vertical="center" shrinkToFit="1"/>
      <protection hidden="1"/>
    </xf>
    <xf numFmtId="165" fontId="76" fillId="3" borderId="13" xfId="0" applyNumberFormat="1" applyFont="1" applyFill="1" applyBorder="1" applyAlignment="1" applyProtection="1">
      <alignment horizontal="center" vertical="center" shrinkToFit="1"/>
      <protection hidden="1"/>
    </xf>
    <xf numFmtId="22" fontId="44" fillId="0" borderId="69" xfId="0" applyNumberFormat="1" applyFont="1" applyBorder="1" applyAlignment="1" applyProtection="1">
      <alignment horizontal="center" vertical="center" shrinkToFit="1" readingOrder="2"/>
      <protection hidden="1"/>
    </xf>
    <xf numFmtId="0" fontId="7" fillId="0" borderId="116"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101" fillId="3" borderId="15" xfId="1" applyNumberFormat="1" applyFont="1" applyFill="1" applyBorder="1" applyAlignment="1" applyProtection="1">
      <alignment horizontal="center" vertical="center" shrinkToFit="1"/>
      <protection hidden="1"/>
    </xf>
    <xf numFmtId="0" fontId="76" fillId="3" borderId="15"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shrinkToFit="1"/>
      <protection hidden="1"/>
    </xf>
    <xf numFmtId="0" fontId="7" fillId="3" borderId="104" xfId="0" applyFont="1" applyFill="1" applyBorder="1" applyAlignment="1" applyProtection="1">
      <alignment horizontal="center" vertical="center" shrinkToFit="1"/>
      <protection hidden="1"/>
    </xf>
    <xf numFmtId="0" fontId="7" fillId="0" borderId="118" xfId="0" applyFont="1" applyBorder="1" applyAlignment="1" applyProtection="1">
      <alignment horizontal="center" vertical="center" shrinkToFit="1"/>
      <protection hidden="1"/>
    </xf>
    <xf numFmtId="0" fontId="46" fillId="0" borderId="69" xfId="0" applyFont="1" applyBorder="1" applyAlignment="1" applyProtection="1">
      <alignment horizontal="right" vertical="center" shrinkToFit="1" readingOrder="2"/>
      <protection hidden="1"/>
    </xf>
    <xf numFmtId="49" fontId="76" fillId="3" borderId="14" xfId="0" applyNumberFormat="1" applyFont="1" applyFill="1" applyBorder="1" applyAlignment="1" applyProtection="1">
      <alignment horizontal="center" vertical="center" shrinkToFit="1"/>
      <protection hidden="1"/>
    </xf>
    <xf numFmtId="0" fontId="76" fillId="3" borderId="14" xfId="0"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shrinkToFit="1"/>
      <protection hidden="1"/>
    </xf>
    <xf numFmtId="0" fontId="7" fillId="3" borderId="120" xfId="0" applyFont="1" applyFill="1" applyBorder="1" applyAlignment="1" applyProtection="1">
      <alignment horizontal="center" vertical="center" shrinkToFit="1"/>
      <protection hidden="1"/>
    </xf>
    <xf numFmtId="0" fontId="76" fillId="0" borderId="117" xfId="0" applyFont="1" applyBorder="1" applyAlignment="1" applyProtection="1">
      <alignment horizontal="center" vertical="center" shrinkToFit="1"/>
      <protection hidden="1"/>
    </xf>
    <xf numFmtId="49" fontId="7" fillId="3" borderId="14" xfId="0" applyNumberFormat="1" applyFont="1" applyFill="1" applyBorder="1" applyAlignment="1" applyProtection="1">
      <alignment horizontal="center" vertical="center" shrinkToFit="1"/>
      <protection hidden="1"/>
    </xf>
    <xf numFmtId="0" fontId="0" fillId="26" borderId="121" xfId="0" applyFill="1" applyBorder="1" applyAlignment="1" applyProtection="1">
      <alignment horizontal="right" vertical="center" wrapText="1"/>
      <protection hidden="1"/>
    </xf>
    <xf numFmtId="0" fontId="0" fillId="26" borderId="122" xfId="0" applyFill="1" applyBorder="1" applyAlignment="1" applyProtection="1">
      <alignment horizontal="right" vertical="center" wrapText="1"/>
      <protection hidden="1"/>
    </xf>
    <xf numFmtId="0" fontId="0" fillId="26" borderId="123" xfId="0" applyFill="1" applyBorder="1" applyAlignment="1" applyProtection="1">
      <alignment horizontal="right" vertical="center" wrapText="1"/>
      <protection hidden="1"/>
    </xf>
    <xf numFmtId="0" fontId="0" fillId="26" borderId="124" xfId="0" applyFill="1" applyBorder="1" applyAlignment="1" applyProtection="1">
      <alignment horizontal="right" vertical="center" wrapText="1"/>
      <protection hidden="1"/>
    </xf>
    <xf numFmtId="0" fontId="0" fillId="26" borderId="125" xfId="0" applyFill="1" applyBorder="1" applyAlignment="1" applyProtection="1">
      <alignment horizontal="right" vertical="center" wrapText="1"/>
      <protection hidden="1"/>
    </xf>
    <xf numFmtId="0" fontId="0" fillId="26" borderId="126" xfId="0" applyFill="1" applyBorder="1" applyAlignment="1" applyProtection="1">
      <alignment horizontal="right" vertical="center" wrapText="1"/>
      <protection hidden="1"/>
    </xf>
    <xf numFmtId="0" fontId="0" fillId="26" borderId="122" xfId="0" applyFill="1" applyBorder="1" applyAlignment="1" applyProtection="1">
      <alignment horizontal="center" vertical="center"/>
      <protection hidden="1"/>
    </xf>
    <xf numFmtId="0" fontId="87" fillId="26" borderId="122" xfId="0" applyFont="1" applyFill="1" applyBorder="1" applyAlignment="1" applyProtection="1">
      <alignment horizontal="center" vertical="center"/>
      <protection hidden="1"/>
    </xf>
    <xf numFmtId="0" fontId="76" fillId="0" borderId="27" xfId="0" applyFont="1" applyBorder="1" applyAlignment="1" applyProtection="1">
      <alignment horizontal="center" vertical="center" shrinkToFit="1"/>
      <protection hidden="1"/>
    </xf>
    <xf numFmtId="164" fontId="7" fillId="3" borderId="14" xfId="0" applyNumberFormat="1" applyFont="1" applyFill="1" applyBorder="1" applyAlignment="1" applyProtection="1">
      <alignment horizontal="center" vertical="center" shrinkToFit="1"/>
      <protection hidden="1"/>
    </xf>
    <xf numFmtId="164" fontId="7" fillId="3" borderId="106" xfId="0" applyNumberFormat="1" applyFont="1" applyFill="1" applyBorder="1" applyAlignment="1" applyProtection="1">
      <alignment horizontal="center" vertical="center" shrinkToFit="1"/>
      <protection hidden="1"/>
    </xf>
    <xf numFmtId="0" fontId="76" fillId="0" borderId="0" xfId="0" applyFont="1" applyAlignment="1" applyProtection="1">
      <alignment horizontal="center" vertical="center" shrinkToFit="1"/>
      <protection hidden="1"/>
    </xf>
    <xf numFmtId="0" fontId="76" fillId="0" borderId="106" xfId="0" applyFont="1" applyBorder="1" applyAlignment="1" applyProtection="1">
      <alignment horizontal="center" vertical="center" shrinkToFit="1"/>
      <protection hidden="1"/>
    </xf>
    <xf numFmtId="0" fontId="76" fillId="0" borderId="103" xfId="0" applyFont="1" applyBorder="1" applyAlignment="1" applyProtection="1">
      <alignment horizontal="center" vertical="center" shrinkToFit="1"/>
      <protection hidden="1"/>
    </xf>
    <xf numFmtId="0" fontId="76" fillId="0" borderId="75" xfId="0" applyFont="1" applyBorder="1" applyAlignment="1" applyProtection="1">
      <alignment horizontal="center" vertical="center" shrinkToFit="1"/>
      <protection hidden="1"/>
    </xf>
    <xf numFmtId="164" fontId="76" fillId="3" borderId="13" xfId="0" applyNumberFormat="1" applyFont="1" applyFill="1" applyBorder="1" applyAlignment="1" applyProtection="1">
      <alignment horizontal="right" vertical="center" shrinkToFit="1"/>
      <protection hidden="1"/>
    </xf>
    <xf numFmtId="164" fontId="76" fillId="3" borderId="72" xfId="0" applyNumberFormat="1" applyFont="1" applyFill="1" applyBorder="1" applyAlignment="1" applyProtection="1">
      <alignment horizontal="right" vertical="center" shrinkToFit="1"/>
      <protection hidden="1"/>
    </xf>
    <xf numFmtId="0" fontId="76" fillId="0" borderId="31" xfId="0" applyFont="1" applyBorder="1" applyAlignment="1" applyProtection="1">
      <alignment horizontal="center" vertical="center" shrinkToFit="1"/>
      <protection hidden="1"/>
    </xf>
    <xf numFmtId="0" fontId="77" fillId="6" borderId="12" xfId="0" applyFont="1" applyFill="1" applyBorder="1" applyAlignment="1" applyProtection="1">
      <alignment horizontal="center" vertical="center" shrinkToFit="1"/>
      <protection hidden="1"/>
    </xf>
    <xf numFmtId="0" fontId="77" fillId="6" borderId="102" xfId="0" applyFont="1" applyFill="1" applyBorder="1" applyAlignment="1" applyProtection="1">
      <alignment horizontal="center" vertical="center" shrinkToFit="1"/>
      <protection hidden="1"/>
    </xf>
    <xf numFmtId="0" fontId="75" fillId="3" borderId="13" xfId="0" applyFont="1" applyFill="1" applyBorder="1" applyAlignment="1" applyProtection="1">
      <alignment horizontal="right" vertical="center" shrinkToFit="1"/>
      <protection hidden="1"/>
    </xf>
    <xf numFmtId="0" fontId="75" fillId="3" borderId="72" xfId="0" applyFont="1" applyFill="1" applyBorder="1" applyAlignment="1" applyProtection="1">
      <alignment horizontal="right" vertical="center" shrinkToFit="1"/>
      <protection hidden="1"/>
    </xf>
    <xf numFmtId="164" fontId="76" fillId="3" borderId="13" xfId="0" applyNumberFormat="1" applyFont="1" applyFill="1" applyBorder="1" applyAlignment="1" applyProtection="1">
      <alignment horizontal="right" shrinkToFit="1"/>
      <protection hidden="1"/>
    </xf>
    <xf numFmtId="164" fontId="76" fillId="3" borderId="72" xfId="0" applyNumberFormat="1" applyFont="1" applyFill="1" applyBorder="1" applyAlignment="1" applyProtection="1">
      <alignment horizontal="right" shrinkToFit="1"/>
      <protection hidden="1"/>
    </xf>
    <xf numFmtId="164" fontId="75" fillId="23" borderId="14" xfId="0" applyNumberFormat="1" applyFont="1" applyFill="1" applyBorder="1" applyAlignment="1" applyProtection="1">
      <alignment horizontal="center" vertical="center" shrinkToFit="1"/>
      <protection hidden="1"/>
    </xf>
    <xf numFmtId="0" fontId="77" fillId="6" borderId="1" xfId="0" applyFont="1" applyFill="1" applyBorder="1" applyAlignment="1" applyProtection="1">
      <alignment horizontal="center" vertical="center" shrinkToFit="1"/>
      <protection hidden="1"/>
    </xf>
    <xf numFmtId="0" fontId="77" fillId="6" borderId="75" xfId="0" applyFont="1" applyFill="1" applyBorder="1" applyAlignment="1" applyProtection="1">
      <alignment horizontal="center" vertical="center" shrinkToFit="1"/>
      <protection hidden="1"/>
    </xf>
    <xf numFmtId="0" fontId="77" fillId="6"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protection hidden="1"/>
    </xf>
    <xf numFmtId="0" fontId="7" fillId="0" borderId="14" xfId="0" applyFont="1" applyBorder="1" applyAlignment="1" applyProtection="1">
      <alignment horizontal="right" vertical="top"/>
      <protection hidden="1"/>
    </xf>
    <xf numFmtId="0" fontId="1" fillId="0" borderId="71" xfId="0" applyFont="1" applyBorder="1" applyAlignment="1" applyProtection="1">
      <alignment horizontal="center" vertical="top"/>
      <protection hidden="1"/>
    </xf>
    <xf numFmtId="0" fontId="7" fillId="3" borderId="72" xfId="0" applyFont="1" applyFill="1" applyBorder="1" applyAlignment="1" applyProtection="1">
      <alignment horizontal="center" vertical="center" shrinkToFit="1"/>
      <protection hidden="1"/>
    </xf>
    <xf numFmtId="0" fontId="77" fillId="6" borderId="103" xfId="0" applyFont="1" applyFill="1" applyBorder="1" applyAlignment="1" applyProtection="1">
      <alignment horizontal="center" vertical="center" shrinkToFit="1"/>
      <protection hidden="1"/>
    </xf>
    <xf numFmtId="0" fontId="77" fillId="6" borderId="27" xfId="0" applyFont="1" applyFill="1" applyBorder="1" applyAlignment="1" applyProtection="1">
      <alignment horizontal="center" shrinkToFit="1"/>
      <protection hidden="1"/>
    </xf>
    <xf numFmtId="0" fontId="77" fillId="6" borderId="14" xfId="0" applyFont="1" applyFill="1" applyBorder="1" applyAlignment="1" applyProtection="1">
      <alignment horizontal="center" shrinkToFit="1"/>
      <protection hidden="1"/>
    </xf>
    <xf numFmtId="0" fontId="77" fillId="6" borderId="106" xfId="0" applyFont="1" applyFill="1" applyBorder="1" applyAlignment="1" applyProtection="1">
      <alignment horizontal="center" shrinkToFit="1"/>
      <protection hidden="1"/>
    </xf>
    <xf numFmtId="0" fontId="85" fillId="0" borderId="12" xfId="0" applyFont="1" applyBorder="1" applyAlignment="1" applyProtection="1">
      <alignment horizontal="right" vertical="center" wrapText="1" shrinkToFit="1"/>
      <protection hidden="1"/>
    </xf>
    <xf numFmtId="0" fontId="7" fillId="0" borderId="31" xfId="0" applyFont="1" applyBorder="1" applyAlignment="1" applyProtection="1">
      <alignment horizontal="center" vertical="center" shrinkToFit="1"/>
      <protection hidden="1"/>
    </xf>
    <xf numFmtId="0" fontId="86" fillId="16" borderId="5" xfId="0" applyFont="1" applyFill="1" applyBorder="1" applyAlignment="1" applyProtection="1">
      <alignment horizontal="right" vertical="center" wrapText="1"/>
      <protection hidden="1"/>
    </xf>
    <xf numFmtId="0" fontId="86" fillId="16" borderId="0" xfId="0" applyFont="1" applyFill="1" applyAlignment="1" applyProtection="1">
      <alignment horizontal="right" vertical="center" wrapText="1"/>
      <protection hidden="1"/>
    </xf>
    <xf numFmtId="0" fontId="76" fillId="0" borderId="12" xfId="0" applyFont="1" applyBorder="1" applyAlignment="1" applyProtection="1">
      <alignment horizontal="center"/>
      <protection hidden="1"/>
    </xf>
    <xf numFmtId="0" fontId="1" fillId="0" borderId="1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center"/>
      <protection hidden="1"/>
    </xf>
    <xf numFmtId="0" fontId="1" fillId="0" borderId="0" xfId="0" applyFont="1" applyAlignment="1" applyProtection="1">
      <alignment horizontal="center"/>
      <protection hidden="1"/>
    </xf>
    <xf numFmtId="0" fontId="7" fillId="0" borderId="0" xfId="0" applyFont="1" applyAlignment="1" applyProtection="1">
      <alignment horizontal="right"/>
      <protection hidden="1"/>
    </xf>
    <xf numFmtId="0" fontId="31" fillId="2" borderId="33" xfId="0" applyFont="1" applyFill="1" applyBorder="1" applyAlignment="1" applyProtection="1">
      <alignment horizontal="center" vertical="center" shrinkToFit="1"/>
      <protection hidden="1"/>
    </xf>
    <xf numFmtId="0" fontId="31" fillId="2" borderId="15" xfId="0" applyFont="1" applyFill="1" applyBorder="1" applyAlignment="1" applyProtection="1">
      <alignment horizontal="center" vertical="center" shrinkToFit="1"/>
      <protection hidden="1"/>
    </xf>
    <xf numFmtId="0" fontId="31" fillId="2" borderId="104" xfId="0" applyFont="1" applyFill="1" applyBorder="1" applyAlignment="1" applyProtection="1">
      <alignment horizontal="center" vertical="center" shrinkToFit="1"/>
      <protection hidden="1"/>
    </xf>
    <xf numFmtId="0" fontId="76" fillId="0" borderId="31" xfId="0" applyFont="1" applyBorder="1" applyAlignment="1" applyProtection="1">
      <alignment horizontal="right" vertical="center" shrinkToFit="1"/>
      <protection hidden="1"/>
    </xf>
    <xf numFmtId="0" fontId="76" fillId="0" borderId="13" xfId="0" applyFont="1" applyBorder="1" applyAlignment="1" applyProtection="1">
      <alignment horizontal="right" vertical="center" shrinkToFit="1"/>
      <protection hidden="1"/>
    </xf>
    <xf numFmtId="0" fontId="75" fillId="23" borderId="27" xfId="0" applyFont="1" applyFill="1" applyBorder="1" applyAlignment="1" applyProtection="1">
      <alignment horizontal="center" vertical="center" shrinkToFit="1"/>
      <protection hidden="1"/>
    </xf>
    <xf numFmtId="0" fontId="75" fillId="23" borderId="14" xfId="0" applyFont="1" applyFill="1" applyBorder="1" applyAlignment="1" applyProtection="1">
      <alignment horizontal="center" vertical="center" shrinkToFit="1"/>
      <protection hidden="1"/>
    </xf>
    <xf numFmtId="0" fontId="7" fillId="0" borderId="31" xfId="0" applyFont="1" applyBorder="1" applyAlignment="1" applyProtection="1">
      <alignment horizontal="right" vertical="center" shrinkToFit="1"/>
      <protection hidden="1"/>
    </xf>
    <xf numFmtId="0" fontId="7" fillId="0" borderId="13" xfId="0" applyFont="1" applyBorder="1" applyAlignment="1" applyProtection="1">
      <alignment horizontal="right" vertical="center" shrinkToFit="1"/>
      <protection hidden="1"/>
    </xf>
    <xf numFmtId="0" fontId="1" fillId="0" borderId="1" xfId="0" applyFont="1" applyBorder="1" applyAlignment="1" applyProtection="1">
      <alignment horizontal="right" vertical="center" shrinkToFit="1"/>
      <protection hidden="1"/>
    </xf>
    <xf numFmtId="0" fontId="1" fillId="0" borderId="12" xfId="0" applyFont="1" applyBorder="1" applyAlignment="1" applyProtection="1">
      <alignment horizontal="right" vertical="center" shrinkToFit="1"/>
      <protection hidden="1"/>
    </xf>
    <xf numFmtId="0" fontId="1" fillId="0" borderId="102" xfId="0" applyFont="1" applyBorder="1" applyAlignment="1" applyProtection="1">
      <alignment horizontal="right" vertical="center" shrinkToFit="1"/>
      <protection hidden="1"/>
    </xf>
    <xf numFmtId="0" fontId="1" fillId="3" borderId="24" xfId="0" applyFont="1" applyFill="1" applyBorder="1" applyAlignment="1" applyProtection="1">
      <alignment horizontal="center" vertical="center" textRotation="90" wrapText="1"/>
      <protection hidden="1"/>
    </xf>
    <xf numFmtId="0" fontId="1" fillId="3" borderId="143" xfId="0" applyFont="1" applyFill="1" applyBorder="1" applyAlignment="1" applyProtection="1">
      <alignment horizontal="center" vertical="center" textRotation="90" wrapText="1"/>
      <protection hidden="1"/>
    </xf>
    <xf numFmtId="0" fontId="1" fillId="3" borderId="140" xfId="0" applyFont="1" applyFill="1" applyBorder="1" applyAlignment="1" applyProtection="1">
      <alignment horizontal="center" vertical="center" textRotation="90" wrapText="1"/>
      <protection hidden="1"/>
    </xf>
    <xf numFmtId="0" fontId="1" fillId="3" borderId="142" xfId="0" applyFont="1" applyFill="1" applyBorder="1" applyAlignment="1" applyProtection="1">
      <alignment horizontal="center" vertical="center" textRotation="90" wrapText="1"/>
      <protection hidden="1"/>
    </xf>
    <xf numFmtId="0" fontId="1" fillId="3" borderId="37" xfId="0" applyFont="1" applyFill="1" applyBorder="1" applyAlignment="1" applyProtection="1">
      <alignment horizontal="center" vertical="center" textRotation="90" wrapText="1"/>
      <protection hidden="1"/>
    </xf>
    <xf numFmtId="0" fontId="1" fillId="3" borderId="39" xfId="0" applyFont="1" applyFill="1" applyBorder="1" applyAlignment="1" applyProtection="1">
      <alignment horizontal="center" vertical="center" textRotation="90" wrapText="1"/>
      <protection hidden="1"/>
    </xf>
    <xf numFmtId="0" fontId="1" fillId="3" borderId="38" xfId="0" applyFont="1" applyFill="1" applyBorder="1" applyAlignment="1" applyProtection="1">
      <alignment horizontal="center" vertical="center" textRotation="90" wrapText="1"/>
      <protection hidden="1"/>
    </xf>
    <xf numFmtId="0" fontId="1" fillId="3" borderId="141" xfId="0" applyFont="1" applyFill="1" applyBorder="1" applyAlignment="1" applyProtection="1">
      <alignment horizontal="center" vertical="center" textRotation="90" wrapText="1"/>
      <protection hidden="1"/>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8" fillId="0" borderId="134" xfId="0" applyFont="1" applyBorder="1" applyAlignment="1">
      <alignment horizontal="center" vertical="center"/>
    </xf>
    <xf numFmtId="0" fontId="28" fillId="0" borderId="25" xfId="0" applyFont="1" applyBorder="1" applyAlignment="1">
      <alignment horizontal="center" vertical="center"/>
    </xf>
    <xf numFmtId="0" fontId="28" fillId="0" borderId="135" xfId="0" applyFont="1" applyBorder="1" applyAlignment="1">
      <alignment horizontal="center" vertical="center"/>
    </xf>
    <xf numFmtId="0" fontId="28" fillId="0" borderId="130" xfId="0" applyFont="1" applyBorder="1" applyAlignment="1" applyProtection="1">
      <alignment horizontal="center" vertical="center"/>
      <protection hidden="1"/>
    </xf>
    <xf numFmtId="0" fontId="28" fillId="0" borderId="135"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1" fillId="3" borderId="138" xfId="0" applyFont="1" applyFill="1" applyBorder="1" applyAlignment="1" applyProtection="1">
      <alignment horizontal="center" vertical="center" textRotation="90" wrapText="1"/>
      <protection hidden="1"/>
    </xf>
    <xf numFmtId="0" fontId="1" fillId="3" borderId="139" xfId="0" applyFont="1" applyFill="1" applyBorder="1" applyAlignment="1" applyProtection="1">
      <alignment horizontal="center" vertical="center" textRotation="90" wrapText="1"/>
      <protection hidden="1"/>
    </xf>
    <xf numFmtId="0" fontId="1" fillId="3" borderId="0" xfId="0" applyFont="1" applyFill="1" applyAlignment="1" applyProtection="1">
      <alignment horizontal="center" vertical="center" textRotation="90" wrapText="1"/>
      <protection hidden="1"/>
    </xf>
    <xf numFmtId="0" fontId="1" fillId="3" borderId="115" xfId="0" applyFont="1" applyFill="1" applyBorder="1" applyAlignment="1" applyProtection="1">
      <alignment horizontal="center" vertical="center" textRotation="90" wrapText="1"/>
      <protection hidden="1"/>
    </xf>
    <xf numFmtId="0" fontId="40" fillId="24" borderId="137" xfId="0" applyFont="1" applyFill="1" applyBorder="1" applyAlignment="1">
      <alignment horizontal="center" vertical="center" wrapText="1"/>
    </xf>
    <xf numFmtId="0" fontId="40" fillId="24" borderId="133" xfId="0" applyFont="1" applyFill="1" applyBorder="1" applyAlignment="1">
      <alignment horizontal="center" vertical="center" wrapText="1"/>
    </xf>
    <xf numFmtId="0" fontId="63" fillId="24" borderId="25" xfId="0" applyFont="1" applyFill="1" applyBorder="1" applyAlignment="1">
      <alignment horizontal="center" vertical="center"/>
    </xf>
    <xf numFmtId="0" fontId="63" fillId="24" borderId="23" xfId="0" applyFont="1" applyFill="1" applyBorder="1" applyAlignment="1">
      <alignment horizontal="center" vertical="center" textRotation="90" wrapText="1"/>
    </xf>
    <xf numFmtId="0" fontId="63" fillId="24" borderId="132" xfId="0" applyFont="1" applyFill="1" applyBorder="1" applyAlignment="1">
      <alignment horizontal="center" vertical="center" textRotation="90" wrapText="1"/>
    </xf>
    <xf numFmtId="0" fontId="63" fillId="24" borderId="137" xfId="0" applyFont="1" applyFill="1" applyBorder="1" applyAlignment="1">
      <alignment horizontal="center" vertical="center" textRotation="90" wrapText="1"/>
    </xf>
    <xf numFmtId="0" fontId="63" fillId="24" borderId="133" xfId="0" applyFont="1" applyFill="1" applyBorder="1" applyAlignment="1">
      <alignment horizontal="center" vertical="center" textRotation="90" wrapText="1"/>
    </xf>
    <xf numFmtId="0" fontId="79" fillId="24" borderId="136" xfId="0" applyFont="1" applyFill="1" applyBorder="1" applyAlignment="1">
      <alignment horizontal="center" vertical="center"/>
    </xf>
    <xf numFmtId="0" fontId="79" fillId="24" borderId="131" xfId="0" applyFont="1" applyFill="1" applyBorder="1" applyAlignment="1">
      <alignment horizontal="center" vertical="center"/>
    </xf>
    <xf numFmtId="0" fontId="79" fillId="24" borderId="23" xfId="0" applyFont="1" applyFill="1" applyBorder="1" applyAlignment="1">
      <alignment horizontal="center" vertical="center"/>
    </xf>
    <xf numFmtId="0" fontId="79" fillId="24" borderId="132" xfId="0" applyFont="1" applyFill="1" applyBorder="1" applyAlignment="1">
      <alignment horizontal="center" vertical="center"/>
    </xf>
    <xf numFmtId="0" fontId="79" fillId="24" borderId="137" xfId="0" applyFont="1" applyFill="1" applyBorder="1" applyAlignment="1">
      <alignment horizontal="center" vertical="center"/>
    </xf>
    <xf numFmtId="0" fontId="79" fillId="24" borderId="133" xfId="0" applyFont="1" applyFill="1" applyBorder="1" applyAlignment="1">
      <alignment horizontal="center" vertical="center"/>
    </xf>
    <xf numFmtId="0" fontId="63" fillId="24" borderId="25" xfId="0" applyFont="1" applyFill="1" applyBorder="1" applyAlignment="1">
      <alignment horizontal="center" vertical="center" wrapText="1"/>
    </xf>
    <xf numFmtId="0" fontId="40" fillId="24" borderId="25" xfId="0" applyFont="1" applyFill="1" applyBorder="1" applyAlignment="1">
      <alignment horizontal="center" vertical="center"/>
    </xf>
    <xf numFmtId="0" fontId="63" fillId="24" borderId="136" xfId="0" applyFont="1" applyFill="1" applyBorder="1" applyAlignment="1">
      <alignment horizontal="center" vertical="center" textRotation="90"/>
    </xf>
    <xf numFmtId="0" fontId="63" fillId="24" borderId="131" xfId="0" applyFont="1" applyFill="1" applyBorder="1" applyAlignment="1">
      <alignment horizontal="center" vertical="center" textRotation="90"/>
    </xf>
    <xf numFmtId="0" fontId="40" fillId="24" borderId="137" xfId="0" applyFont="1" applyFill="1" applyBorder="1" applyAlignment="1" applyProtection="1">
      <alignment horizontal="center" vertical="center" wrapText="1"/>
      <protection hidden="1"/>
    </xf>
    <xf numFmtId="0" fontId="40" fillId="24" borderId="133" xfId="0" applyFont="1" applyFill="1" applyBorder="1" applyAlignment="1" applyProtection="1">
      <alignment horizontal="center" vertical="center" wrapText="1"/>
      <protection hidden="1"/>
    </xf>
    <xf numFmtId="0" fontId="40" fillId="24" borderId="134" xfId="0" applyFont="1" applyFill="1" applyBorder="1" applyAlignment="1" applyProtection="1">
      <alignment horizontal="center" vertical="center" wrapText="1"/>
      <protection hidden="1"/>
    </xf>
    <xf numFmtId="0" fontId="28" fillId="9" borderId="0" xfId="0" applyFont="1" applyFill="1" applyAlignment="1" applyProtection="1">
      <alignment horizontal="center" vertical="center"/>
      <protection hidden="1"/>
    </xf>
    <xf numFmtId="0" fontId="1" fillId="3" borderId="18" xfId="0" applyFont="1" applyFill="1" applyBorder="1" applyAlignment="1" applyProtection="1">
      <alignment horizontal="center" vertical="center" textRotation="90" wrapText="1"/>
      <protection hidden="1"/>
    </xf>
    <xf numFmtId="0" fontId="37" fillId="4" borderId="0" xfId="0" applyFont="1" applyFill="1" applyAlignment="1" applyProtection="1">
      <alignment horizontal="center" vertical="center"/>
      <protection locked="0" hidden="1"/>
    </xf>
    <xf numFmtId="0" fontId="28" fillId="4"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9" fillId="10" borderId="0" xfId="1" applyFont="1" applyFill="1" applyAlignment="1" applyProtection="1">
      <alignment horizontal="center" vertical="center"/>
      <protection hidden="1"/>
    </xf>
    <xf numFmtId="0" fontId="28" fillId="17" borderId="0" xfId="0" applyFont="1" applyFill="1" applyAlignment="1" applyProtection="1">
      <alignment horizontal="center" vertical="center"/>
      <protection hidden="1"/>
    </xf>
    <xf numFmtId="0" fontId="28" fillId="19" borderId="44" xfId="0"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0" fontId="33" fillId="18" borderId="0" xfId="0" applyFont="1" applyFill="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9" fillId="4" borderId="56" xfId="0" applyFont="1" applyFill="1" applyBorder="1" applyAlignment="1" applyProtection="1">
      <alignment horizontal="center" vertical="center"/>
      <protection hidden="1"/>
    </xf>
    <xf numFmtId="0" fontId="39" fillId="4" borderId="59" xfId="0" applyFont="1" applyFill="1" applyBorder="1" applyAlignment="1" applyProtection="1">
      <alignment horizontal="center" vertical="center"/>
      <protection hidden="1"/>
    </xf>
    <xf numFmtId="0" fontId="39" fillId="4" borderId="66" xfId="0" applyFont="1" applyFill="1" applyBorder="1" applyAlignment="1" applyProtection="1">
      <alignment horizontal="center" vertical="center"/>
      <protection hidden="1"/>
    </xf>
    <xf numFmtId="0" fontId="39" fillId="4" borderId="67" xfId="0" applyFont="1" applyFill="1" applyBorder="1" applyAlignment="1" applyProtection="1">
      <alignment horizontal="center" vertical="center"/>
      <protection hidden="1"/>
    </xf>
    <xf numFmtId="0" fontId="39" fillId="4" borderId="68" xfId="0" applyFont="1" applyFill="1" applyBorder="1" applyAlignment="1" applyProtection="1">
      <alignment horizontal="center" vertical="center"/>
      <protection hidden="1"/>
    </xf>
    <xf numFmtId="0" fontId="39" fillId="4" borderId="57" xfId="0" applyFont="1" applyFill="1" applyBorder="1" applyAlignment="1" applyProtection="1">
      <alignment horizontal="center" vertical="center"/>
      <protection hidden="1"/>
    </xf>
    <xf numFmtId="0" fontId="39" fillId="4" borderId="60" xfId="0" applyFont="1" applyFill="1" applyBorder="1" applyAlignment="1" applyProtection="1">
      <alignment horizontal="center" vertical="center"/>
      <protection hidden="1"/>
    </xf>
    <xf numFmtId="0" fontId="39" fillId="4" borderId="58" xfId="0" applyFont="1" applyFill="1" applyBorder="1" applyAlignment="1" applyProtection="1">
      <alignment horizontal="center" vertical="center"/>
      <protection hidden="1"/>
    </xf>
    <xf numFmtId="0" fontId="39" fillId="4" borderId="61" xfId="0" applyFont="1" applyFill="1" applyBorder="1" applyAlignment="1" applyProtection="1">
      <alignment horizontal="center" vertical="center"/>
      <protection hidden="1"/>
    </xf>
    <xf numFmtId="0" fontId="28" fillId="19" borderId="50" xfId="0" applyFont="1" applyFill="1" applyBorder="1" applyAlignment="1" applyProtection="1">
      <alignment horizontal="center" vertical="center"/>
      <protection hidden="1"/>
    </xf>
    <xf numFmtId="0" fontId="28" fillId="19" borderId="51" xfId="0" applyFont="1" applyFill="1" applyBorder="1" applyAlignment="1" applyProtection="1">
      <alignment horizontal="center" vertical="center"/>
      <protection hidden="1"/>
    </xf>
    <xf numFmtId="0" fontId="28" fillId="17" borderId="38" xfId="0" applyFont="1" applyFill="1" applyBorder="1" applyAlignment="1" applyProtection="1">
      <alignment horizontal="center" vertical="center"/>
      <protection hidden="1"/>
    </xf>
    <xf numFmtId="0" fontId="1" fillId="3" borderId="144" xfId="0" applyFont="1" applyFill="1" applyBorder="1" applyAlignment="1" applyProtection="1">
      <alignment horizontal="center" vertical="center" textRotation="90" wrapText="1"/>
      <protection hidden="1"/>
    </xf>
    <xf numFmtId="0" fontId="1" fillId="3" borderId="145" xfId="0" applyFont="1" applyFill="1" applyBorder="1" applyAlignment="1" applyProtection="1">
      <alignment horizontal="center" vertical="center" textRotation="90" wrapText="1"/>
      <protection hidden="1"/>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79" fillId="24" borderId="115" xfId="0" applyFont="1" applyFill="1" applyBorder="1" applyAlignment="1">
      <alignment horizontal="center" vertical="center"/>
    </xf>
    <xf numFmtId="0" fontId="79" fillId="24" borderId="0" xfId="0" applyFont="1" applyFill="1" applyAlignment="1">
      <alignment horizontal="center" vertical="center"/>
    </xf>
    <xf numFmtId="0" fontId="1" fillId="3" borderId="147" xfId="0" applyFont="1" applyFill="1" applyBorder="1" applyAlignment="1" applyProtection="1">
      <alignment horizontal="center" vertical="center" textRotation="90" wrapText="1"/>
      <protection hidden="1"/>
    </xf>
    <xf numFmtId="0" fontId="1" fillId="3" borderId="148" xfId="0" applyFont="1" applyFill="1" applyBorder="1" applyAlignment="1" applyProtection="1">
      <alignment horizontal="center" vertical="center" textRotation="90" wrapText="1"/>
      <protection hidden="1"/>
    </xf>
    <xf numFmtId="0" fontId="1" fillId="3" borderId="146" xfId="0" applyFont="1" applyFill="1" applyBorder="1" applyAlignment="1" applyProtection="1">
      <alignment horizontal="center" vertical="center" textRotation="90" wrapText="1"/>
      <protection hidden="1"/>
    </xf>
    <xf numFmtId="0" fontId="40" fillId="24" borderId="136" xfId="0" applyFont="1" applyFill="1" applyBorder="1" applyAlignment="1">
      <alignment horizontal="center" vertical="center" wrapText="1"/>
    </xf>
    <xf numFmtId="0" fontId="40" fillId="24" borderId="131" xfId="0" applyFont="1" applyFill="1" applyBorder="1" applyAlignment="1">
      <alignment horizontal="center" vertical="center" wrapText="1"/>
    </xf>
    <xf numFmtId="0" fontId="40" fillId="24" borderId="23" xfId="0" applyFont="1" applyFill="1" applyBorder="1" applyAlignment="1">
      <alignment horizontal="center" vertical="center" wrapText="1"/>
    </xf>
    <xf numFmtId="0" fontId="40" fillId="24" borderId="132" xfId="0" applyFont="1" applyFill="1" applyBorder="1" applyAlignment="1">
      <alignment horizontal="center" vertical="center" wrapText="1"/>
    </xf>
  </cellXfs>
  <cellStyles count="6">
    <cellStyle name="Normal 2" xfId="2" xr:uid="{00000000-0005-0000-0000-000002000000}"/>
    <cellStyle name="Normal 2 2" xfId="3" xr:uid="{00000000-0005-0000-0000-000003000000}"/>
    <cellStyle name="Normal 3" xfId="5" xr:uid="{00000000-0005-0000-0000-000004000000}"/>
    <cellStyle name="Normal 4" xfId="4" xr:uid="{00000000-0005-0000-0000-000005000000}"/>
    <cellStyle name="ارتباط تشعبي" xfId="1" builtinId="8"/>
    <cellStyle name="عادي" xfId="0" builtinId="0"/>
  </cellStyles>
  <dxfs count="40">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78ABED05-1333-4465-BECA-A59DB8BE1F60}"/>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83820</xdr:rowOff>
    </xdr:from>
    <xdr:to>
      <xdr:col>17</xdr:col>
      <xdr:colOff>44767</xdr:colOff>
      <xdr:row>42</xdr:row>
      <xdr:rowOff>152450</xdr:rowOff>
    </xdr:to>
    <xdr:pic>
      <xdr:nvPicPr>
        <xdr:cNvPr id="2" name="صورة 1">
          <a:extLst>
            <a:ext uri="{FF2B5EF4-FFF2-40B4-BE49-F238E27FC236}">
              <a16:creationId xmlns:a16="http://schemas.microsoft.com/office/drawing/2014/main" id="{9055C442-4EC3-4372-9DE2-E5015E0CCB51}"/>
            </a:ext>
          </a:extLst>
        </xdr:cNvPr>
        <xdr:cNvPicPr>
          <a:picLocks noChangeAspect="1"/>
        </xdr:cNvPicPr>
      </xdr:nvPicPr>
      <xdr:blipFill>
        <a:blip xmlns:r="http://schemas.openxmlformats.org/officeDocument/2006/relationships" r:embed="rId1"/>
        <a:stretch>
          <a:fillRect/>
        </a:stretch>
      </xdr:blipFill>
      <xdr:spPr>
        <a:xfrm>
          <a:off x="10102817933" y="9227820"/>
          <a:ext cx="65903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1"/>
  <dimension ref="A1:V20"/>
  <sheetViews>
    <sheetView rightToLeft="1" tabSelected="1" workbookViewId="0">
      <selection activeCell="K11" sqref="K11:S11"/>
    </sheetView>
  </sheetViews>
  <sheetFormatPr defaultColWidth="9" defaultRowHeight="18" x14ac:dyDescent="0.45"/>
  <cols>
    <col min="1" max="1" width="2.25" style="80" customWidth="1"/>
    <col min="2" max="2" width="4.5" style="80" customWidth="1"/>
    <col min="3" max="6" width="9" style="80"/>
    <col min="7" max="7" width="1.5" style="80" customWidth="1"/>
    <col min="8" max="8" width="12.75" style="80" customWidth="1"/>
    <col min="9" max="9" width="16.875" style="80" customWidth="1"/>
    <col min="10" max="10" width="5" style="80" customWidth="1"/>
    <col min="11" max="11" width="9" style="80"/>
    <col min="12" max="12" width="2.75" style="80" customWidth="1"/>
    <col min="13" max="14" width="9" style="80"/>
    <col min="15" max="15" width="3.5" style="80" customWidth="1"/>
    <col min="16" max="17" width="9" style="80"/>
    <col min="18" max="18" width="4.75" style="80" customWidth="1"/>
    <col min="19" max="19" width="2" style="80" customWidth="1"/>
    <col min="20" max="20" width="8.875" style="80" customWidth="1"/>
    <col min="21" max="21" width="15.5" style="80" customWidth="1"/>
    <col min="22" max="16384" width="9" style="80"/>
  </cols>
  <sheetData>
    <row r="1" spans="1:22" ht="28.5" thickBot="1" x14ac:dyDescent="0.7">
      <c r="B1" s="301" t="s">
        <v>189</v>
      </c>
      <c r="C1" s="301"/>
      <c r="D1" s="301"/>
      <c r="E1" s="301"/>
      <c r="F1" s="301"/>
      <c r="G1" s="301"/>
      <c r="H1" s="301"/>
      <c r="I1" s="301"/>
      <c r="J1" s="301"/>
      <c r="K1" s="301"/>
      <c r="L1" s="301"/>
      <c r="M1" s="301"/>
      <c r="N1" s="301"/>
      <c r="O1" s="301"/>
      <c r="P1" s="301"/>
      <c r="Q1" s="301"/>
      <c r="R1" s="301"/>
      <c r="S1" s="301"/>
      <c r="T1" s="301"/>
      <c r="U1" s="301"/>
    </row>
    <row r="2" spans="1:22" ht="19.5" customHeight="1" thickBot="1" x14ac:dyDescent="0.55000000000000004">
      <c r="B2" s="302" t="s">
        <v>59</v>
      </c>
      <c r="C2" s="302"/>
      <c r="D2" s="302"/>
      <c r="E2" s="302"/>
      <c r="F2" s="302"/>
      <c r="G2" s="302"/>
      <c r="H2" s="302"/>
      <c r="I2" s="302"/>
      <c r="J2" s="81"/>
      <c r="K2" s="303" t="s">
        <v>177</v>
      </c>
      <c r="L2" s="304"/>
      <c r="M2" s="304"/>
      <c r="N2" s="304"/>
      <c r="O2" s="304"/>
      <c r="P2" s="304"/>
      <c r="Q2" s="304"/>
      <c r="R2" s="304"/>
      <c r="S2" s="304"/>
      <c r="T2" s="307" t="s">
        <v>188</v>
      </c>
      <c r="U2" s="308"/>
    </row>
    <row r="3" spans="1:22" ht="22.5" customHeight="1" thickBot="1" x14ac:dyDescent="0.55000000000000004">
      <c r="A3" s="82">
        <v>1</v>
      </c>
      <c r="B3" s="311" t="s">
        <v>185</v>
      </c>
      <c r="C3" s="312"/>
      <c r="D3" s="312"/>
      <c r="E3" s="312"/>
      <c r="F3" s="312"/>
      <c r="G3" s="312"/>
      <c r="H3" s="312"/>
      <c r="I3" s="313"/>
      <c r="K3" s="305"/>
      <c r="L3" s="306"/>
      <c r="M3" s="306"/>
      <c r="N3" s="306"/>
      <c r="O3" s="306"/>
      <c r="P3" s="306"/>
      <c r="Q3" s="306"/>
      <c r="R3" s="306"/>
      <c r="S3" s="306"/>
      <c r="T3" s="309"/>
      <c r="U3" s="310"/>
    </row>
    <row r="4" spans="1:22" ht="22.5" customHeight="1" thickBot="1" x14ac:dyDescent="0.55000000000000004">
      <c r="A4" s="82">
        <v>2</v>
      </c>
      <c r="B4" s="298" t="s">
        <v>186</v>
      </c>
      <c r="C4" s="299"/>
      <c r="D4" s="299"/>
      <c r="E4" s="299"/>
      <c r="F4" s="299"/>
      <c r="G4" s="299"/>
      <c r="H4" s="299"/>
      <c r="I4" s="300"/>
      <c r="K4" s="264" t="s">
        <v>15</v>
      </c>
      <c r="L4" s="265"/>
      <c r="M4" s="265"/>
      <c r="N4" s="265"/>
      <c r="O4" s="265"/>
      <c r="P4" s="265"/>
      <c r="Q4" s="265"/>
      <c r="R4" s="265"/>
      <c r="S4" s="266"/>
      <c r="T4" s="288">
        <v>1</v>
      </c>
      <c r="U4" s="289"/>
    </row>
    <row r="5" spans="1:22" ht="22.5" customHeight="1" x14ac:dyDescent="0.5">
      <c r="A5" s="82">
        <v>3</v>
      </c>
      <c r="B5" s="292" t="s">
        <v>4191</v>
      </c>
      <c r="C5" s="293"/>
      <c r="D5" s="293"/>
      <c r="E5" s="293"/>
      <c r="F5" s="293"/>
      <c r="G5" s="293"/>
      <c r="H5" s="293"/>
      <c r="I5" s="294"/>
      <c r="K5" s="286" t="s">
        <v>178</v>
      </c>
      <c r="L5" s="287"/>
      <c r="M5" s="287"/>
      <c r="N5" s="287"/>
      <c r="O5" s="287"/>
      <c r="P5" s="287"/>
      <c r="Q5" s="287"/>
      <c r="R5" s="287"/>
      <c r="S5" s="287"/>
      <c r="T5" s="288">
        <v>1</v>
      </c>
      <c r="U5" s="289"/>
    </row>
    <row r="6" spans="1:22" ht="22.5" customHeight="1" thickBot="1" x14ac:dyDescent="0.55000000000000004">
      <c r="A6" s="82"/>
      <c r="B6" s="295"/>
      <c r="C6" s="296"/>
      <c r="D6" s="296"/>
      <c r="E6" s="296"/>
      <c r="F6" s="296"/>
      <c r="G6" s="296"/>
      <c r="H6" s="296"/>
      <c r="I6" s="297"/>
      <c r="K6" s="286" t="s">
        <v>179</v>
      </c>
      <c r="L6" s="287"/>
      <c r="M6" s="287"/>
      <c r="N6" s="287"/>
      <c r="O6" s="287"/>
      <c r="P6" s="287"/>
      <c r="Q6" s="287"/>
      <c r="R6" s="287"/>
      <c r="S6" s="287"/>
      <c r="T6" s="290" t="s">
        <v>184</v>
      </c>
      <c r="U6" s="291"/>
    </row>
    <row r="7" spans="1:22" ht="22.5" customHeight="1" thickBot="1" x14ac:dyDescent="0.55000000000000004">
      <c r="A7" s="82"/>
      <c r="B7" s="260" t="s">
        <v>61</v>
      </c>
      <c r="C7" s="261"/>
      <c r="D7" s="261"/>
      <c r="E7" s="261"/>
      <c r="F7" s="261"/>
      <c r="G7" s="261"/>
      <c r="H7" s="262" t="s">
        <v>60</v>
      </c>
      <c r="I7" s="263"/>
      <c r="K7" s="276" t="s">
        <v>180</v>
      </c>
      <c r="L7" s="277"/>
      <c r="M7" s="277"/>
      <c r="N7" s="277"/>
      <c r="O7" s="277"/>
      <c r="P7" s="277"/>
      <c r="Q7" s="277"/>
      <c r="R7" s="277"/>
      <c r="S7" s="278"/>
      <c r="T7" s="279">
        <v>0.5</v>
      </c>
      <c r="U7" s="280"/>
      <c r="V7" s="83"/>
    </row>
    <row r="8" spans="1:22" ht="22.5" customHeight="1" x14ac:dyDescent="0.5">
      <c r="A8" s="82"/>
      <c r="B8" s="274" t="s">
        <v>3521</v>
      </c>
      <c r="C8" s="274"/>
      <c r="D8" s="274"/>
      <c r="E8" s="274"/>
      <c r="F8" s="274"/>
      <c r="G8" s="274"/>
      <c r="H8" s="274"/>
      <c r="I8" s="274"/>
      <c r="J8" s="83"/>
      <c r="K8" s="281" t="s">
        <v>181</v>
      </c>
      <c r="L8" s="282"/>
      <c r="M8" s="282"/>
      <c r="N8" s="282"/>
      <c r="O8" s="282"/>
      <c r="P8" s="282"/>
      <c r="Q8" s="282"/>
      <c r="R8" s="282"/>
      <c r="S8" s="282"/>
      <c r="T8" s="283">
        <v>0.2</v>
      </c>
      <c r="U8" s="284"/>
    </row>
    <row r="9" spans="1:22" ht="22.5" customHeight="1" x14ac:dyDescent="0.5">
      <c r="A9" s="82"/>
      <c r="B9" s="275"/>
      <c r="C9" s="275"/>
      <c r="D9" s="275"/>
      <c r="E9" s="275"/>
      <c r="F9" s="275"/>
      <c r="G9" s="275"/>
      <c r="H9" s="275"/>
      <c r="I9" s="275"/>
      <c r="J9" s="84"/>
      <c r="K9" s="281"/>
      <c r="L9" s="282"/>
      <c r="M9" s="282"/>
      <c r="N9" s="282"/>
      <c r="O9" s="282"/>
      <c r="P9" s="282"/>
      <c r="Q9" s="282"/>
      <c r="R9" s="282"/>
      <c r="S9" s="282"/>
      <c r="T9" s="285"/>
      <c r="U9" s="284"/>
    </row>
    <row r="10" spans="1:22" ht="22.5" customHeight="1" x14ac:dyDescent="0.5">
      <c r="A10" s="82">
        <v>4</v>
      </c>
      <c r="B10" s="275"/>
      <c r="C10" s="275"/>
      <c r="D10" s="275"/>
      <c r="E10" s="275"/>
      <c r="F10" s="275"/>
      <c r="G10" s="275"/>
      <c r="H10" s="275"/>
      <c r="I10" s="275"/>
      <c r="K10" s="264" t="s">
        <v>182</v>
      </c>
      <c r="L10" s="265"/>
      <c r="M10" s="265"/>
      <c r="N10" s="265"/>
      <c r="O10" s="265"/>
      <c r="P10" s="265"/>
      <c r="Q10" s="265"/>
      <c r="R10" s="265"/>
      <c r="S10" s="266"/>
      <c r="T10" s="267">
        <v>0.2</v>
      </c>
      <c r="U10" s="268"/>
    </row>
    <row r="11" spans="1:22" ht="44.25" customHeight="1" thickBot="1" x14ac:dyDescent="0.55000000000000004">
      <c r="A11" s="82"/>
      <c r="B11" s="275"/>
      <c r="C11" s="275"/>
      <c r="D11" s="275"/>
      <c r="E11" s="275"/>
      <c r="F11" s="275"/>
      <c r="G11" s="275"/>
      <c r="H11" s="275"/>
      <c r="I11" s="275"/>
      <c r="K11" s="269" t="s">
        <v>192</v>
      </c>
      <c r="L11" s="270"/>
      <c r="M11" s="270"/>
      <c r="N11" s="270"/>
      <c r="O11" s="270"/>
      <c r="P11" s="270"/>
      <c r="Q11" s="270"/>
      <c r="R11" s="270"/>
      <c r="S11" s="271"/>
      <c r="T11" s="272">
        <v>0.2</v>
      </c>
      <c r="U11" s="273"/>
    </row>
    <row r="12" spans="1:22" ht="39.75" customHeight="1" thickBot="1" x14ac:dyDescent="0.55000000000000004">
      <c r="A12" s="82"/>
      <c r="B12" s="245" t="s">
        <v>187</v>
      </c>
      <c r="C12" s="246"/>
      <c r="D12" s="246"/>
      <c r="E12" s="246"/>
      <c r="F12" s="246"/>
      <c r="G12" s="246"/>
      <c r="H12" s="246"/>
      <c r="I12" s="247"/>
      <c r="K12" s="255" t="s">
        <v>183</v>
      </c>
      <c r="L12" s="256"/>
      <c r="M12" s="256"/>
      <c r="N12" s="256"/>
      <c r="O12" s="256"/>
      <c r="P12" s="256"/>
      <c r="Q12" s="256"/>
      <c r="R12" s="256"/>
      <c r="S12" s="257"/>
      <c r="T12" s="258">
        <v>0.5</v>
      </c>
      <c r="U12" s="259"/>
    </row>
    <row r="13" spans="1:22" ht="22.5" customHeight="1" x14ac:dyDescent="0.5">
      <c r="A13" s="82">
        <v>5</v>
      </c>
      <c r="B13" s="252" t="s">
        <v>193</v>
      </c>
      <c r="C13" s="252"/>
      <c r="D13" s="252"/>
      <c r="E13" s="252"/>
      <c r="F13" s="252"/>
      <c r="G13" s="252"/>
      <c r="H13" s="252"/>
      <c r="I13" s="252"/>
      <c r="K13" s="248" t="s">
        <v>190</v>
      </c>
      <c r="L13" s="249"/>
      <c r="M13" s="249"/>
      <c r="N13" s="249"/>
      <c r="O13" s="249"/>
      <c r="P13" s="249"/>
      <c r="Q13" s="249"/>
      <c r="R13" s="249"/>
      <c r="S13" s="249"/>
      <c r="T13" s="249"/>
      <c r="U13" s="249"/>
    </row>
    <row r="14" spans="1:22" ht="22.5" customHeight="1" x14ac:dyDescent="0.5">
      <c r="A14" s="82"/>
      <c r="B14" s="253"/>
      <c r="C14" s="253"/>
      <c r="D14" s="253"/>
      <c r="E14" s="253"/>
      <c r="F14" s="253"/>
      <c r="G14" s="253"/>
      <c r="H14" s="253"/>
      <c r="I14" s="253"/>
      <c r="K14" s="249"/>
      <c r="L14" s="249"/>
      <c r="M14" s="249"/>
      <c r="N14" s="249"/>
      <c r="O14" s="249"/>
      <c r="P14" s="249"/>
      <c r="Q14" s="249"/>
      <c r="R14" s="249"/>
      <c r="S14" s="249"/>
      <c r="T14" s="249"/>
      <c r="U14" s="249"/>
    </row>
    <row r="15" spans="1:22" ht="3.75" customHeight="1" x14ac:dyDescent="0.5">
      <c r="A15" s="82"/>
      <c r="B15" s="253"/>
      <c r="C15" s="253"/>
      <c r="D15" s="253"/>
      <c r="E15" s="253"/>
      <c r="F15" s="253"/>
      <c r="G15" s="253"/>
      <c r="H15" s="253"/>
      <c r="I15" s="253"/>
      <c r="K15" s="250"/>
      <c r="L15" s="250"/>
      <c r="M15" s="250"/>
      <c r="N15" s="250"/>
      <c r="O15" s="250"/>
      <c r="P15" s="250"/>
      <c r="Q15" s="250"/>
      <c r="R15" s="250"/>
      <c r="S15" s="250"/>
      <c r="T15" s="250"/>
      <c r="U15" s="250"/>
    </row>
    <row r="16" spans="1:22" ht="26.25" customHeight="1" x14ac:dyDescent="0.5">
      <c r="A16" s="82">
        <v>6</v>
      </c>
      <c r="B16" s="253"/>
      <c r="C16" s="253"/>
      <c r="D16" s="253"/>
      <c r="E16" s="253"/>
      <c r="F16" s="253"/>
      <c r="G16" s="253"/>
      <c r="H16" s="253"/>
      <c r="I16" s="253"/>
      <c r="K16" s="250"/>
      <c r="L16" s="250"/>
      <c r="M16" s="250"/>
      <c r="N16" s="250"/>
      <c r="O16" s="250"/>
      <c r="P16" s="250"/>
      <c r="Q16" s="250"/>
      <c r="R16" s="250"/>
      <c r="S16" s="250"/>
      <c r="T16" s="250"/>
      <c r="U16" s="250"/>
    </row>
    <row r="17" spans="2:21" ht="19.5" customHeight="1" x14ac:dyDescent="0.45">
      <c r="B17" s="253"/>
      <c r="C17" s="253"/>
      <c r="D17" s="253"/>
      <c r="E17" s="253"/>
      <c r="F17" s="253"/>
      <c r="G17" s="253"/>
      <c r="H17" s="253"/>
      <c r="I17" s="253"/>
      <c r="K17" s="250"/>
      <c r="L17" s="250"/>
      <c r="M17" s="250"/>
      <c r="N17" s="250"/>
      <c r="O17" s="250"/>
      <c r="P17" s="250"/>
      <c r="Q17" s="250"/>
      <c r="R17" s="250"/>
      <c r="S17" s="250"/>
      <c r="T17" s="250"/>
      <c r="U17" s="250"/>
    </row>
    <row r="18" spans="2:21" ht="19.5" customHeight="1" x14ac:dyDescent="0.5">
      <c r="B18" s="253"/>
      <c r="C18" s="253"/>
      <c r="D18" s="253"/>
      <c r="E18" s="253"/>
      <c r="F18" s="253"/>
      <c r="G18" s="253"/>
      <c r="H18" s="253"/>
      <c r="I18" s="253"/>
      <c r="K18" s="85"/>
      <c r="M18" s="250"/>
      <c r="N18" s="250"/>
      <c r="O18" s="250"/>
      <c r="P18" s="86"/>
      <c r="Q18" s="251"/>
      <c r="R18" s="251"/>
      <c r="S18" s="85"/>
      <c r="T18" s="85"/>
      <c r="U18" s="85"/>
    </row>
    <row r="19" spans="2:21" ht="21.75" customHeight="1" thickBot="1" x14ac:dyDescent="0.5">
      <c r="B19" s="254"/>
      <c r="C19" s="254"/>
      <c r="D19" s="254"/>
      <c r="E19" s="254"/>
      <c r="F19" s="254"/>
      <c r="G19" s="254"/>
      <c r="H19" s="254"/>
      <c r="I19" s="254"/>
    </row>
    <row r="20" spans="2:21" ht="3.75" customHeight="1" x14ac:dyDescent="0.45"/>
  </sheetData>
  <mergeCells count="32">
    <mergeCell ref="B4:I4"/>
    <mergeCell ref="K4:S4"/>
    <mergeCell ref="T4:U4"/>
    <mergeCell ref="B1:U1"/>
    <mergeCell ref="B2:I2"/>
    <mergeCell ref="K2:S3"/>
    <mergeCell ref="T2:U3"/>
    <mergeCell ref="B3:I3"/>
    <mergeCell ref="K5:S5"/>
    <mergeCell ref="T5:U5"/>
    <mergeCell ref="K6:S6"/>
    <mergeCell ref="T6:U6"/>
    <mergeCell ref="B5:I6"/>
    <mergeCell ref="B7:G7"/>
    <mergeCell ref="H7:I7"/>
    <mergeCell ref="K10:S10"/>
    <mergeCell ref="T10:U10"/>
    <mergeCell ref="K11:S11"/>
    <mergeCell ref="T11:U11"/>
    <mergeCell ref="B8:I11"/>
    <mergeCell ref="K7:S7"/>
    <mergeCell ref="T7:U7"/>
    <mergeCell ref="K8:S9"/>
    <mergeCell ref="T8:U9"/>
    <mergeCell ref="B12:I12"/>
    <mergeCell ref="K13:U14"/>
    <mergeCell ref="K15:U17"/>
    <mergeCell ref="M18:O18"/>
    <mergeCell ref="Q18:R18"/>
    <mergeCell ref="B13:I19"/>
    <mergeCell ref="K12:S12"/>
    <mergeCell ref="T12:U12"/>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2278-8C0E-4839-9550-BA8F38D94333}">
  <sheetPr codeName="ورقة2"/>
  <dimension ref="A1:AB74"/>
  <sheetViews>
    <sheetView showGridLines="0" rightToLeft="1" workbookViewId="0">
      <selection activeCell="C1" sqref="C1"/>
    </sheetView>
  </sheetViews>
  <sheetFormatPr defaultColWidth="9" defaultRowHeight="14.25" x14ac:dyDescent="0.2"/>
  <cols>
    <col min="1" max="6" width="20.625" style="1" customWidth="1"/>
    <col min="7" max="7" width="11.625" style="1" bestFit="1" customWidth="1"/>
    <col min="8" max="8" width="18.875" style="1" hidden="1" customWidth="1"/>
    <col min="9" max="9" width="3" style="1" hidden="1" customWidth="1"/>
    <col min="10" max="10" width="13.625" style="1" hidden="1" customWidth="1"/>
    <col min="11" max="11" width="3" style="1" hidden="1" customWidth="1"/>
    <col min="12" max="12" width="3.25" style="1" hidden="1" customWidth="1"/>
    <col min="13" max="13" width="8.375" style="1" hidden="1" customWidth="1"/>
    <col min="14" max="14" width="20" style="220" hidden="1" customWidth="1"/>
    <col min="15" max="15" width="3" style="220" hidden="1" customWidth="1"/>
    <col min="16" max="16" width="13.625" style="1" hidden="1" customWidth="1"/>
    <col min="17" max="18" width="0" style="1" hidden="1" customWidth="1"/>
    <col min="19" max="19" width="2" style="1" hidden="1" customWidth="1"/>
    <col min="20" max="20" width="5.125" style="1" hidden="1" customWidth="1"/>
    <col min="21" max="21" width="2" style="1" hidden="1" customWidth="1"/>
    <col min="22" max="22" width="3.5" style="1" hidden="1" customWidth="1"/>
    <col min="23" max="23" width="2" style="1" hidden="1" customWidth="1"/>
    <col min="24" max="24" width="9.625" style="1" hidden="1" customWidth="1"/>
    <col min="25" max="26" width="0" style="1" hidden="1" customWidth="1"/>
    <col min="27" max="27" width="3" style="1" hidden="1" customWidth="1"/>
    <col min="28" max="28" width="5" style="1" bestFit="1" customWidth="1"/>
    <col min="29" max="16384" width="9" style="1"/>
  </cols>
  <sheetData>
    <row r="1" spans="1:28" ht="25.9" customHeight="1" x14ac:dyDescent="0.2">
      <c r="A1" s="315" t="s">
        <v>4106</v>
      </c>
      <c r="B1" s="315"/>
      <c r="C1" s="218"/>
      <c r="D1" s="219" t="e">
        <f>VLOOKUP(C1,ورقة2!A3:B12987,2,0)</f>
        <v>#N/A</v>
      </c>
      <c r="F1" s="1" t="e">
        <f>IF(VLOOKUP($C$1,ورقة2!$A$2:$AB$12034,28,0)="","",VLOOKUP($C$1,ورقة2!$A$2:$AB$12034,28,0))</f>
        <v>#N/A</v>
      </c>
    </row>
    <row r="2" spans="1:28" ht="23.45" customHeight="1" x14ac:dyDescent="0.2">
      <c r="A2" s="31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16"/>
      <c r="C2" s="316"/>
      <c r="D2" s="316"/>
      <c r="E2" s="316"/>
      <c r="F2" s="316"/>
      <c r="G2" s="316"/>
    </row>
    <row r="3" spans="1:28" x14ac:dyDescent="0.2">
      <c r="A3" s="316"/>
      <c r="B3" s="316"/>
      <c r="C3" s="316"/>
      <c r="D3" s="316"/>
      <c r="E3" s="316"/>
      <c r="F3" s="316"/>
      <c r="G3" s="316"/>
      <c r="J3" s="1" t="s">
        <v>10</v>
      </c>
      <c r="L3" s="314" t="s">
        <v>4107</v>
      </c>
      <c r="M3" s="314"/>
      <c r="N3" s="1"/>
      <c r="O3" s="314"/>
      <c r="P3" s="314"/>
      <c r="S3" s="314" t="s">
        <v>4108</v>
      </c>
      <c r="T3" s="314"/>
      <c r="U3" s="314" t="s">
        <v>11</v>
      </c>
      <c r="V3" s="314"/>
      <c r="X3" s="1" t="s">
        <v>9</v>
      </c>
      <c r="AA3" s="220"/>
    </row>
    <row r="4" spans="1:28" ht="23.25" customHeight="1" thickBot="1" x14ac:dyDescent="0.25">
      <c r="A4" s="316"/>
      <c r="B4" s="316"/>
      <c r="C4" s="316"/>
      <c r="D4" s="316"/>
      <c r="E4" s="316"/>
      <c r="F4" s="316"/>
      <c r="G4" s="316"/>
      <c r="I4" s="1">
        <v>1</v>
      </c>
      <c r="J4" s="1" t="s">
        <v>4110</v>
      </c>
      <c r="K4" s="1">
        <v>1</v>
      </c>
      <c r="L4" s="221" t="s">
        <v>4109</v>
      </c>
      <c r="M4" s="1" t="s">
        <v>84</v>
      </c>
      <c r="N4" s="1"/>
      <c r="S4" s="1">
        <v>1</v>
      </c>
      <c r="T4" s="1" t="s">
        <v>85</v>
      </c>
      <c r="U4" s="1">
        <v>2</v>
      </c>
      <c r="V4" s="1" t="s">
        <v>65</v>
      </c>
      <c r="W4" s="1">
        <v>1</v>
      </c>
      <c r="X4" s="1" t="s">
        <v>4111</v>
      </c>
      <c r="AA4" s="220"/>
    </row>
    <row r="5" spans="1:28" s="222" customFormat="1" ht="36" customHeight="1" thickTop="1" x14ac:dyDescent="0.2">
      <c r="A5" s="233" t="s">
        <v>52</v>
      </c>
      <c r="B5" s="233" t="s">
        <v>4116</v>
      </c>
      <c r="C5" s="233" t="s">
        <v>81</v>
      </c>
      <c r="D5" s="234" t="s">
        <v>4117</v>
      </c>
      <c r="E5" s="234" t="s">
        <v>55</v>
      </c>
      <c r="F5" s="233" t="s">
        <v>54</v>
      </c>
      <c r="G5" s="235" t="s">
        <v>64</v>
      </c>
      <c r="I5" s="1">
        <v>2</v>
      </c>
      <c r="J5" s="1" t="s">
        <v>4113</v>
      </c>
      <c r="K5" s="1">
        <v>2</v>
      </c>
      <c r="L5" s="221" t="s">
        <v>4112</v>
      </c>
      <c r="M5" s="1" t="s">
        <v>92</v>
      </c>
      <c r="N5" s="1"/>
      <c r="O5" s="220"/>
      <c r="P5" s="1"/>
      <c r="Q5" s="1"/>
      <c r="R5" s="1"/>
      <c r="S5" s="1">
        <v>2</v>
      </c>
      <c r="T5" s="1" t="s">
        <v>87</v>
      </c>
      <c r="U5" s="1">
        <v>1</v>
      </c>
      <c r="V5" s="1" t="s">
        <v>66</v>
      </c>
      <c r="W5" s="1">
        <v>2</v>
      </c>
      <c r="X5" s="1" t="s">
        <v>4114</v>
      </c>
      <c r="Y5" s="1"/>
      <c r="AA5" s="220"/>
      <c r="AB5" s="1"/>
    </row>
    <row r="6" spans="1:28" ht="36" customHeight="1" thickBot="1" x14ac:dyDescent="0.25">
      <c r="A6" s="223"/>
      <c r="B6" s="224"/>
      <c r="C6" s="224"/>
      <c r="D6" s="223"/>
      <c r="E6" s="223"/>
      <c r="F6" s="224"/>
      <c r="G6" s="225"/>
      <c r="I6" s="1">
        <v>3</v>
      </c>
      <c r="J6" s="1" t="s">
        <v>4180</v>
      </c>
      <c r="K6" s="1">
        <v>3</v>
      </c>
      <c r="L6" s="221" t="s">
        <v>4115</v>
      </c>
      <c r="M6" s="1" t="s">
        <v>86</v>
      </c>
      <c r="N6" s="1"/>
      <c r="S6" s="1">
        <v>3</v>
      </c>
      <c r="T6" s="1" t="s">
        <v>191</v>
      </c>
      <c r="W6" s="1">
        <v>3</v>
      </c>
      <c r="X6" s="1" t="s">
        <v>4127</v>
      </c>
      <c r="AA6" s="220"/>
    </row>
    <row r="7" spans="1:28" ht="36" customHeight="1" thickTop="1" x14ac:dyDescent="0.2">
      <c r="A7" s="226" t="s">
        <v>49</v>
      </c>
      <c r="B7" s="226" t="s">
        <v>50</v>
      </c>
      <c r="C7" s="226" t="s">
        <v>88</v>
      </c>
      <c r="D7" s="226" t="s">
        <v>89</v>
      </c>
      <c r="E7" s="226" t="s">
        <v>90</v>
      </c>
      <c r="F7" s="226" t="s">
        <v>91</v>
      </c>
      <c r="I7" s="1">
        <v>4</v>
      </c>
      <c r="J7" s="1" t="s">
        <v>4121</v>
      </c>
      <c r="K7" s="1">
        <v>4</v>
      </c>
      <c r="L7" s="221" t="s">
        <v>4120</v>
      </c>
      <c r="M7" s="1" t="s">
        <v>93</v>
      </c>
      <c r="N7" s="1"/>
      <c r="S7" s="220"/>
      <c r="W7" s="1">
        <v>4</v>
      </c>
      <c r="X7" s="1" t="s">
        <v>4129</v>
      </c>
      <c r="AA7" s="220"/>
    </row>
    <row r="8" spans="1:28" ht="36" customHeight="1" x14ac:dyDescent="0.2">
      <c r="A8" s="227" t="e">
        <f>IF(A9&lt;&gt;"",A9,VLOOKUP($C$1,ورقة2!$A$2:$AB$12034,3,0))</f>
        <v>#N/A</v>
      </c>
      <c r="B8" s="228" t="e">
        <f>IF(B9&lt;&gt;"",B9,VLOOKUP($C$1,ورقة2!$A$2:$AB$12034,4,0))</f>
        <v>#N/A</v>
      </c>
      <c r="C8" s="228" t="e">
        <f>UPPER(IF(C9&lt;&gt;"",C9,VLOOKUP($C$1,ورقة2!$A$2:$AB$12034,24,0)))</f>
        <v>#N/A</v>
      </c>
      <c r="D8" s="228" t="e">
        <f>UPPER(IF(D9&lt;&gt;"",D9,VLOOKUP($C$1,ورقة2!$A$2:$AB$12034,25,0)))</f>
        <v>#N/A</v>
      </c>
      <c r="E8" s="228" t="e">
        <f>UPPER(IF(E9&lt;&gt;"",E9,VLOOKUP($C$1,ورقة2!$A$2:$AB$12034,26,0)))</f>
        <v>#N/A</v>
      </c>
      <c r="F8" s="229" t="e">
        <f>UPPER(IF(F9&lt;&gt;"",F9,VLOOKUP($C$1,ورقة2!$A$2:$AB$12034,27,0)))</f>
        <v>#N/A</v>
      </c>
      <c r="I8" s="1">
        <v>5</v>
      </c>
      <c r="J8" s="1" t="s">
        <v>4126</v>
      </c>
      <c r="K8" s="1">
        <v>5</v>
      </c>
      <c r="L8" s="221" t="s">
        <v>4123</v>
      </c>
      <c r="M8" s="1" t="s">
        <v>94</v>
      </c>
      <c r="N8" s="1"/>
      <c r="S8" s="220"/>
      <c r="W8" s="1">
        <v>5</v>
      </c>
      <c r="X8" s="1" t="s">
        <v>4119</v>
      </c>
      <c r="AA8" s="220"/>
    </row>
    <row r="9" spans="1:28" ht="36" customHeight="1" thickBot="1" x14ac:dyDescent="0.25">
      <c r="A9" s="230"/>
      <c r="B9" s="224"/>
      <c r="C9" s="224"/>
      <c r="D9" s="224"/>
      <c r="E9" s="224"/>
      <c r="F9" s="225"/>
      <c r="I9" s="1">
        <v>6</v>
      </c>
      <c r="J9" s="1" t="s">
        <v>4128</v>
      </c>
      <c r="K9" s="1">
        <v>6</v>
      </c>
      <c r="L9" s="221" t="s">
        <v>4118</v>
      </c>
      <c r="M9" s="1" t="s">
        <v>95</v>
      </c>
      <c r="N9" s="1"/>
      <c r="W9" s="1">
        <v>6</v>
      </c>
      <c r="X9" s="1" t="s">
        <v>4122</v>
      </c>
      <c r="AA9" s="220"/>
    </row>
    <row r="10" spans="1:28" ht="36" customHeight="1" thickTop="1" x14ac:dyDescent="0.2">
      <c r="A10" s="226" t="s">
        <v>51</v>
      </c>
      <c r="B10" s="226" t="s">
        <v>6</v>
      </c>
      <c r="C10" s="226" t="s">
        <v>10</v>
      </c>
      <c r="D10" s="226" t="s">
        <v>11</v>
      </c>
      <c r="E10" s="226" t="s">
        <v>53</v>
      </c>
      <c r="F10" s="226" t="s">
        <v>4124</v>
      </c>
      <c r="G10" s="226" t="s">
        <v>4125</v>
      </c>
      <c r="I10" s="1">
        <v>7</v>
      </c>
      <c r="J10" s="1" t="s">
        <v>4131</v>
      </c>
      <c r="K10" s="1">
        <v>7</v>
      </c>
      <c r="L10" s="221" t="s">
        <v>4130</v>
      </c>
      <c r="M10" s="1" t="s">
        <v>97</v>
      </c>
      <c r="N10" s="1"/>
      <c r="W10" s="1">
        <v>7</v>
      </c>
      <c r="X10" s="1" t="s">
        <v>4132</v>
      </c>
      <c r="AA10" s="220"/>
    </row>
    <row r="11" spans="1:28" ht="36" customHeight="1" x14ac:dyDescent="0.2">
      <c r="A11" s="231" t="e">
        <f>IF(A12&lt;&gt;"",A12,VLOOKUP($C$1,ورقة2!$A$2:$AB$12034,6,0))</f>
        <v>#N/A</v>
      </c>
      <c r="B11" s="228" t="e">
        <f>IF(B12&lt;&gt;"",B12,VLOOKUP($C$1,ورقة2!$A$2:$AB$12034,7,0))</f>
        <v>#N/A</v>
      </c>
      <c r="C11" s="228" t="e">
        <f>IF(C12&lt;&gt;"",C12,VLOOKUP($C$1,ورقة2!$A$2:$AB$12034,8,0))</f>
        <v>#N/A</v>
      </c>
      <c r="D11" s="229" t="e">
        <f>IF(D12&lt;&gt;"",D12,VLOOKUP($C$1,ورقة2!$A$2:$AB$12034,5,0))</f>
        <v>#N/A</v>
      </c>
      <c r="E11" s="227" t="e">
        <f>IF(E12&lt;&gt;"",E12,VLOOKUP($C$1,ورقة2!$A$2:$AB$12034,10,0))</f>
        <v>#N/A</v>
      </c>
      <c r="F11" s="228" t="e">
        <f>IF(F12&lt;&gt;"",F12,VLOOKUP($C$1,ورقة2!$A$2:$AB$12034,11,0))</f>
        <v>#N/A</v>
      </c>
      <c r="G11" s="229" t="e">
        <f>IF(G12&lt;&gt;"",G12,VLOOKUP($C$1,ورقة2!$A$2:$AB$12034,12,0))</f>
        <v>#N/A</v>
      </c>
      <c r="I11" s="1">
        <v>8</v>
      </c>
      <c r="J11" s="1" t="s">
        <v>4134</v>
      </c>
      <c r="K11" s="1">
        <v>8</v>
      </c>
      <c r="L11" s="221" t="s">
        <v>4133</v>
      </c>
      <c r="M11" s="1" t="s">
        <v>101</v>
      </c>
      <c r="N11" s="1"/>
      <c r="W11" s="1">
        <v>8</v>
      </c>
      <c r="X11" s="1" t="s">
        <v>4135</v>
      </c>
      <c r="AA11" s="220"/>
    </row>
    <row r="12" spans="1:28" ht="36" customHeight="1" thickBot="1" x14ac:dyDescent="0.25">
      <c r="A12" s="232"/>
      <c r="B12" s="224"/>
      <c r="C12" s="224"/>
      <c r="D12" s="225"/>
      <c r="E12" s="230"/>
      <c r="F12" s="224"/>
      <c r="G12" s="225"/>
      <c r="I12" s="1">
        <v>9</v>
      </c>
      <c r="J12" s="1" t="s">
        <v>4181</v>
      </c>
      <c r="K12" s="1">
        <v>9</v>
      </c>
      <c r="L12" s="221" t="s">
        <v>4136</v>
      </c>
      <c r="M12" s="1" t="s">
        <v>102</v>
      </c>
      <c r="N12" s="1"/>
      <c r="O12" s="1"/>
      <c r="W12" s="1">
        <v>9</v>
      </c>
      <c r="X12" s="1" t="s">
        <v>4170</v>
      </c>
      <c r="AA12" s="220"/>
    </row>
    <row r="13" spans="1:28" ht="33.75" customHeight="1" thickTop="1" x14ac:dyDescent="0.2">
      <c r="I13" s="1">
        <v>10</v>
      </c>
      <c r="J13" s="1" t="s">
        <v>4182</v>
      </c>
      <c r="K13" s="1">
        <v>10</v>
      </c>
      <c r="L13" s="221" t="s">
        <v>4137</v>
      </c>
      <c r="M13" s="1" t="s">
        <v>96</v>
      </c>
      <c r="N13" s="1"/>
      <c r="O13" s="1"/>
      <c r="AA13" s="220"/>
    </row>
    <row r="14" spans="1:28" x14ac:dyDescent="0.2">
      <c r="I14" s="1">
        <v>11</v>
      </c>
      <c r="J14" s="1" t="s">
        <v>4183</v>
      </c>
      <c r="K14" s="1">
        <v>11</v>
      </c>
      <c r="L14" s="221" t="s">
        <v>4138</v>
      </c>
      <c r="M14" s="1" t="s">
        <v>103</v>
      </c>
      <c r="N14" s="1"/>
      <c r="O14" s="1"/>
      <c r="AA14" s="220"/>
    </row>
    <row r="15" spans="1:28" x14ac:dyDescent="0.2">
      <c r="I15" s="1">
        <v>12</v>
      </c>
      <c r="J15" s="1" t="s">
        <v>4184</v>
      </c>
      <c r="K15" s="1">
        <v>12</v>
      </c>
      <c r="L15" s="221" t="s">
        <v>4139</v>
      </c>
      <c r="M15" s="1" t="s">
        <v>100</v>
      </c>
      <c r="N15" s="1"/>
      <c r="O15" s="1"/>
      <c r="AA15" s="220"/>
    </row>
    <row r="16" spans="1:28" x14ac:dyDescent="0.2">
      <c r="I16" s="1">
        <v>13</v>
      </c>
      <c r="J16" s="1" t="s">
        <v>4185</v>
      </c>
      <c r="K16" s="1">
        <v>13</v>
      </c>
      <c r="L16" s="221" t="s">
        <v>4140</v>
      </c>
      <c r="M16" s="1" t="s">
        <v>98</v>
      </c>
      <c r="N16" s="1"/>
      <c r="O16" s="1"/>
      <c r="AA16" s="220"/>
    </row>
    <row r="17" spans="7:27" x14ac:dyDescent="0.2">
      <c r="I17" s="1">
        <v>14</v>
      </c>
      <c r="J17" s="1" t="s">
        <v>4186</v>
      </c>
      <c r="K17" s="1">
        <v>14</v>
      </c>
      <c r="L17" s="221" t="s">
        <v>4141</v>
      </c>
      <c r="M17" s="1" t="s">
        <v>99</v>
      </c>
      <c r="N17" s="1"/>
      <c r="O17" s="1"/>
      <c r="AA17" s="220"/>
    </row>
    <row r="18" spans="7:27" x14ac:dyDescent="0.2">
      <c r="I18" s="1">
        <v>15</v>
      </c>
      <c r="J18" s="1" t="s">
        <v>4187</v>
      </c>
      <c r="K18" s="1">
        <v>15</v>
      </c>
      <c r="L18" s="221" t="s">
        <v>4142</v>
      </c>
      <c r="M18" s="1" t="s">
        <v>4143</v>
      </c>
      <c r="AA18" s="220"/>
    </row>
    <row r="19" spans="7:27" x14ac:dyDescent="0.2">
      <c r="I19" s="1">
        <v>16</v>
      </c>
      <c r="J19" s="1" t="s">
        <v>4188</v>
      </c>
      <c r="K19" s="1">
        <v>16</v>
      </c>
      <c r="L19" s="221" t="s">
        <v>4144</v>
      </c>
      <c r="M19" s="1" t="s">
        <v>4145</v>
      </c>
      <c r="AA19" s="220"/>
    </row>
    <row r="20" spans="7:27" x14ac:dyDescent="0.2">
      <c r="I20" s="1">
        <v>17</v>
      </c>
      <c r="J20" s="1" t="s">
        <v>4189</v>
      </c>
      <c r="K20" s="1">
        <v>17</v>
      </c>
      <c r="AA20" s="220"/>
    </row>
    <row r="21" spans="7:27" x14ac:dyDescent="0.2">
      <c r="AA21" s="220"/>
    </row>
    <row r="22" spans="7:27" x14ac:dyDescent="0.2">
      <c r="G22" s="43" t="s">
        <v>66</v>
      </c>
      <c r="AA22" s="220"/>
    </row>
    <row r="23" spans="7:27" x14ac:dyDescent="0.2">
      <c r="AA23" s="220"/>
    </row>
    <row r="24" spans="7:27" x14ac:dyDescent="0.2">
      <c r="AA24" s="220"/>
    </row>
    <row r="25" spans="7:27" x14ac:dyDescent="0.2">
      <c r="AA25" s="220"/>
    </row>
    <row r="26" spans="7:27" x14ac:dyDescent="0.2">
      <c r="AA26" s="220"/>
    </row>
    <row r="27" spans="7:27" x14ac:dyDescent="0.2">
      <c r="AA27" s="220"/>
    </row>
    <row r="28" spans="7:27" x14ac:dyDescent="0.2">
      <c r="AA28" s="220"/>
    </row>
    <row r="29" spans="7:27" x14ac:dyDescent="0.2">
      <c r="AA29" s="220"/>
    </row>
    <row r="30" spans="7:27" x14ac:dyDescent="0.2">
      <c r="AA30" s="220"/>
    </row>
    <row r="31" spans="7:27" x14ac:dyDescent="0.2">
      <c r="AA31" s="220"/>
    </row>
    <row r="32" spans="7:27" x14ac:dyDescent="0.2">
      <c r="AA32" s="220"/>
    </row>
    <row r="33" spans="27:27" x14ac:dyDescent="0.2">
      <c r="AA33" s="220"/>
    </row>
    <row r="34" spans="27:27" x14ac:dyDescent="0.2">
      <c r="AA34" s="220"/>
    </row>
    <row r="35" spans="27:27" x14ac:dyDescent="0.2">
      <c r="AA35" s="220"/>
    </row>
    <row r="36" spans="27:27" x14ac:dyDescent="0.2">
      <c r="AA36" s="220"/>
    </row>
    <row r="37" spans="27:27" x14ac:dyDescent="0.2">
      <c r="AA37" s="220"/>
    </row>
    <row r="38" spans="27:27" x14ac:dyDescent="0.2">
      <c r="AA38" s="220"/>
    </row>
    <row r="39" spans="27:27" x14ac:dyDescent="0.2">
      <c r="AA39" s="220"/>
    </row>
    <row r="40" spans="27:27" x14ac:dyDescent="0.2">
      <c r="AA40" s="220"/>
    </row>
    <row r="41" spans="27:27" x14ac:dyDescent="0.2">
      <c r="AA41" s="220"/>
    </row>
    <row r="42" spans="27:27" x14ac:dyDescent="0.2">
      <c r="AA42" s="220"/>
    </row>
    <row r="43" spans="27:27" x14ac:dyDescent="0.2">
      <c r="AA43" s="220"/>
    </row>
    <row r="44" spans="27:27" x14ac:dyDescent="0.2">
      <c r="AA44" s="220"/>
    </row>
    <row r="45" spans="27:27" x14ac:dyDescent="0.2">
      <c r="AA45" s="220"/>
    </row>
    <row r="46" spans="27:27" x14ac:dyDescent="0.2">
      <c r="AA46" s="220"/>
    </row>
    <row r="47" spans="27:27" x14ac:dyDescent="0.2">
      <c r="AA47" s="220"/>
    </row>
    <row r="48" spans="27:27" x14ac:dyDescent="0.2">
      <c r="AA48" s="220"/>
    </row>
    <row r="49" spans="27:27" x14ac:dyDescent="0.2">
      <c r="AA49" s="220"/>
    </row>
    <row r="50" spans="27:27" x14ac:dyDescent="0.2">
      <c r="AA50" s="220"/>
    </row>
    <row r="51" spans="27:27" x14ac:dyDescent="0.2">
      <c r="AA51" s="220"/>
    </row>
    <row r="52" spans="27:27" x14ac:dyDescent="0.2">
      <c r="AA52" s="220"/>
    </row>
    <row r="53" spans="27:27" x14ac:dyDescent="0.2">
      <c r="AA53" s="220"/>
    </row>
    <row r="54" spans="27:27" x14ac:dyDescent="0.2">
      <c r="AA54" s="220"/>
    </row>
    <row r="55" spans="27:27" x14ac:dyDescent="0.2">
      <c r="AA55" s="220"/>
    </row>
    <row r="56" spans="27:27" x14ac:dyDescent="0.2">
      <c r="AA56" s="220"/>
    </row>
    <row r="57" spans="27:27" x14ac:dyDescent="0.2">
      <c r="AA57" s="220"/>
    </row>
    <row r="58" spans="27:27" x14ac:dyDescent="0.2">
      <c r="AA58" s="220"/>
    </row>
    <row r="59" spans="27:27" x14ac:dyDescent="0.2">
      <c r="AA59" s="220"/>
    </row>
    <row r="60" spans="27:27" x14ac:dyDescent="0.2">
      <c r="AA60" s="220"/>
    </row>
    <row r="61" spans="27:27" x14ac:dyDescent="0.2">
      <c r="AA61" s="220"/>
    </row>
    <row r="62" spans="27:27" x14ac:dyDescent="0.2">
      <c r="AA62" s="220"/>
    </row>
    <row r="63" spans="27:27" x14ac:dyDescent="0.2">
      <c r="AA63" s="220"/>
    </row>
    <row r="64" spans="27:27" x14ac:dyDescent="0.2">
      <c r="AA64" s="220"/>
    </row>
    <row r="65" spans="27:27" x14ac:dyDescent="0.2">
      <c r="AA65" s="220"/>
    </row>
    <row r="66" spans="27:27" x14ac:dyDescent="0.2">
      <c r="AA66" s="220"/>
    </row>
    <row r="67" spans="27:27" x14ac:dyDescent="0.2">
      <c r="AA67" s="220"/>
    </row>
    <row r="68" spans="27:27" x14ac:dyDescent="0.2">
      <c r="AA68" s="220"/>
    </row>
    <row r="69" spans="27:27" x14ac:dyDescent="0.2">
      <c r="AA69" s="220"/>
    </row>
    <row r="70" spans="27:27" x14ac:dyDescent="0.2">
      <c r="AA70" s="220"/>
    </row>
    <row r="71" spans="27:27" x14ac:dyDescent="0.2">
      <c r="AA71" s="220"/>
    </row>
    <row r="72" spans="27:27" x14ac:dyDescent="0.2">
      <c r="AA72" s="220"/>
    </row>
    <row r="73" spans="27:27" x14ac:dyDescent="0.2">
      <c r="AA73" s="220"/>
    </row>
    <row r="74" spans="27:27" x14ac:dyDescent="0.2">
      <c r="AA74" s="220"/>
    </row>
  </sheetData>
  <sheetProtection algorithmName="SHA-512" hashValue="Wfzy+HW9BYXowVBJkHHLUvwIJKpRG8MWVYUrs/nPwJxVJ8vSxFrK7Z4lcfsstPxVqvhOlMyr4QbHR/tZDaKxYg==" saltValue="mA/TpWPfoln+Ita6dheLmw==" spinCount="100000" sheet="1" objects="1" scenarios="1"/>
  <mergeCells count="6">
    <mergeCell ref="U3:V3"/>
    <mergeCell ref="A1:B1"/>
    <mergeCell ref="L3:M3"/>
    <mergeCell ref="O3:P3"/>
    <mergeCell ref="S3:T3"/>
    <mergeCell ref="A2:G4"/>
  </mergeCells>
  <conditionalFormatting sqref="J4:J20">
    <cfRule type="duplicateValues" dxfId="39" priority="17"/>
  </conditionalFormatting>
  <dataValidations count="12">
    <dataValidation type="list" allowBlank="1" showInputMessage="1" showErrorMessage="1" sqref="E12" xr:uid="{56EE259E-2989-4E4E-997F-F9716DEDE96B}">
      <formula1>$T$4:$T$6</formula1>
    </dataValidation>
    <dataValidation type="list" allowBlank="1" showInputMessage="1" showErrorMessage="1" sqref="G12" xr:uid="{B6197FB0-6D1D-4C98-A68A-7D3332F5872D}">
      <formula1>$M$4:$M$18</formula1>
    </dataValidation>
    <dataValidation type="list" allowBlank="1" showInputMessage="1" showErrorMessage="1" sqref="C12" xr:uid="{6F10B291-E639-4860-8859-2D93DA54DD87}">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46399785-2E50-4F72-9609-DF06A93B6432}">
      <formula1>AND(OR(LEFT(A6,1)="0",LEFT(A6,1)="1",LEFT(A6,1)="9"),LEFT(A6,2)&lt;&gt;"00",LEN(A6)=11)</formula1>
    </dataValidation>
    <dataValidation type="list" allowBlank="1" showInputMessage="1" showErrorMessage="1" sqref="D12" xr:uid="{4B8C8717-8E4A-44C2-96FF-D81B97C88D72}">
      <formula1>$V$4:$V$5</formula1>
    </dataValidation>
    <dataValidation type="custom" allowBlank="1" showInputMessage="1" showErrorMessage="1" errorTitle="خطأ" error="رقم الموبايل غير صحيح" sqref="E6" xr:uid="{C949A109-D766-4FE4-9A6C-2F4EAF463E95}">
      <formula1>AND(LEFT(E6,2)="09",LEN(E6)=10)</formula1>
    </dataValidation>
    <dataValidation type="custom" allowBlank="1" showInputMessage="1" showErrorMessage="1" errorTitle="خطأ" error="رقم الهاتف غير صحيح_x000a_يجب كتابة نداء المحافظة ثم رقم الهاتف_x000a_" sqref="D6" xr:uid="{1AA6C08E-63BD-4918-9846-A72EB454F1AC}">
      <formula1>AND(LEFT(D6,1)="0",AND(LEN(D6)&gt;8,LEN(D6)&lt;12))</formula1>
    </dataValidation>
    <dataValidation type="date" allowBlank="1" showInputMessage="1" showErrorMessage="1" promptTitle="يجب أن يكون التاريخ " prompt="يوم / شهر / سنة" sqref="A12" xr:uid="{0413BFCB-212F-4257-8268-B2D29C546478}">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A33FBF05-5FEF-47C4-86FA-2384E6E9F2F2}"/>
    <dataValidation allowBlank="1" showInputMessage="1" showErrorMessage="1" promptTitle="اسم الأم باللغة الانكليزية" prompt="يجب أن يكون صحيح لأن سيتم إعتماده في جميع الوثائق الجامعية" sqref="E9" xr:uid="{D82DA38A-87A2-4C83-903F-9975BAD8E156}"/>
    <dataValidation allowBlank="1" showInputMessage="1" showErrorMessage="1" promptTitle="مكان الميلاد باللغة الانكليزية" prompt="يجب أن يكون صحيح لأن سيتم إعتماده في جميع الوثائق الجامعية" sqref="F9" xr:uid="{E09C7C72-1262-4DAD-A65A-FCADA2F74BA3}"/>
    <dataValidation type="whole" allowBlank="1" showInputMessage="1" showErrorMessage="1" sqref="F12" xr:uid="{EE311C7E-B6F3-439E-9B84-9E8D0D2DC57B}">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DF20EE6-7465-4FE0-A2FA-D4E04882D038}">
            <xm:f>'اختيار المقررات'!$E$2="مستنفذ"</xm:f>
            <x14:dxf>
              <font>
                <color theme="0"/>
              </font>
              <fill>
                <patternFill patternType="none">
                  <bgColor auto="1"/>
                </patternFill>
              </fill>
              <border>
                <left/>
                <right/>
                <top/>
                <bottom/>
                <vertical/>
                <horizontal/>
              </border>
            </x14:dxf>
          </x14:cfRule>
          <xm:sqref>A5:G6 A24:F24 C22:F23 E18:F19 A7:F8 A10:G11</xm:sqref>
        </x14:conditionalFormatting>
        <x14:conditionalFormatting xmlns:xm="http://schemas.microsoft.com/office/excel/2006/main">
          <x14:cfRule type="expression" priority="3" id="{ED80FC84-9779-460E-BBEA-AAF04AA31D19}">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D265BB4-9A8C-4424-B8A5-9A4912A595D2}">
            <xm:f>'اختيار المقررات'!$E$2="مستنفذ"</xm:f>
            <x14:dxf>
              <font>
                <color theme="0"/>
              </font>
              <fill>
                <patternFill patternType="none">
                  <bgColor auto="1"/>
                </patternFill>
              </fill>
              <border>
                <left/>
                <right/>
                <top/>
                <bottom/>
                <vertical/>
                <horizontal/>
              </border>
            </x14:dxf>
          </x14:cfRule>
          <xm:sqref>A9:F9</xm:sqref>
        </x14:conditionalFormatting>
        <x14:conditionalFormatting xmlns:xm="http://schemas.microsoft.com/office/excel/2006/main">
          <x14:cfRule type="expression" priority="1" id="{D8E293ED-F790-48D2-BD1E-5123C64F5F74}">
            <xm:f>'اختيار المقررات'!$E$2="مستنفذ"</xm:f>
            <x14:dxf>
              <font>
                <color theme="0"/>
              </font>
              <fill>
                <patternFill patternType="none">
                  <bgColor auto="1"/>
                </patternFill>
              </fill>
              <border>
                <left/>
                <right/>
                <top/>
                <bottom/>
                <vertical/>
                <horizontal/>
              </border>
            </x14:dxf>
          </x14:cfRule>
          <xm:sqref>A12:G12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58"/>
  <sheetViews>
    <sheetView rightToLeft="1" topLeftCell="C16" zoomScaleNormal="100" workbookViewId="0">
      <selection activeCell="H23" sqref="H23"/>
    </sheetView>
  </sheetViews>
  <sheetFormatPr defaultColWidth="0" defaultRowHeight="14.25" x14ac:dyDescent="0.2"/>
  <cols>
    <col min="1" max="1" width="4.75" style="1" hidden="1" customWidth="1"/>
    <col min="2" max="2" width="5.75" style="1" hidden="1" customWidth="1"/>
    <col min="3" max="3" width="4.375" style="1" customWidth="1"/>
    <col min="4" max="4" width="9.625" style="1" customWidth="1"/>
    <col min="5" max="5" width="5" style="1" customWidth="1"/>
    <col min="6" max="6" width="3.375" style="1" customWidth="1"/>
    <col min="7" max="7" width="4.375" style="1" customWidth="1"/>
    <col min="8" max="9" width="4.875" style="1" customWidth="1"/>
    <col min="10" max="10" width="2.375" style="1" customWidth="1"/>
    <col min="11" max="11" width="6.5" style="1" hidden="1" customWidth="1"/>
    <col min="12" max="12" width="4.375" style="1" customWidth="1"/>
    <col min="13" max="13" width="9.375" style="1" customWidth="1"/>
    <col min="14" max="14" width="6.375" style="1" customWidth="1"/>
    <col min="15" max="15" width="7.375" style="1" customWidth="1"/>
    <col min="16" max="17" width="4.875" style="1" customWidth="1"/>
    <col min="18" max="18" width="2.375" style="1" customWidth="1"/>
    <col min="19" max="19" width="6" style="1" hidden="1" customWidth="1"/>
    <col min="20" max="20" width="8.375" style="1" bestFit="1" customWidth="1"/>
    <col min="21" max="21" width="5.375" style="1" customWidth="1"/>
    <col min="22" max="22" width="5.5" style="1" customWidth="1"/>
    <col min="23" max="23" width="17.5" style="1" customWidth="1"/>
    <col min="24" max="25" width="4.875" style="1" customWidth="1"/>
    <col min="26" max="26" width="2.375" style="1" customWidth="1"/>
    <col min="27" max="27" width="6.5" style="1" hidden="1" customWidth="1"/>
    <col min="28" max="28" width="4.875" style="1" bestFit="1" customWidth="1"/>
    <col min="29" max="29" width="10" style="1" customWidth="1"/>
    <col min="30" max="30" width="10.125" style="1" customWidth="1"/>
    <col min="31" max="31" width="5.75" style="1" customWidth="1"/>
    <col min="32" max="33" width="4.875" style="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40.125" style="1" hidden="1" customWidth="1"/>
    <col min="42" max="45" width="9" style="1" hidden="1" customWidth="1"/>
    <col min="46" max="46" width="8.5" style="1" hidden="1" customWidth="1"/>
    <col min="47" max="47" width="2.875" hidden="1" customWidth="1"/>
    <col min="48" max="48" width="3.875" hidden="1" customWidth="1"/>
    <col min="49" max="49" width="38.75" hidden="1" customWidth="1"/>
    <col min="50" max="50" width="1.875" hidden="1" customWidth="1"/>
    <col min="51" max="51" width="6.875" hidden="1" customWidth="1"/>
    <col min="52" max="54" width="9" hidden="1" customWidth="1"/>
    <col min="55" max="55" width="3.375" hidden="1" customWidth="1"/>
    <col min="56" max="57" width="9" hidden="1" customWidth="1"/>
    <col min="58" max="58" width="19.25" hidden="1" customWidth="1"/>
    <col min="59" max="59" width="5" hidden="1" customWidth="1"/>
    <col min="60" max="80" width="9" hidden="1" customWidth="1"/>
    <col min="81" max="16384" width="9" style="1" hidden="1"/>
  </cols>
  <sheetData>
    <row r="1" spans="1:80" s="76" customFormat="1" ht="21" customHeight="1" thickBot="1" x14ac:dyDescent="0.25">
      <c r="B1" s="203"/>
      <c r="C1" s="355" t="s">
        <v>2</v>
      </c>
      <c r="D1" s="355"/>
      <c r="E1" s="361">
        <f>'إدخال البيانات'!C1</f>
        <v>0</v>
      </c>
      <c r="F1" s="362"/>
      <c r="G1" s="362"/>
      <c r="H1" s="355" t="s">
        <v>3</v>
      </c>
      <c r="I1" s="355"/>
      <c r="J1" s="355"/>
      <c r="K1" s="204"/>
      <c r="L1" s="358" t="e">
        <f>'إدخال البيانات'!D1</f>
        <v>#N/A</v>
      </c>
      <c r="M1" s="358"/>
      <c r="N1" s="358"/>
      <c r="O1" s="357" t="s">
        <v>4</v>
      </c>
      <c r="P1" s="357"/>
      <c r="Q1" s="358" t="e">
        <f>'إدخال البيانات'!A8</f>
        <v>#N/A</v>
      </c>
      <c r="R1" s="358"/>
      <c r="S1" s="358"/>
      <c r="T1" s="358"/>
      <c r="U1" s="357" t="s">
        <v>5</v>
      </c>
      <c r="V1" s="357"/>
      <c r="W1" s="205" t="e">
        <f>'إدخال البيانات'!B8</f>
        <v>#N/A</v>
      </c>
      <c r="X1" s="357" t="s">
        <v>51</v>
      </c>
      <c r="Y1" s="357"/>
      <c r="Z1" s="357"/>
      <c r="AA1" s="212"/>
      <c r="AB1" s="359" t="e">
        <f>'إدخال البيانات'!A11</f>
        <v>#N/A</v>
      </c>
      <c r="AC1" s="359"/>
      <c r="AD1" s="206" t="s">
        <v>6</v>
      </c>
      <c r="AE1" s="358" t="e">
        <f>'إدخال البيانات'!B11</f>
        <v>#N/A</v>
      </c>
      <c r="AF1" s="358"/>
      <c r="AG1" s="358"/>
      <c r="AH1" s="389"/>
      <c r="AI1" s="389"/>
      <c r="AJ1" s="183"/>
      <c r="AK1" s="113">
        <f>الإستمارة!AJ1</f>
        <v>0</v>
      </c>
      <c r="AL1" s="116"/>
      <c r="AO1" s="76" t="s">
        <v>69</v>
      </c>
      <c r="AU1"/>
      <c r="AV1"/>
      <c r="AW1"/>
      <c r="AX1"/>
      <c r="AY1"/>
      <c r="AZ1"/>
      <c r="BA1"/>
      <c r="BB1"/>
      <c r="BC1"/>
      <c r="BD1"/>
      <c r="BE1"/>
      <c r="BF1"/>
      <c r="BG1"/>
      <c r="BH1"/>
      <c r="BI1"/>
      <c r="BJ1"/>
      <c r="BK1"/>
      <c r="BL1"/>
      <c r="BM1"/>
      <c r="BN1"/>
      <c r="BO1"/>
      <c r="BP1"/>
      <c r="BQ1"/>
      <c r="BR1"/>
      <c r="BS1"/>
      <c r="BT1"/>
      <c r="BU1"/>
      <c r="BV1"/>
      <c r="BW1"/>
      <c r="BX1"/>
      <c r="BY1"/>
      <c r="BZ1"/>
      <c r="CA1"/>
      <c r="CB1"/>
    </row>
    <row r="2" spans="1:80" s="62" customFormat="1" ht="21" customHeight="1" thickTop="1" x14ac:dyDescent="0.2">
      <c r="B2" s="203"/>
      <c r="C2" s="355" t="s">
        <v>9</v>
      </c>
      <c r="D2" s="355"/>
      <c r="E2" s="358" t="e">
        <f>VLOOKUP($E$1,ورقة2!A3:R14000,9,0)</f>
        <v>#N/A</v>
      </c>
      <c r="F2" s="358"/>
      <c r="G2" s="358"/>
      <c r="H2" s="358" t="e">
        <f>'إدخال البيانات'!F8</f>
        <v>#N/A</v>
      </c>
      <c r="I2" s="358"/>
      <c r="J2" s="358"/>
      <c r="K2" s="358"/>
      <c r="L2" s="358"/>
      <c r="M2" s="358"/>
      <c r="N2" s="358"/>
      <c r="O2" s="357" t="s">
        <v>77</v>
      </c>
      <c r="P2" s="357"/>
      <c r="Q2" s="358" t="e">
        <f>'إدخال البيانات'!E8</f>
        <v>#N/A</v>
      </c>
      <c r="R2" s="358"/>
      <c r="S2" s="358"/>
      <c r="T2" s="358"/>
      <c r="U2" s="357" t="s">
        <v>78</v>
      </c>
      <c r="V2" s="357"/>
      <c r="W2" s="205" t="e">
        <f>'إدخال البيانات'!D8</f>
        <v>#N/A</v>
      </c>
      <c r="X2" s="357" t="s">
        <v>79</v>
      </c>
      <c r="Y2" s="357"/>
      <c r="Z2" s="357"/>
      <c r="AA2" s="213"/>
      <c r="AB2" s="359" t="e">
        <f>'إدخال البيانات'!C8</f>
        <v>#N/A</v>
      </c>
      <c r="AC2" s="359"/>
      <c r="AD2" s="206" t="s">
        <v>80</v>
      </c>
      <c r="AE2" s="392"/>
      <c r="AF2" s="392"/>
      <c r="AG2" s="392"/>
      <c r="AH2" s="389"/>
      <c r="AI2" s="389"/>
      <c r="AJ2" s="183"/>
      <c r="AK2" s="113"/>
      <c r="AO2" s="62" t="s">
        <v>70</v>
      </c>
      <c r="AU2"/>
      <c r="AV2"/>
      <c r="AW2"/>
      <c r="AX2"/>
      <c r="AY2"/>
      <c r="AZ2"/>
      <c r="BA2"/>
      <c r="BB2"/>
      <c r="BC2"/>
      <c r="BD2"/>
      <c r="BE2"/>
      <c r="BF2"/>
      <c r="BG2"/>
      <c r="BH2"/>
      <c r="BI2"/>
      <c r="BJ2"/>
      <c r="BK2"/>
      <c r="BL2"/>
      <c r="BM2"/>
      <c r="BN2"/>
      <c r="BO2"/>
      <c r="BP2"/>
      <c r="BQ2"/>
      <c r="BR2"/>
      <c r="BS2"/>
      <c r="BT2"/>
      <c r="BU2"/>
      <c r="BV2"/>
      <c r="BW2"/>
      <c r="BX2"/>
      <c r="BY2"/>
      <c r="BZ2"/>
      <c r="CA2"/>
      <c r="CB2"/>
    </row>
    <row r="3" spans="1:80" s="62" customFormat="1" ht="21" customHeight="1" x14ac:dyDescent="0.2">
      <c r="B3" s="355" t="s">
        <v>11</v>
      </c>
      <c r="C3" s="355"/>
      <c r="D3" s="355"/>
      <c r="E3" s="356" t="str">
        <f>IFERROR(IF('إدخال البيانات'!D11&lt;&gt;"",'إدخال البيانات'!D11,VLOOKUP(VLOOKUP($E$1,ورقة2!A3:R9874,5,0),'إدخال البيانات'!U4:V5,2,0)),"")</f>
        <v/>
      </c>
      <c r="F3" s="356"/>
      <c r="G3" s="356"/>
      <c r="H3" s="355" t="s">
        <v>10</v>
      </c>
      <c r="I3" s="355"/>
      <c r="J3" s="355"/>
      <c r="K3" s="208"/>
      <c r="L3" s="358" t="e">
        <f>'إدخال البيانات'!C11</f>
        <v>#N/A</v>
      </c>
      <c r="M3" s="358"/>
      <c r="N3" s="358"/>
      <c r="O3" s="357" t="s">
        <v>52</v>
      </c>
      <c r="P3" s="357"/>
      <c r="Q3" s="358" t="e">
        <f>IF(OR(L3='إدخال البيانات'!J4,'اختيار المقررات'!L3='إدخال البيانات'!J5),'إدخال البيانات'!A6,'إدخال البيانات'!B6)</f>
        <v>#N/A</v>
      </c>
      <c r="R3" s="358"/>
      <c r="S3" s="358"/>
      <c r="T3" s="358"/>
      <c r="U3" s="357" t="s">
        <v>16</v>
      </c>
      <c r="V3" s="357"/>
      <c r="W3" s="207" t="str">
        <f>IFERROR(IF('إدخال البيانات'!C11="العربية السورية",VLOOKUP(LEFT('إدخال البيانات'!A6,2),'إدخال البيانات'!L4:M19,2,0)),"")</f>
        <v/>
      </c>
      <c r="X3" s="357" t="s">
        <v>81</v>
      </c>
      <c r="Y3" s="357"/>
      <c r="Z3" s="357"/>
      <c r="AA3" s="210"/>
      <c r="AB3" s="360" t="e">
        <f>IF('إدخال البيانات'!C11&lt;&gt;"العربية السورية","غير سوري",'إدخال البيانات'!C6)</f>
        <v>#N/A</v>
      </c>
      <c r="AC3" s="360"/>
      <c r="AD3" s="206" t="s">
        <v>64</v>
      </c>
      <c r="AE3" s="356" t="e">
        <f>IF(AND(OR(L3="العربية السورية",L3="الفلسطينية السورية"),E3="ذكر"),'إدخال البيانات'!G6,"لايوجد")</f>
        <v>#N/A</v>
      </c>
      <c r="AF3" s="356"/>
      <c r="AG3" s="356"/>
      <c r="AH3" s="390"/>
      <c r="AI3" s="390"/>
      <c r="AJ3" s="183"/>
      <c r="AK3" s="113"/>
      <c r="AL3" s="116"/>
      <c r="AO3" s="62" t="s">
        <v>45</v>
      </c>
      <c r="AU3"/>
      <c r="AV3"/>
      <c r="AW3"/>
      <c r="AX3"/>
      <c r="AY3"/>
      <c r="AZ3"/>
      <c r="BA3"/>
      <c r="BB3"/>
      <c r="BC3"/>
      <c r="BD3"/>
      <c r="BE3"/>
      <c r="BF3"/>
      <c r="BG3"/>
      <c r="BH3"/>
      <c r="BI3"/>
      <c r="BL3"/>
      <c r="BM3"/>
      <c r="BN3"/>
      <c r="BO3"/>
      <c r="BP3"/>
      <c r="BQ3"/>
      <c r="BR3"/>
      <c r="BS3"/>
      <c r="BT3"/>
      <c r="BU3"/>
      <c r="BV3"/>
      <c r="BW3"/>
      <c r="BX3"/>
      <c r="BY3"/>
      <c r="BZ3"/>
      <c r="CA3"/>
      <c r="CB3"/>
    </row>
    <row r="4" spans="1:80" s="62" customFormat="1" ht="21" customHeight="1" thickBot="1" x14ac:dyDescent="0.25">
      <c r="B4" s="203"/>
      <c r="C4" s="355" t="s">
        <v>12</v>
      </c>
      <c r="D4" s="355"/>
      <c r="E4" s="356" t="e">
        <f>'إدخال البيانات'!E11</f>
        <v>#N/A</v>
      </c>
      <c r="F4" s="356"/>
      <c r="G4" s="356"/>
      <c r="H4" s="355" t="s">
        <v>13</v>
      </c>
      <c r="I4" s="355"/>
      <c r="J4" s="355"/>
      <c r="K4" s="209"/>
      <c r="L4" s="358" t="e">
        <f>'إدخال البيانات'!F11</f>
        <v>#N/A</v>
      </c>
      <c r="M4" s="358"/>
      <c r="N4" s="358"/>
      <c r="O4" s="357" t="s">
        <v>14</v>
      </c>
      <c r="P4" s="357"/>
      <c r="Q4" s="358" t="e">
        <f>'إدخال البيانات'!G11</f>
        <v>#N/A</v>
      </c>
      <c r="R4" s="358"/>
      <c r="S4" s="358"/>
      <c r="T4" s="358"/>
      <c r="U4" s="357" t="s">
        <v>62</v>
      </c>
      <c r="V4" s="357"/>
      <c r="W4" s="214">
        <f>'إدخال البيانات'!E6</f>
        <v>0</v>
      </c>
      <c r="X4" s="357" t="s">
        <v>63</v>
      </c>
      <c r="Y4" s="357"/>
      <c r="Z4" s="357"/>
      <c r="AA4" s="210"/>
      <c r="AB4" s="391">
        <f>'إدخال البيانات'!D6</f>
        <v>0</v>
      </c>
      <c r="AC4" s="391"/>
      <c r="AD4" s="206" t="s">
        <v>54</v>
      </c>
      <c r="AE4" s="356">
        <f>'إدخال البيانات'!F6</f>
        <v>0</v>
      </c>
      <c r="AF4" s="356"/>
      <c r="AG4" s="356"/>
      <c r="AH4" s="184"/>
      <c r="AI4" s="184"/>
      <c r="AJ4" s="185"/>
      <c r="AK4" s="113"/>
      <c r="AM4" s="76"/>
      <c r="AO4" s="137" t="s">
        <v>56</v>
      </c>
      <c r="AU4"/>
      <c r="AV4"/>
      <c r="AW4"/>
      <c r="AX4"/>
      <c r="AY4"/>
      <c r="AZ4"/>
      <c r="BA4"/>
      <c r="BB4"/>
      <c r="BC4" t="s">
        <v>82</v>
      </c>
      <c r="BD4"/>
      <c r="BE4"/>
      <c r="BF4"/>
      <c r="BG4"/>
      <c r="BH4"/>
      <c r="BI4"/>
      <c r="BL4"/>
      <c r="BM4"/>
      <c r="BN4"/>
      <c r="BO4"/>
      <c r="BP4"/>
      <c r="BQ4"/>
      <c r="BR4"/>
      <c r="BS4"/>
      <c r="BT4"/>
      <c r="BU4"/>
      <c r="BV4"/>
      <c r="BW4"/>
      <c r="BX4"/>
      <c r="BY4"/>
      <c r="BZ4"/>
      <c r="CA4"/>
      <c r="CB4"/>
    </row>
    <row r="5" spans="1:80" s="62" customFormat="1" ht="21" customHeight="1" thickTop="1" thickBot="1" x14ac:dyDescent="0.25">
      <c r="B5" s="210"/>
      <c r="C5" s="399" t="s">
        <v>68</v>
      </c>
      <c r="D5" s="399"/>
      <c r="E5" s="399"/>
      <c r="F5" s="393"/>
      <c r="G5" s="393"/>
      <c r="H5" s="393"/>
      <c r="I5" s="393"/>
      <c r="J5" s="393"/>
      <c r="K5" s="393"/>
      <c r="L5" s="393"/>
      <c r="M5" s="393"/>
      <c r="N5" s="393"/>
      <c r="O5" s="357" t="s">
        <v>4104</v>
      </c>
      <c r="P5" s="357"/>
      <c r="Q5" s="358" t="e">
        <f>VLOOKUP(E1,ورقة2!A2:Q12034,15,0)</f>
        <v>#N/A</v>
      </c>
      <c r="R5" s="358"/>
      <c r="S5" s="358"/>
      <c r="T5" s="358"/>
      <c r="U5" s="357" t="s">
        <v>0</v>
      </c>
      <c r="V5" s="357"/>
      <c r="W5" s="215" t="e">
        <f>VLOOKUP(E1,ورقة2!A2:Q12034,16,0)</f>
        <v>#N/A</v>
      </c>
      <c r="X5" s="357" t="s">
        <v>4105</v>
      </c>
      <c r="Y5" s="357"/>
      <c r="Z5" s="357"/>
      <c r="AA5" s="210"/>
      <c r="AB5" s="402" t="e">
        <f>VLOOKUP(E1,ورقة2!A2:Q12034,17,0)</f>
        <v>#N/A</v>
      </c>
      <c r="AC5" s="402"/>
      <c r="AD5" s="211"/>
      <c r="AE5" s="216"/>
      <c r="AF5" s="216"/>
      <c r="AG5" s="216"/>
      <c r="AH5" s="186"/>
      <c r="AI5" s="186"/>
      <c r="AJ5" s="183"/>
      <c r="AK5" s="113"/>
      <c r="AL5" s="77"/>
      <c r="AO5" s="62" t="s">
        <v>4101</v>
      </c>
      <c r="AU5">
        <v>1</v>
      </c>
      <c r="AV5">
        <v>41</v>
      </c>
      <c r="AW5" t="s">
        <v>106</v>
      </c>
      <c r="AX5">
        <f t="shared" ref="AX5:AY11" si="0">H8</f>
        <v>0</v>
      </c>
      <c r="AY5" t="e">
        <f t="shared" si="0"/>
        <v>#N/A</v>
      </c>
      <c r="AZ5"/>
      <c r="BA5"/>
      <c r="BB5"/>
      <c r="BC5" t="s">
        <v>83</v>
      </c>
      <c r="BD5"/>
      <c r="BE5"/>
      <c r="BF5" t="s">
        <v>149</v>
      </c>
      <c r="BG5"/>
      <c r="BH5"/>
      <c r="BI5"/>
      <c r="BL5"/>
      <c r="BM5"/>
      <c r="BN5"/>
      <c r="BO5"/>
      <c r="BP5"/>
      <c r="BQ5"/>
      <c r="BR5"/>
      <c r="BS5"/>
      <c r="BT5"/>
      <c r="BU5"/>
      <c r="BV5"/>
      <c r="BW5"/>
      <c r="BX5"/>
      <c r="BY5"/>
      <c r="BZ5"/>
      <c r="CA5"/>
      <c r="CB5"/>
    </row>
    <row r="6" spans="1:80" ht="43.5" customHeight="1" thickBot="1" x14ac:dyDescent="0.25">
      <c r="B6" s="370" t="e">
        <f>IF(E2="مستنفذ","استنفذت فرص التسجيل في برنامج الدراسات القانونية بسبب رسوبك لمدة ثلاث سنوات متتالية","مقررات السنة الأولى")</f>
        <v>#N/A</v>
      </c>
      <c r="C6" s="370"/>
      <c r="D6" s="370"/>
      <c r="E6" s="370"/>
      <c r="F6" s="370"/>
      <c r="G6" s="370"/>
      <c r="H6" s="370"/>
      <c r="I6" s="370"/>
      <c r="J6" s="370"/>
      <c r="K6" s="370"/>
      <c r="L6" s="370"/>
      <c r="M6" s="370"/>
      <c r="N6" s="370"/>
      <c r="O6" s="370"/>
      <c r="P6" s="370"/>
      <c r="Q6" s="371"/>
      <c r="R6" s="87"/>
      <c r="S6" s="174"/>
      <c r="T6" s="400" t="str">
        <f>IF(E1&lt;&gt;"","مقررات السنة الثالثة","لايحق لك تعديل الاستمارة بعد تثبيت التسجيل تحت طائلة إلغاء التسجيل")</f>
        <v>مقررات السنة الثالثة</v>
      </c>
      <c r="U6" s="401"/>
      <c r="V6" s="401"/>
      <c r="W6" s="401"/>
      <c r="X6" s="401"/>
      <c r="Y6" s="401"/>
      <c r="Z6" s="401"/>
      <c r="AA6" s="401"/>
      <c r="AB6" s="401"/>
      <c r="AC6" s="401"/>
      <c r="AD6" s="401"/>
      <c r="AE6" s="401"/>
      <c r="AF6" s="401"/>
      <c r="AG6" s="401"/>
      <c r="AH6" s="187"/>
      <c r="AI6" s="187"/>
      <c r="AJ6" s="187"/>
      <c r="AK6" s="188"/>
      <c r="AL6" s="76"/>
      <c r="AN6" s="62"/>
      <c r="AO6" s="62" t="s">
        <v>4102</v>
      </c>
      <c r="AU6">
        <v>2</v>
      </c>
      <c r="AV6">
        <v>42</v>
      </c>
      <c r="AW6" t="s">
        <v>107</v>
      </c>
      <c r="AX6">
        <f t="shared" si="0"/>
        <v>0</v>
      </c>
      <c r="AY6" t="e">
        <f t="shared" si="0"/>
        <v>#N/A</v>
      </c>
      <c r="BF6" t="s">
        <v>153</v>
      </c>
      <c r="BG6" s="140">
        <v>141</v>
      </c>
    </row>
    <row r="7" spans="1:80" ht="23.25" customHeight="1" thickBot="1" x14ac:dyDescent="0.25">
      <c r="B7" s="382" t="s">
        <v>17</v>
      </c>
      <c r="C7" s="382"/>
      <c r="D7" s="382"/>
      <c r="E7" s="382"/>
      <c r="F7" s="382"/>
      <c r="G7" s="382"/>
      <c r="H7" s="382"/>
      <c r="I7" s="383"/>
      <c r="J7" s="98"/>
      <c r="K7" s="172"/>
      <c r="L7" s="381" t="s">
        <v>18</v>
      </c>
      <c r="M7" s="382"/>
      <c r="N7" s="382"/>
      <c r="O7" s="382"/>
      <c r="P7" s="382"/>
      <c r="Q7" s="383"/>
      <c r="R7" s="88"/>
      <c r="S7" s="89"/>
      <c r="T7" s="378" t="s">
        <v>19</v>
      </c>
      <c r="U7" s="379"/>
      <c r="V7" s="379"/>
      <c r="W7" s="379"/>
      <c r="X7" s="379"/>
      <c r="Y7" s="380"/>
      <c r="Z7" s="98"/>
      <c r="AA7" s="90"/>
      <c r="AB7" s="378" t="s">
        <v>18</v>
      </c>
      <c r="AC7" s="379"/>
      <c r="AD7" s="379"/>
      <c r="AE7" s="379"/>
      <c r="AF7" s="379"/>
      <c r="AG7" s="379"/>
      <c r="AH7" s="187"/>
      <c r="AI7" s="187"/>
      <c r="AJ7" s="187"/>
      <c r="AK7" s="188"/>
      <c r="AL7" s="62"/>
      <c r="AN7" s="62"/>
      <c r="AO7" s="62" t="s">
        <v>71</v>
      </c>
      <c r="AU7">
        <v>3</v>
      </c>
      <c r="AV7">
        <v>43</v>
      </c>
      <c r="AW7" t="s">
        <v>108</v>
      </c>
      <c r="AX7">
        <f t="shared" si="0"/>
        <v>0</v>
      </c>
      <c r="AY7" t="e">
        <f t="shared" si="0"/>
        <v>#N/A</v>
      </c>
      <c r="BF7" t="s">
        <v>151</v>
      </c>
      <c r="BG7" s="140">
        <v>143</v>
      </c>
    </row>
    <row r="8" spans="1:80" ht="26.25" customHeight="1" thickBot="1" x14ac:dyDescent="0.3">
      <c r="A8" s="43" t="e">
        <f>IF(AND(I8&lt;&gt;"",OR(H8=1,H8=2,H8=3)),1,"")</f>
        <v>#N/A</v>
      </c>
      <c r="B8" s="91" t="e">
        <f>IF(AND(I8="A",H8=1),35000,IF(OR(I8="ج",I8="ر1",I8="ر2"),IF(H8=1,IF(OR($F$5=$AO$8,$F$5=$AO$9),0,IF(OR($F$5=$AO$1,F5=$AO$2,$F$5=$AO$5,$F$5=$AO$6),IF(I8="ج",5600,IF(I8="ر1",7200,IF(I8="ر2",8800,""))),IF(OR($F$5=$AO$3,$F$5=$AO$7),IF(I8="ج",3500,IF(I8="ر1",4500,IF(I8="ر2",5500,""))),IF($F$5=$AO$4,500,IF(I8="ج",7000,IF(I8="ر1",9000,IF(I8="ر2",11000,""))))))))))</f>
        <v>#N/A</v>
      </c>
      <c r="C8" s="40">
        <v>41</v>
      </c>
      <c r="D8" s="372" t="s">
        <v>106</v>
      </c>
      <c r="E8" s="373"/>
      <c r="F8" s="373"/>
      <c r="G8" s="373"/>
      <c r="H8" s="197"/>
      <c r="I8" s="135" t="e">
        <f>IF(VLOOKUP($E$1,ورقة4!$A$2:$BA$14838,3,0)=0,"",(VLOOKUP($E$1,ورقة4!$A$2:$BA$14838,3,0)))</f>
        <v>#N/A</v>
      </c>
      <c r="J8" s="99" t="e">
        <f>IF(AND(Q8&lt;&gt;"",OR(P8=1,P8=2,P8=3)),8,"")</f>
        <v>#N/A</v>
      </c>
      <c r="K8" s="91" t="e">
        <f>IF(AND(Q8="A",P8=1),35000,IF(OR(Q8="ج",Q8="ر1",Q8="ر2"),IF(P8=1,IF(OR($F$5=$AO$8,$F$5=$AO$9),0,IF(OR($F$5=$AO$1,$F$5=$AO$2,$F$5=$AO$5,$F$5=$AO$6),IF(Q8="ج",5600,IF(Q8="ر1",7200,IF(Q8="ر2",8800,""))),IF(OR($F$5=$AO$3,$F$5=$AO$7),IF(Q8="ج",3500,IF(Q8="ر1",4500,IF(Q8="ر2",5500,""))),IF($F$5=$AO$4,500,IF(Q8="ج",7000,IF(Q8="ر1",9000,IF(Q8="ر2",11000,""))))))))))</f>
        <v>#N/A</v>
      </c>
      <c r="L8" s="40">
        <v>47</v>
      </c>
      <c r="M8" s="395" t="s">
        <v>112</v>
      </c>
      <c r="N8" s="396"/>
      <c r="O8" s="396"/>
      <c r="P8" s="197"/>
      <c r="Q8" s="135" t="e">
        <f>IF(VLOOKUP($E$1,ورقة4!$A$2:$BA$14838,10,0)=0,"",(VLOOKUP($E$1,ورقة4!$A$2:$BA$14838,10,0)))</f>
        <v>#N/A</v>
      </c>
      <c r="R8" s="88" t="e">
        <f>IF(AND(Y8&lt;&gt;"",OR(X8=1,X8=2,X8=3)),27,"")</f>
        <v>#N/A</v>
      </c>
      <c r="S8" s="91" t="e">
        <f>IF(AND(Y8="A",X8=1),35000,IF(OR(Y8="ج",Y8="ر1",Y8="ر2"),IF(X8=1,IF(OR($F$5=$AO$8,$F$5=$AO$9),0,IF(OR($F$5=$AO$1,$F$5=$AO$2,$F$5=$AO$5,$F$5=$AO$6),IF(Y8="ج",5600,IF(Y8="ر1",7200,IF(Y8="ر2",8800,""))),IF(OR($F$5=$AO$3,$F$5=$AO$7),IF(Y8="ج",3500,IF(Y8="ر1",4500,IF(Y8="ر2",5500,""))),IF($F$5=$AO$4,500,IF(Y8="ج",7000,IF(Y8="ر1",9000,IF(Y8="ر2",11000,""))))))))))</f>
        <v>#N/A</v>
      </c>
      <c r="T8" s="130">
        <v>63</v>
      </c>
      <c r="U8" s="368" t="s">
        <v>126</v>
      </c>
      <c r="V8" s="369"/>
      <c r="W8" s="369"/>
      <c r="X8" s="197"/>
      <c r="Y8" s="135" t="e">
        <f>IF(VLOOKUP($E$1,ورقة4!$A$2:$BA$14838,29,0)=0,"",(VLOOKUP($E$1,ورقة4!$A$2:$BA$14838,29,0)))</f>
        <v>#N/A</v>
      </c>
      <c r="Z8" s="99" t="e">
        <f>IF(AND(AG8&lt;&gt;"",OR(AF8=1,AF8=2,AF8=3)),33,"")</f>
        <v>#N/A</v>
      </c>
      <c r="AA8" s="91" t="e">
        <f>IF(AND(AG8="A",AF8=1),35000,IF(OR(AG8="ج",AG8="ر1",AG8="ر2"),IF(AF8=1,IF(OR($F$5=$AO$8,$F$5=$AO$9),0,IF(OR($F$5=$AO$1,$F$5=$AO$2,$F$5=$AO$5,$F$5=$AO$6),IF(AG8="ج",5600,IF(AG8="ر1",7200,IF(AG8="ر2",8800,""))),IF(OR($F$5=$AO$3,$F$5=$AO$7),IF(AG8="ج",3500,IF(AG8="ر1",4500,IF(AG8="ر2",5500,""))),IF($F$5=$AO$4,500,IF(AG8="ج",7000,IF(AG8="ر1",9000,IF(AG8="ر2",11000,""))))))))))</f>
        <v>#N/A</v>
      </c>
      <c r="AB8" s="130">
        <v>69</v>
      </c>
      <c r="AC8" s="397" t="s">
        <v>132</v>
      </c>
      <c r="AD8" s="398"/>
      <c r="AE8" s="398"/>
      <c r="AF8" s="197"/>
      <c r="AG8" s="200" t="e">
        <f>IF(VLOOKUP($E$1,ورقة4!$A$2:$BA$14838,35,0)=0,"",(VLOOKUP($E$1,ورقة4!$A$2:$BA$14838,35,0)))</f>
        <v>#N/A</v>
      </c>
      <c r="AH8" s="114"/>
      <c r="AI8" s="114"/>
      <c r="AJ8" s="114"/>
      <c r="AK8" s="188"/>
      <c r="AL8" s="76" t="e">
        <f t="shared" ref="AL8:AL14" si="1">IF(A8&lt;&gt;"",A8,"")</f>
        <v>#N/A</v>
      </c>
      <c r="AM8" s="1">
        <v>1</v>
      </c>
      <c r="AN8" s="62"/>
      <c r="AO8" s="138" t="s">
        <v>8</v>
      </c>
      <c r="AU8">
        <v>4</v>
      </c>
      <c r="AV8">
        <v>44</v>
      </c>
      <c r="AW8" t="s">
        <v>109</v>
      </c>
      <c r="AX8">
        <f t="shared" si="0"/>
        <v>0</v>
      </c>
      <c r="AY8" t="e">
        <f t="shared" si="0"/>
        <v>#N/A</v>
      </c>
      <c r="BF8" t="s">
        <v>154</v>
      </c>
      <c r="BG8" s="140">
        <v>144</v>
      </c>
    </row>
    <row r="9" spans="1:80" ht="26.25" customHeight="1" thickTop="1" thickBot="1" x14ac:dyDescent="0.25">
      <c r="A9" s="43" t="e">
        <f>IF(AND(I9&lt;&gt;"",OR(H9=1,H9=2,H9=3)),2,"")</f>
        <v>#N/A</v>
      </c>
      <c r="B9" s="91" t="e">
        <f t="shared" ref="B9:B14" si="2">IF(AND(I9="A",H9=1),35000,IF(OR(I9="ج",I9="ر1",I9="ر2"),IF(H9=1,IF(OR($F$5=$AO$8,$F$5=$AO$9),0,IF(OR($F$5=$AO$1,F6=$AO$2,$F$5=$AO$5,$F$5=$AO$6),IF(I9="ج",5600,IF(I9="ر1",7200,IF(I9="ر2",8800,""))),IF(OR($F$5=$AO$3,$F$5=$AO$7),IF(I9="ج",3500,IF(I9="ر1",4500,IF(I9="ر2",5500,""))),IF($F$5=$AO$4,500,IF(I9="ج",7000,IF(I9="ر1",9000,IF(I9="ر2",11000,""))))))))))</f>
        <v>#N/A</v>
      </c>
      <c r="C9" s="41">
        <v>42</v>
      </c>
      <c r="D9" s="321" t="s">
        <v>107</v>
      </c>
      <c r="E9" s="322"/>
      <c r="F9" s="322"/>
      <c r="G9" s="322"/>
      <c r="H9" s="198"/>
      <c r="I9" s="199" t="e">
        <f>IF(VLOOKUP($E$1,ورقة4!$A$2:$BA$14838,4,0)=0,"",(VLOOKUP($E$1,ورقة4!$A$2:$BA$14838,4,0)))</f>
        <v>#N/A</v>
      </c>
      <c r="J9" s="99" t="e">
        <f>IF(AND(Q9&lt;&gt;"",OR(P9=1,P9=2,P9=3)),9,"")</f>
        <v>#N/A</v>
      </c>
      <c r="K9" s="91" t="e">
        <f t="shared" ref="K9:K13" si="3">IF(AND(Q9="A",P9=1),35000,IF(OR(Q9="ج",Q9="ر1",Q9="ر2"),IF(P9=1,IF(OR($F$5=$AO$8,$F$5=$AO$9),0,IF(OR($F$5=$AO$1,$F$5=$AO$2,$F$5=$AO$5,$F$5=$AO$6),IF(Q9="ج",5600,IF(Q9="ر1",7200,IF(Q9="ر2",8800,""))),IF(OR($F$5=$AO$3,$F$5=$AO$7),IF(Q9="ج",3500,IF(Q9="ر1",4500,IF(Q9="ر2",5500,""))),IF($F$5=$AO$4,500,IF(Q9="ج",7000,IF(Q9="ر1",9000,IF(Q9="ر2",11000,""))))))))))</f>
        <v>#N/A</v>
      </c>
      <c r="L9" s="41">
        <v>48</v>
      </c>
      <c r="M9" s="321" t="s">
        <v>113</v>
      </c>
      <c r="N9" s="322"/>
      <c r="O9" s="322"/>
      <c r="P9" s="198"/>
      <c r="Q9" s="199" t="e">
        <f>IF(VLOOKUP($E$1,ورقة4!$A$2:$BA$14838,11,0)=0,"",(VLOOKUP($E$1,ورقة4!$A$2:$BA$14838,11,0)))</f>
        <v>#N/A</v>
      </c>
      <c r="R9" s="88" t="e">
        <f>IF(AND(Y9&lt;&gt;"",OR(X9=1,X9=2,X9=3)),28,"")</f>
        <v>#N/A</v>
      </c>
      <c r="S9" s="91" t="e">
        <f t="shared" ref="S9:S13" si="4">IF(AND(Y9="A",X9=1),35000,IF(OR(Y9="ج",Y9="ر1",Y9="ر2"),IF(X9=1,IF(OR($F$5=$AO$8,$F$5=$AO$9),0,IF(OR($F$5=$AO$1,$F$5=$AO$2,$F$5=$AO$5,$F$5=$AO$6),IF(Y9="ج",5600,IF(Y9="ر1",7200,IF(Y9="ر2",8800,""))),IF(OR($F$5=$AO$3,$F$5=$AO$7),IF(Y9="ج",3500,IF(Y9="ر1",4500,IF(Y9="ر2",5500,""))),IF($F$5=$AO$4,500,IF(Y9="ج",7000,IF(Y9="ر1",9000,IF(Y9="ر2",11000,""))))))))))</f>
        <v>#N/A</v>
      </c>
      <c r="T9" s="131">
        <v>64</v>
      </c>
      <c r="U9" s="345" t="s">
        <v>127</v>
      </c>
      <c r="V9" s="346"/>
      <c r="W9" s="346"/>
      <c r="X9" s="198"/>
      <c r="Y9" s="199" t="e">
        <f>IF(VLOOKUP($E$1,ورقة4!$A$2:$BA$14838,30,0)=0,"",(VLOOKUP($E$1,ورقة4!$A$2:$BA$14838,30,0)))</f>
        <v>#N/A</v>
      </c>
      <c r="Z9" s="99" t="e">
        <f>IF(AND(AG9&lt;&gt;"",OR(AF9=1,AF9=2,AF9=3)),34,"")</f>
        <v>#N/A</v>
      </c>
      <c r="AA9" s="91" t="e">
        <f t="shared" ref="AA9:AA13" si="5">IF(AND(AG9="A",AF9=1),35000,IF(OR(AG9="ج",AG9="ر1",AG9="ر2"),IF(AF9=1,IF(OR($F$5=$AO$8,$F$5=$AO$9),0,IF(OR($F$5=$AO$1,$F$5=$AO$2,$F$5=$AO$5,$F$5=$AO$6),IF(AG9="ج",5600,IF(AG9="ر1",7200,IF(AG9="ر2",8800,""))),IF(OR($F$5=$AO$3,$F$5=$AO$7),IF(AG9="ج",3500,IF(AG9="ر1",4500,IF(AG9="ر2",5500,""))),IF($F$5=$AO$4,500,IF(AG9="ج",7000,IF(AG9="ر1",9000,IF(AG9="ر2",11000,""))))))))))</f>
        <v>#N/A</v>
      </c>
      <c r="AB9" s="131">
        <v>70</v>
      </c>
      <c r="AC9" s="334" t="s">
        <v>133</v>
      </c>
      <c r="AD9" s="335"/>
      <c r="AE9" s="335"/>
      <c r="AF9" s="198"/>
      <c r="AG9" s="201" t="e">
        <f>IF(VLOOKUP($E$1,ورقة4!$A$2:$BA$14838,36,0)=0,"",(VLOOKUP($E$1,ورقة4!$A$2:$BA$14838,36,0)))</f>
        <v>#N/A</v>
      </c>
      <c r="AH9" s="374"/>
      <c r="AI9" s="374"/>
      <c r="AJ9" s="374"/>
      <c r="AK9" s="188"/>
      <c r="AL9" s="76" t="e">
        <f t="shared" si="1"/>
        <v>#N/A</v>
      </c>
      <c r="AM9" s="1">
        <v>2</v>
      </c>
      <c r="AO9" s="139" t="s">
        <v>15</v>
      </c>
      <c r="AU9">
        <v>5</v>
      </c>
      <c r="AV9">
        <v>45</v>
      </c>
      <c r="AW9" t="s">
        <v>110</v>
      </c>
      <c r="AX9">
        <f t="shared" si="0"/>
        <v>0</v>
      </c>
      <c r="AY9" t="e">
        <f t="shared" si="0"/>
        <v>#N/A</v>
      </c>
      <c r="BF9" t="s">
        <v>155</v>
      </c>
      <c r="BG9" s="140">
        <v>146</v>
      </c>
    </row>
    <row r="10" spans="1:80" ht="26.25" customHeight="1" thickTop="1" thickBot="1" x14ac:dyDescent="0.25">
      <c r="A10" s="43" t="e">
        <f>IF(AND(I10&lt;&gt;"",OR(H10=1,H10=2,H10=3)),3,"")</f>
        <v>#N/A</v>
      </c>
      <c r="B10" s="91" t="e">
        <f t="shared" si="2"/>
        <v>#N/A</v>
      </c>
      <c r="C10" s="41">
        <v>43</v>
      </c>
      <c r="D10" s="321" t="s">
        <v>108</v>
      </c>
      <c r="E10" s="322"/>
      <c r="F10" s="322"/>
      <c r="G10" s="322"/>
      <c r="H10" s="198"/>
      <c r="I10" s="199" t="e">
        <f>IF(VLOOKUP($E$1,ورقة4!$A$2:$BA$14838,5,0)=0,"",(VLOOKUP($E$1,ورقة4!$A$2:$BA$14838,5,0)))</f>
        <v>#N/A</v>
      </c>
      <c r="J10" s="99" t="e">
        <f>IF(AND(Q10&lt;&gt;"",OR(P10=1,P10=2,P10=3)),10,"")</f>
        <v>#N/A</v>
      </c>
      <c r="K10" s="91" t="e">
        <f t="shared" si="3"/>
        <v>#N/A</v>
      </c>
      <c r="L10" s="41">
        <v>49</v>
      </c>
      <c r="M10" s="321" t="s">
        <v>114</v>
      </c>
      <c r="N10" s="322"/>
      <c r="O10" s="322"/>
      <c r="P10" s="198"/>
      <c r="Q10" s="199" t="e">
        <f>IF(VLOOKUP($E$1,ورقة4!$A$2:$BA$14838,12,0)=0,"",(VLOOKUP($E$1,ورقة4!$A$2:$BA$14838,12,0)))</f>
        <v>#N/A</v>
      </c>
      <c r="R10" s="88" t="e">
        <f>IF(AND(Y10&lt;&gt;"",OR(X10=1,X10=2,X10=3)),29,"")</f>
        <v>#N/A</v>
      </c>
      <c r="S10" s="91" t="e">
        <f t="shared" si="4"/>
        <v>#N/A</v>
      </c>
      <c r="T10" s="131">
        <v>65</v>
      </c>
      <c r="U10" s="347" t="s">
        <v>128</v>
      </c>
      <c r="V10" s="322"/>
      <c r="W10" s="322"/>
      <c r="X10" s="198"/>
      <c r="Y10" s="199" t="e">
        <f>IF(VLOOKUP($E$1,ورقة4!$A$2:$BA$14838,31,0)=0,"",(VLOOKUP($E$1,ورقة4!$A$2:$BA$14838,31,0)))</f>
        <v>#N/A</v>
      </c>
      <c r="Z10" s="99" t="e">
        <f>IF(AND(AG10&lt;&gt;"",OR(AF10=1,AF10=2,AF10=3)),35,"")</f>
        <v>#N/A</v>
      </c>
      <c r="AA10" s="91" t="e">
        <f t="shared" si="5"/>
        <v>#N/A</v>
      </c>
      <c r="AB10" s="131">
        <v>71</v>
      </c>
      <c r="AC10" s="341" t="s">
        <v>134</v>
      </c>
      <c r="AD10" s="342"/>
      <c r="AE10" s="342"/>
      <c r="AF10" s="198"/>
      <c r="AG10" s="201" t="e">
        <f>IF(VLOOKUP($E$1,ورقة4!$A$2:$BA$14838,37,0)=0,"",(VLOOKUP($E$1,ورقة4!$A$2:$BA$14838,37,0)))</f>
        <v>#N/A</v>
      </c>
      <c r="AH10" s="375"/>
      <c r="AI10" s="375"/>
      <c r="AJ10" s="375"/>
      <c r="AK10" s="188"/>
      <c r="AL10" s="76" t="e">
        <f t="shared" si="1"/>
        <v>#N/A</v>
      </c>
      <c r="AM10" s="1">
        <v>3</v>
      </c>
      <c r="AU10">
        <v>6</v>
      </c>
      <c r="AV10">
        <v>46</v>
      </c>
      <c r="AW10" t="s">
        <v>111</v>
      </c>
      <c r="AX10">
        <f t="shared" si="0"/>
        <v>0</v>
      </c>
      <c r="AY10" t="e">
        <f t="shared" si="0"/>
        <v>#N/A</v>
      </c>
      <c r="BF10" t="s">
        <v>152</v>
      </c>
      <c r="BG10" s="140">
        <v>147</v>
      </c>
    </row>
    <row r="11" spans="1:80" ht="26.25" customHeight="1" thickTop="1" thickBot="1" x14ac:dyDescent="0.25">
      <c r="A11" s="43" t="e">
        <f>IF(AND(I11&lt;&gt;"",OR(H11=1,H11=2,H11=3)),4,"")</f>
        <v>#N/A</v>
      </c>
      <c r="B11" s="91" t="e">
        <f t="shared" si="2"/>
        <v>#N/A</v>
      </c>
      <c r="C11" s="41">
        <v>44</v>
      </c>
      <c r="D11" s="321" t="s">
        <v>109</v>
      </c>
      <c r="E11" s="322"/>
      <c r="F11" s="322"/>
      <c r="G11" s="322"/>
      <c r="H11" s="198"/>
      <c r="I11" s="199" t="e">
        <f>IF(VLOOKUP($E$1,ورقة4!$A$2:$BA$14838,6,0)=0,"",(VLOOKUP($E$1,ورقة4!$A$2:$BA$14838,6,0)))</f>
        <v>#N/A</v>
      </c>
      <c r="J11" s="99" t="e">
        <f>IF(AND(Q11&lt;&gt;"",OR(P11=1,P11=2,P11=3)),11,"")</f>
        <v>#N/A</v>
      </c>
      <c r="K11" s="91" t="e">
        <f t="shared" si="3"/>
        <v>#N/A</v>
      </c>
      <c r="L11" s="41">
        <v>50</v>
      </c>
      <c r="M11" s="321" t="s">
        <v>115</v>
      </c>
      <c r="N11" s="322"/>
      <c r="O11" s="322"/>
      <c r="P11" s="198"/>
      <c r="Q11" s="199" t="e">
        <f>IF(VLOOKUP($E$1,ورقة4!$A$2:$BA$14838,13,0)=0,"",(VLOOKUP($E$1,ورقة4!$A$2:$BA$14838,13,0)))</f>
        <v>#N/A</v>
      </c>
      <c r="R11" s="88" t="e">
        <f>IF(AND(Y11&lt;&gt;"",OR(X11=1,X11=2,X11=3)),30,"")</f>
        <v>#N/A</v>
      </c>
      <c r="S11" s="91" t="e">
        <f t="shared" si="4"/>
        <v>#N/A</v>
      </c>
      <c r="T11" s="131">
        <v>66</v>
      </c>
      <c r="U11" s="345" t="s">
        <v>129</v>
      </c>
      <c r="V11" s="346"/>
      <c r="W11" s="346"/>
      <c r="X11" s="198"/>
      <c r="Y11" s="199" t="e">
        <f>IF(VLOOKUP($E$1,ورقة4!$A$2:$BA$14838,32,0)=0,"",(VLOOKUP($E$1,ورقة4!$A$2:$BA$14838,32,0)))</f>
        <v>#N/A</v>
      </c>
      <c r="Z11" s="99" t="e">
        <f>IF(AND(AG11&lt;&gt;"",OR(AF11=1,AF11=2,AF11=3)),36,"")</f>
        <v>#N/A</v>
      </c>
      <c r="AA11" s="91" t="e">
        <f t="shared" si="5"/>
        <v>#N/A</v>
      </c>
      <c r="AB11" s="131">
        <v>72</v>
      </c>
      <c r="AC11" s="334" t="s">
        <v>135</v>
      </c>
      <c r="AD11" s="335"/>
      <c r="AE11" s="335"/>
      <c r="AF11" s="198"/>
      <c r="AG11" s="201" t="e">
        <f>IF(VLOOKUP($E$1,ورقة4!$A$2:$BA$14838,38,0)=0,"",(VLOOKUP($E$1,ورقة4!$A$2:$BA$14838,38,0)))</f>
        <v>#N/A</v>
      </c>
      <c r="AH11" s="375"/>
      <c r="AI11" s="375"/>
      <c r="AJ11" s="375"/>
      <c r="AK11" s="188"/>
      <c r="AL11" s="76" t="e">
        <f t="shared" si="1"/>
        <v>#N/A</v>
      </c>
      <c r="AM11" s="1">
        <v>4</v>
      </c>
      <c r="AU11">
        <v>7</v>
      </c>
      <c r="AV11">
        <v>101</v>
      </c>
      <c r="AW11" t="s">
        <v>175</v>
      </c>
      <c r="AX11">
        <f t="shared" si="0"/>
        <v>0</v>
      </c>
      <c r="AY11" t="e">
        <f t="shared" si="0"/>
        <v>#N/A</v>
      </c>
      <c r="BF11" t="s">
        <v>150</v>
      </c>
      <c r="BG11" s="140">
        <v>148</v>
      </c>
    </row>
    <row r="12" spans="1:80" ht="26.25" customHeight="1" thickTop="1" thickBot="1" x14ac:dyDescent="0.25">
      <c r="A12" s="43" t="e">
        <f>IF(AND(I12&lt;&gt;"",OR(H12=1,H12=2,H12=3)),5,"")</f>
        <v>#N/A</v>
      </c>
      <c r="B12" s="91" t="e">
        <f t="shared" si="2"/>
        <v>#N/A</v>
      </c>
      <c r="C12" s="41">
        <v>45</v>
      </c>
      <c r="D12" s="321" t="s">
        <v>110</v>
      </c>
      <c r="E12" s="322"/>
      <c r="F12" s="322"/>
      <c r="G12" s="322"/>
      <c r="H12" s="198"/>
      <c r="I12" s="199" t="e">
        <f>IF(VLOOKUP($E$1,ورقة4!$A$2:$BA$14838,7,0)=0,"",(VLOOKUP($E$1,ورقة4!$A$2:$BA$14838,7,0)))</f>
        <v>#N/A</v>
      </c>
      <c r="J12" s="99" t="e">
        <f>IF(AND(Q12&lt;&gt;"",OR(P12=1,P12=2,P12=3)),12,"")</f>
        <v>#N/A</v>
      </c>
      <c r="K12" s="91" t="e">
        <f t="shared" si="3"/>
        <v>#N/A</v>
      </c>
      <c r="L12" s="41">
        <v>51</v>
      </c>
      <c r="M12" s="321" t="s">
        <v>147</v>
      </c>
      <c r="N12" s="322"/>
      <c r="O12" s="322"/>
      <c r="P12" s="198"/>
      <c r="Q12" s="199" t="e">
        <f>IF(VLOOKUP($E$1,ورقة4!$A$2:$BA$14838,14,0)=0,"",(VLOOKUP($E$1,ورقة4!$A$2:$BA$14838,14,0)))</f>
        <v>#N/A</v>
      </c>
      <c r="R12" s="88" t="e">
        <f>IF(AND(Y12&lt;&gt;"",OR(X12=1,X12=2,X12=3)),31,"")</f>
        <v>#N/A</v>
      </c>
      <c r="S12" s="91" t="e">
        <f t="shared" si="4"/>
        <v>#N/A</v>
      </c>
      <c r="T12" s="131">
        <v>67</v>
      </c>
      <c r="U12" s="345" t="s">
        <v>130</v>
      </c>
      <c r="V12" s="346"/>
      <c r="W12" s="346"/>
      <c r="X12" s="198"/>
      <c r="Y12" s="199" t="e">
        <f>IF(VLOOKUP($E$1,ورقة4!$A$2:$BA$14838,33,0)=0,"",(VLOOKUP($E$1,ورقة4!$A$2:$BA$14838,33,0)))</f>
        <v>#N/A</v>
      </c>
      <c r="Z12" s="99" t="e">
        <f>IF(AND(AG12&lt;&gt;"",OR(AF12=1,AF12=2,AF12=3)),37,"")</f>
        <v>#N/A</v>
      </c>
      <c r="AA12" s="91" t="e">
        <f t="shared" si="5"/>
        <v>#N/A</v>
      </c>
      <c r="AB12" s="131">
        <v>73</v>
      </c>
      <c r="AC12" s="334" t="s">
        <v>116</v>
      </c>
      <c r="AD12" s="335"/>
      <c r="AE12" s="335"/>
      <c r="AF12" s="198"/>
      <c r="AG12" s="201" t="e">
        <f>IF(VLOOKUP($E$1,ورقة4!$A$2:$BA$14838,39,0)=0,"",(VLOOKUP($E$1,ورقة4!$A$2:$BA$14838,39,0)))</f>
        <v>#N/A</v>
      </c>
      <c r="AH12" s="363"/>
      <c r="AI12" s="363"/>
      <c r="AJ12" s="363"/>
      <c r="AK12" s="188"/>
      <c r="AL12" s="76" t="e">
        <f t="shared" si="1"/>
        <v>#N/A</v>
      </c>
      <c r="AM12" s="1">
        <v>5</v>
      </c>
      <c r="AU12">
        <v>8</v>
      </c>
      <c r="AV12">
        <v>47</v>
      </c>
      <c r="AW12" t="s">
        <v>112</v>
      </c>
      <c r="AX12">
        <f t="shared" ref="AX12:AY17" si="6">P8</f>
        <v>0</v>
      </c>
      <c r="AY12" t="e">
        <f t="shared" si="6"/>
        <v>#N/A</v>
      </c>
      <c r="BF12" t="s">
        <v>149</v>
      </c>
    </row>
    <row r="13" spans="1:80" ht="26.25" customHeight="1" thickTop="1" thickBot="1" x14ac:dyDescent="0.25">
      <c r="A13" s="43" t="e">
        <f>IF(AND(I13&lt;&gt;"",OR(H13=1,H13=2,H13=3)),6,"")</f>
        <v>#N/A</v>
      </c>
      <c r="B13" s="91" t="e">
        <f t="shared" si="2"/>
        <v>#N/A</v>
      </c>
      <c r="C13" s="41">
        <v>46</v>
      </c>
      <c r="D13" s="321" t="s">
        <v>111</v>
      </c>
      <c r="E13" s="322"/>
      <c r="F13" s="322"/>
      <c r="G13" s="322"/>
      <c r="H13" s="198"/>
      <c r="I13" s="199" t="e">
        <f>IF(VLOOKUP($E$1,ورقة4!$A$2:$BA$14838,8,0)=0,"",(VLOOKUP($E$1,ورقة4!$A$2:$BA$14838,8,0)))</f>
        <v>#N/A</v>
      </c>
      <c r="J13" s="99" t="e">
        <f>IF(AND(Q13&lt;&gt;"",OR(P13=1,P13=2,P13=3)),13,"")</f>
        <v>#N/A</v>
      </c>
      <c r="K13" s="91" t="e">
        <f t="shared" si="3"/>
        <v>#N/A</v>
      </c>
      <c r="L13" s="41">
        <f>IFERROR(VLOOKUP(M13,$BF$5:$BG$34,2,0),"")</f>
        <v>0</v>
      </c>
      <c r="M13" s="343" t="s">
        <v>149</v>
      </c>
      <c r="N13" s="344"/>
      <c r="O13" s="344"/>
      <c r="P13" s="198"/>
      <c r="Q13" s="199" t="e">
        <f>IF(VLOOKUP($E$1,ورقة4!$A$2:$BA$14838,15,0)=0,"",(VLOOKUP($E$1,ورقة4!$A$2:$BA$14838,15,0)))</f>
        <v>#N/A</v>
      </c>
      <c r="R13" s="88" t="e">
        <f>IF(AND(Y13&lt;&gt;"",OR(X13=1,X13=2,X13=3)),32,"")</f>
        <v>#N/A</v>
      </c>
      <c r="S13" s="91" t="e">
        <f t="shared" si="4"/>
        <v>#N/A</v>
      </c>
      <c r="T13" s="132">
        <v>68</v>
      </c>
      <c r="U13" s="336" t="s">
        <v>131</v>
      </c>
      <c r="V13" s="337"/>
      <c r="W13" s="337"/>
      <c r="X13" s="198"/>
      <c r="Y13" s="199" t="e">
        <f>IF(VLOOKUP($E$1,ورقة4!$A$2:$BA$14838,34,0)=0,"",(VLOOKUP($E$1,ورقة4!$A$2:$BA$14838,34,0)))</f>
        <v>#N/A</v>
      </c>
      <c r="Z13" s="99" t="e">
        <f>IF(AND(AG13&lt;&gt;"",OR(AF13=1,AF13=2,AF13=3)),38,"")</f>
        <v>#N/A</v>
      </c>
      <c r="AA13" s="91" t="e">
        <f t="shared" si="5"/>
        <v>#N/A</v>
      </c>
      <c r="AB13" s="132">
        <f>IFERROR(VLOOKUP(AC13,$BF$5:$BG$34,2,0),"")</f>
        <v>0</v>
      </c>
      <c r="AC13" s="332" t="s">
        <v>149</v>
      </c>
      <c r="AD13" s="333"/>
      <c r="AE13" s="333"/>
      <c r="AF13" s="198"/>
      <c r="AG13" s="201" t="e">
        <f>IF(VLOOKUP($E$1,ورقة4!$A$2:$BA$14838,40,0)=0,"",(VLOOKUP($E$1,ورقة4!$A$2:$BA$14838,40,0)))</f>
        <v>#N/A</v>
      </c>
      <c r="AH13" s="363"/>
      <c r="AI13" s="363"/>
      <c r="AJ13" s="363"/>
      <c r="AK13" s="188"/>
      <c r="AL13" s="76" t="e">
        <f t="shared" si="1"/>
        <v>#N/A</v>
      </c>
      <c r="AM13" s="1">
        <v>6</v>
      </c>
      <c r="AU13">
        <v>9</v>
      </c>
      <c r="AV13">
        <v>48</v>
      </c>
      <c r="AW13" t="s">
        <v>113</v>
      </c>
      <c r="AX13">
        <f t="shared" si="6"/>
        <v>0</v>
      </c>
      <c r="AY13" t="e">
        <f t="shared" si="6"/>
        <v>#N/A</v>
      </c>
      <c r="BF13" t="s">
        <v>159</v>
      </c>
      <c r="BG13" s="140">
        <v>149</v>
      </c>
    </row>
    <row r="14" spans="1:80" ht="16.5" thickBot="1" x14ac:dyDescent="0.25">
      <c r="A14" s="43" t="e">
        <f>IF(AND(I14&lt;&gt;"",OR(H14=1,H14=2,H14=3)),7,"")</f>
        <v>#N/A</v>
      </c>
      <c r="B14" s="91" t="e">
        <f t="shared" si="2"/>
        <v>#N/A</v>
      </c>
      <c r="C14" s="134">
        <v>101</v>
      </c>
      <c r="D14" s="384" t="s">
        <v>148</v>
      </c>
      <c r="E14" s="385"/>
      <c r="F14" s="385"/>
      <c r="G14" s="385"/>
      <c r="H14" s="198"/>
      <c r="I14" s="199" t="e">
        <f>IF(VLOOKUP($E$1,ورقة4!$A$2:$BA$14838,9,0)=0,"",(VLOOKUP($E$1,ورقة4!$A$2:$BA$14838,9,0)))</f>
        <v>#N/A</v>
      </c>
      <c r="J14" s="99"/>
      <c r="K14" s="168"/>
      <c r="L14" s="125"/>
      <c r="M14" s="126"/>
      <c r="N14" s="126"/>
      <c r="O14" s="126"/>
      <c r="P14" s="190"/>
      <c r="Q14" s="170"/>
      <c r="R14" s="171"/>
      <c r="S14" s="168"/>
      <c r="T14" s="119"/>
      <c r="U14" s="120"/>
      <c r="V14" s="120"/>
      <c r="W14" s="120"/>
      <c r="X14" s="34"/>
      <c r="Y14" s="169"/>
      <c r="Z14" s="100"/>
      <c r="AA14" s="31"/>
      <c r="AB14" s="119"/>
      <c r="AC14" s="124"/>
      <c r="AD14" s="124"/>
      <c r="AE14" s="124"/>
      <c r="AF14" s="34"/>
      <c r="AG14" s="181"/>
      <c r="AH14" s="363"/>
      <c r="AI14" s="363"/>
      <c r="AJ14" s="363"/>
      <c r="AK14" s="188"/>
      <c r="AL14" s="76" t="e">
        <f t="shared" si="1"/>
        <v>#N/A</v>
      </c>
      <c r="AM14" s="1">
        <v>7</v>
      </c>
      <c r="AU14">
        <v>10</v>
      </c>
      <c r="AV14">
        <v>49</v>
      </c>
      <c r="AW14" t="s">
        <v>114</v>
      </c>
      <c r="AX14">
        <f t="shared" si="6"/>
        <v>0</v>
      </c>
      <c r="AY14" t="e">
        <f t="shared" si="6"/>
        <v>#N/A</v>
      </c>
      <c r="BF14" t="s">
        <v>156</v>
      </c>
      <c r="BG14" s="140">
        <v>151</v>
      </c>
    </row>
    <row r="15" spans="1:80" ht="16.5" hidden="1" thickBot="1" x14ac:dyDescent="0.25">
      <c r="A15" s="43" t="str">
        <f>IF(AND(I15&lt;&gt;"",H15=1),7,"")</f>
        <v/>
      </c>
      <c r="B15" s="91" t="e">
        <f>SUM(B8:B14)</f>
        <v>#N/A</v>
      </c>
      <c r="C15" s="133"/>
      <c r="D15" s="123"/>
      <c r="E15" s="123"/>
      <c r="F15" s="123">
        <f>COUNTIFS(I8:I14,"A",H8:H14,1)</f>
        <v>0</v>
      </c>
      <c r="G15" s="123">
        <f>COUNTIFS(I8:I14,$U$30,H8:H14,1)</f>
        <v>0</v>
      </c>
      <c r="H15" s="93">
        <f>COUNTIFS(I8:I14,$AA$30,H8:H14,1)</f>
        <v>0</v>
      </c>
      <c r="I15" s="44">
        <f>COUNTIFS(I8:I14,$AF$30,H8:H14,1)</f>
        <v>0</v>
      </c>
      <c r="J15" s="92"/>
      <c r="K15" s="29" t="e">
        <f>SUM(K8:K13)</f>
        <v>#N/A</v>
      </c>
      <c r="L15" s="30"/>
      <c r="M15" s="38"/>
      <c r="N15" s="123">
        <f>COUNTIFS(Q8:Q14,"A",P8:P14,1)</f>
        <v>0</v>
      </c>
      <c r="O15" s="123">
        <f>COUNTIFS(Q8:Q14,$U$30,P8:P14,1)</f>
        <v>0</v>
      </c>
      <c r="P15" s="93">
        <f>COUNTIFS(Q8:Q14,$AA$30,P8:P14,1)</f>
        <v>0</v>
      </c>
      <c r="Q15" s="44">
        <f>COUNTIFS(Q8:Q14,$AF$30,P8:P14,1)</f>
        <v>0</v>
      </c>
      <c r="R15" s="88"/>
      <c r="S15" s="91" t="e">
        <f>SUM(S8:S13)</f>
        <v>#N/A</v>
      </c>
      <c r="T15" s="32"/>
      <c r="U15" s="33"/>
      <c r="V15" s="123">
        <f>COUNTIFS(Y8:Y14,"A",X8:X14,1)</f>
        <v>0</v>
      </c>
      <c r="W15" s="123">
        <f>COUNTIFS(Y8:Y14,$U$30,X8:X14,1)</f>
        <v>0</v>
      </c>
      <c r="X15" s="93">
        <f>COUNTIFS(Y8:Y14,$AA$30,X8:X14,1)</f>
        <v>0</v>
      </c>
      <c r="Y15" s="44">
        <f>COUNTIFS(Y8:Y14,$AF$30,X8:X14,1)</f>
        <v>0</v>
      </c>
      <c r="Z15" s="94"/>
      <c r="AA15" s="34" t="e">
        <f>SUM(AA8:AA13)</f>
        <v>#N/A</v>
      </c>
      <c r="AB15" s="33"/>
      <c r="AC15" s="33"/>
      <c r="AD15" s="123">
        <f>COUNTIFS(AG8:AG14,"A",AF8:AF14,1)</f>
        <v>0</v>
      </c>
      <c r="AE15" s="123">
        <f>COUNTIFS(AG8:AG14,$U$30,AF8:AF14,1)</f>
        <v>0</v>
      </c>
      <c r="AF15" s="93">
        <f>COUNTIFS(AG8:AG14,$AA$30,AF8:AF14,1)</f>
        <v>0</v>
      </c>
      <c r="AG15" s="182">
        <f>COUNTIFS(AG8:AG14,$AF$30,AF8:AF14,1)</f>
        <v>0</v>
      </c>
      <c r="AH15" s="363"/>
      <c r="AI15" s="363"/>
      <c r="AJ15" s="363"/>
      <c r="AK15" s="188"/>
      <c r="AL15" s="76" t="e">
        <f t="shared" ref="AL15:AL20" si="7">IF(J8&lt;&gt;"",J8,"")</f>
        <v>#N/A</v>
      </c>
      <c r="AM15" s="1">
        <v>8</v>
      </c>
      <c r="AU15">
        <v>11</v>
      </c>
      <c r="AV15">
        <v>50</v>
      </c>
      <c r="AW15" t="s">
        <v>115</v>
      </c>
      <c r="AX15">
        <f t="shared" si="6"/>
        <v>0</v>
      </c>
      <c r="AY15" t="e">
        <f t="shared" si="6"/>
        <v>#N/A</v>
      </c>
      <c r="BF15" t="s">
        <v>158</v>
      </c>
      <c r="BG15" s="140">
        <v>152</v>
      </c>
    </row>
    <row r="16" spans="1:80" ht="21" thickBot="1" x14ac:dyDescent="0.25">
      <c r="A16" s="43"/>
      <c r="B16" s="365" t="s">
        <v>21</v>
      </c>
      <c r="C16" s="365"/>
      <c r="D16" s="365"/>
      <c r="E16" s="365"/>
      <c r="F16" s="365"/>
      <c r="G16" s="365"/>
      <c r="H16" s="365"/>
      <c r="I16" s="365"/>
      <c r="J16" s="365"/>
      <c r="K16" s="365"/>
      <c r="L16" s="365"/>
      <c r="M16" s="365"/>
      <c r="N16" s="365"/>
      <c r="O16" s="365"/>
      <c r="P16" s="365"/>
      <c r="Q16" s="386"/>
      <c r="R16" s="88"/>
      <c r="S16" s="173"/>
      <c r="T16" s="364" t="s">
        <v>22</v>
      </c>
      <c r="U16" s="365"/>
      <c r="V16" s="365"/>
      <c r="W16" s="365"/>
      <c r="X16" s="365"/>
      <c r="Y16" s="365"/>
      <c r="Z16" s="365"/>
      <c r="AA16" s="365"/>
      <c r="AB16" s="365"/>
      <c r="AC16" s="365"/>
      <c r="AD16" s="365"/>
      <c r="AE16" s="365"/>
      <c r="AF16" s="365"/>
      <c r="AG16" s="365"/>
      <c r="AH16" s="363"/>
      <c r="AI16" s="363"/>
      <c r="AJ16" s="363"/>
      <c r="AK16" s="188"/>
      <c r="AL16" s="76" t="e">
        <f t="shared" si="7"/>
        <v>#N/A</v>
      </c>
      <c r="AM16" s="1">
        <v>9</v>
      </c>
      <c r="AU16">
        <v>12</v>
      </c>
      <c r="AV16">
        <v>51</v>
      </c>
      <c r="AW16" t="s">
        <v>116</v>
      </c>
      <c r="AX16">
        <f t="shared" si="6"/>
        <v>0</v>
      </c>
      <c r="AY16" t="e">
        <f t="shared" si="6"/>
        <v>#N/A</v>
      </c>
      <c r="BF16" t="s">
        <v>160</v>
      </c>
      <c r="BG16" s="140">
        <v>153</v>
      </c>
    </row>
    <row r="17" spans="1:80" ht="26.25" customHeight="1" thickBot="1" x14ac:dyDescent="0.25">
      <c r="A17" s="43" t="e">
        <f>IF(AND(I17&lt;&gt;"",OR(H17=1,H17=2,H17=3)),14,"")</f>
        <v>#N/A</v>
      </c>
      <c r="B17" s="91" t="e">
        <f>IF(AND(I17="A",H17=1),35000,IF(OR(I17="ج",I17="ر1",I17="ر2"),IF(H17=1,IF(OR($F$5=$AO$8,$F$5=$AO$9),0,IF(OR($F$5=$AO$1,F14=$AO$2,$F$5=$AO$5,$F$5=$AO$6),IF(I17="ج",5600,IF(I17="ر1",7200,IF(I17="ر2",8800,""))),IF(OR($F$5=$AO$3,$F$5=$AO$7),IF(I17="ج",3500,IF(I17="ر1",4500,IF(I17="ر2",5500,""))),IF($F$5=$AO$4,500,IF(I17="ج",7000,IF(I17="ر1",9000,IF(I17="ر2",11000,""))))))))))</f>
        <v>#N/A</v>
      </c>
      <c r="C17" s="40">
        <v>52</v>
      </c>
      <c r="D17" s="372" t="s">
        <v>117</v>
      </c>
      <c r="E17" s="373"/>
      <c r="F17" s="373"/>
      <c r="G17" s="373"/>
      <c r="H17" s="197"/>
      <c r="I17" s="136" t="e">
        <f>IF(VLOOKUP($E$1,ورقة4!$A$2:$BA$14838,16,0)=0,"",(VLOOKUP($E$1,ورقة4!$A$2:$BA$14838,16,0)))</f>
        <v>#N/A</v>
      </c>
      <c r="J17" s="99" t="e">
        <f>IF(AND(Q17&lt;&gt;"",OR(P17=1,P17=2,P17=3)),21,"")</f>
        <v>#N/A</v>
      </c>
      <c r="K17" s="91" t="e">
        <f>IF(AND(Q17="A",P17=1),35000,IF(OR(Q17="ج",Q17="ر1",Q17="ر2"),IF(P17=1,IF(OR($F$5=$AO$8,$F$5=$AO$9),0,IF(OR($F$5=$AO$1,$F$5=$AO$2,$F$5=$AO$5,$F$5=$AO$6),IF(Q17="ج",5600,IF(Q17="ر1",7200,IF(Q17="ر2",8800,""))),IF(OR($F$5=$AO$3,$F$5=$AO$7),IF(Q17="ج",3500,IF(Q17="ر1",4500,IF(Q17="ر2",5500,""))),IF($F$5=$AO$4,500,IF(Q17="ج",7000,IF(Q17="ر1",9000,IF(Q17="ر2",11000,""))))))))))</f>
        <v>#N/A</v>
      </c>
      <c r="L17" s="40">
        <v>58</v>
      </c>
      <c r="M17" s="372" t="s">
        <v>123</v>
      </c>
      <c r="N17" s="373"/>
      <c r="O17" s="373"/>
      <c r="P17" s="197"/>
      <c r="Q17" s="136" t="e">
        <f>IF(VLOOKUP($E$1,ورقة4!$A$2:$BA$14838,23,0)=0,"",(VLOOKUP($E$1,ورقة4!$A$2:$BA$14838,23,0)))</f>
        <v>#N/A</v>
      </c>
      <c r="R17" s="88" t="e">
        <f>IF(AND(Y17&lt;&gt;"",OR(X17=1,X17=2,X17=3)),39,"")</f>
        <v>#N/A</v>
      </c>
      <c r="S17" s="91" t="e">
        <f>IF(AND(Y17="A",X17=1),35000,IF(OR(Y17="ج",Y17="ر1",Y17="ر2"),IF(X17=1,IF(OR($F$5=$AO$8,$F$5=$AO$9),0,IF(OR($F$5=$AO$1,$F$5=$AO$2,$F$5=$AO$5,$F$5=$AO$6),IF(Y17="ج",5600,IF(Y17="ر1",7200,IF(Y17="ر2",8800,""))),IF(OR($F$5=$AO$3,$F$5=$AO$7),IF(Y17="ج",3500,IF(Y17="ر1",4500,IF(Y17="ر2",5500,""))),IF($F$5=$AO$4,500,IF(Y17="ج",7000,IF(Y17="ر1",9000,IF(Y17="ر2",11000,""))))))))))</f>
        <v>#N/A</v>
      </c>
      <c r="T17" s="130">
        <v>74</v>
      </c>
      <c r="U17" s="376" t="s">
        <v>136</v>
      </c>
      <c r="V17" s="377"/>
      <c r="W17" s="377"/>
      <c r="X17" s="197"/>
      <c r="Y17" s="136" t="e">
        <f>IF(VLOOKUP($E$1,ورقة4!$A$2:$BA$14838,41,0)=0,"",(VLOOKUP($E$1,ورقة4!$A$2:$BA$14838,41,0)))</f>
        <v>#N/A</v>
      </c>
      <c r="Z17" s="99" t="e">
        <f>IF(AND(AG17&lt;&gt;"",OR(AF17=1,AF17=2,AF17=3)),45,"")</f>
        <v>#N/A</v>
      </c>
      <c r="AA17" s="91" t="e">
        <f>IF(AND(AG17="A",AF17=1),35000,IF(OR(AG17="ج",AG17="ر1",AG17="ر2"),IF(AF17=1,IF(OR($F$5=$AO$8,$F$5=$AO$9),0,IF(OR($F$5=$AO$1,$F$5=$AO$2,$F$5=$AO$5,$F$5=$AO$6),IF(AG17="ج",5600,IF(AG17="ر1",7200,IF(AG17="ر2",8800,""))),IF(OR($F$5=$AO$3,$F$5=$AO$7),IF(AG17="ج",3500,IF(AG17="ر1",4500,IF(AG17="ر2",5500,""))),IF($F$5=$AO$4,500,IF(AG17="ج",7000,IF(AG17="ر1",9000,IF(AG17="ر2",11000,""))))))))))</f>
        <v>#N/A</v>
      </c>
      <c r="AB17" s="130">
        <v>80</v>
      </c>
      <c r="AC17" s="368" t="s">
        <v>142</v>
      </c>
      <c r="AD17" s="369"/>
      <c r="AE17" s="369"/>
      <c r="AF17" s="197"/>
      <c r="AG17" s="200" t="e">
        <f>IF(VLOOKUP($E$1,ورقة4!$A$2:$BA$14838,47,0)=0,"",(VLOOKUP($E$1,ورقة4!$A$2:$BA$14838,47,0)))</f>
        <v>#N/A</v>
      </c>
      <c r="AH17" s="363"/>
      <c r="AI17" s="363"/>
      <c r="AJ17" s="363"/>
      <c r="AK17" s="188"/>
      <c r="AL17" s="76" t="e">
        <f t="shared" si="7"/>
        <v>#N/A</v>
      </c>
      <c r="AM17" s="1">
        <v>10</v>
      </c>
      <c r="AU17">
        <v>13</v>
      </c>
      <c r="AV17">
        <f>L13</f>
        <v>0</v>
      </c>
      <c r="AW17" t="str">
        <f>M13</f>
        <v>اكتب اسم المادة الاختيارية</v>
      </c>
      <c r="AX17">
        <f t="shared" si="6"/>
        <v>0</v>
      </c>
      <c r="AY17" t="e">
        <f t="shared" si="6"/>
        <v>#N/A</v>
      </c>
      <c r="BF17" t="s">
        <v>157</v>
      </c>
      <c r="BG17" s="140">
        <v>154</v>
      </c>
    </row>
    <row r="18" spans="1:80" ht="34.5" customHeight="1" thickTop="1" thickBot="1" x14ac:dyDescent="0.25">
      <c r="A18" s="43" t="e">
        <f>IF(AND(I18&lt;&gt;"",OR(H18=1,H18=2,H18=3)),15,"")</f>
        <v>#N/A</v>
      </c>
      <c r="B18" s="91" t="e">
        <f t="shared" ref="B18:B23" si="8">IF(AND(I18="A",H18=1),35000,IF(OR(I18="ج",I18="ر1",I18="ر2"),IF(H18=1,IF(OR($F$5=$AO$8,$F$5=$AO$9),0,IF(OR($F$5=$AO$1,F15=$AO$2,$F$5=$AO$5,$F$5=$AO$6),IF(I18="ج",5600,IF(I18="ر1",7200,IF(I18="ر2",8800,""))),IF(OR($F$5=$AO$3,$F$5=$AO$7),IF(I18="ج",3500,IF(I18="ر1",4500,IF(I18="ر2",5500,""))),IF($F$5=$AO$4,500,IF(I18="ج",7000,IF(I18="ر1",9000,IF(I18="ر2",11000,""))))))))))</f>
        <v>#N/A</v>
      </c>
      <c r="C18" s="41">
        <v>53</v>
      </c>
      <c r="D18" s="319" t="s">
        <v>118</v>
      </c>
      <c r="E18" s="320"/>
      <c r="F18" s="320"/>
      <c r="G18" s="320"/>
      <c r="H18" s="198"/>
      <c r="I18" s="202" t="e">
        <f>IF(VLOOKUP($E$1,ورقة4!$A$2:$BA$14838,17,0)=0,"",(VLOOKUP($E$1,ورقة4!$A$2:$BA$14838,17,0)))</f>
        <v>#N/A</v>
      </c>
      <c r="J18" s="99" t="e">
        <f>IF(AND(Q18&lt;&gt;"",OR(P18=1,P18=2,P18=3)),22,"")</f>
        <v>#N/A</v>
      </c>
      <c r="K18" s="91" t="e">
        <f t="shared" ref="K18:K22" si="9">IF(AND(Q18="A",P18=1),35000,IF(OR(Q18="ج",Q18="ر1",Q18="ر2"),IF(P18=1,IF(OR($F$5=$AO$8,$F$5=$AO$9),0,IF(OR($F$5=$AO$1,$F$5=$AO$2,$F$5=$AO$5,$F$5=$AO$6),IF(Q18="ج",5600,IF(Q18="ر1",7200,IF(Q18="ر2",8800,""))),IF(OR($F$5=$AO$3,$F$5=$AO$7),IF(Q18="ج",3500,IF(Q18="ر1",4500,IF(Q18="ر2",5500,""))),IF($F$5=$AO$4,500,IF(Q18="ج",7000,IF(Q18="ر1",9000,IF(Q18="ر2",11000,""))))))))))</f>
        <v>#N/A</v>
      </c>
      <c r="L18" s="41">
        <v>59</v>
      </c>
      <c r="M18" s="338" t="s">
        <v>145</v>
      </c>
      <c r="N18" s="339"/>
      <c r="O18" s="339"/>
      <c r="P18" s="198"/>
      <c r="Q18" s="202" t="e">
        <f>IF(VLOOKUP($E$1,ورقة4!$A$2:$BA$14838,24,0)=0,"",(VLOOKUP($E$1,ورقة4!$A$2:$BA$14838,24,0)))</f>
        <v>#N/A</v>
      </c>
      <c r="R18" s="88" t="e">
        <f>IF(AND(Y18&lt;&gt;"",OR(X18=1,X18=2,X18=3)),40,"")</f>
        <v>#N/A</v>
      </c>
      <c r="S18" s="91" t="e">
        <f t="shared" ref="S18:S22" si="10">IF(AND(Y18="A",X18=1),35000,IF(OR(Y18="ج",Y18="ر1",Y18="ر2"),IF(X18=1,IF(OR($F$5=$AO$8,$F$5=$AO$9),0,IF(OR($F$5=$AO$1,$F$5=$AO$2,$F$5=$AO$5,$F$5=$AO$6),IF(Y18="ج",5600,IF(Y18="ر1",7200,IF(Y18="ر2",8800,""))),IF(OR($F$5=$AO$3,$F$5=$AO$7),IF(Y18="ج",3500,IF(Y18="ر1",4500,IF(Y18="ر2",5500,""))),IF($F$5=$AO$4,500,IF(Y18="ج",7000,IF(Y18="ر1",9000,IF(Y18="ر2",11000,""))))))))))</f>
        <v>#N/A</v>
      </c>
      <c r="T18" s="131">
        <v>75</v>
      </c>
      <c r="U18" s="334" t="s">
        <v>137</v>
      </c>
      <c r="V18" s="335"/>
      <c r="W18" s="335"/>
      <c r="X18" s="198"/>
      <c r="Y18" s="202" t="e">
        <f>IF(VLOOKUP($E$1,ورقة4!$A$2:$BA$14838,42,0)=0,"",(VLOOKUP($E$1,ورقة4!$A$2:$BA$14838,42,0)))</f>
        <v>#N/A</v>
      </c>
      <c r="Z18" s="99" t="e">
        <f>IF(AND(AG18&lt;&gt;"",OR(AF18=1,AF18=2,AF18=3)),46,"")</f>
        <v>#N/A</v>
      </c>
      <c r="AA18" s="91" t="e">
        <f t="shared" ref="AA18:AA22" si="11">IF(AND(AG18="A",AF18=1),35000,IF(OR(AG18="ج",AG18="ر1",AG18="ر2"),IF(AF18=1,IF(OR($F$5=$AO$8,$F$5=$AO$9),0,IF(OR($F$5=$AO$1,$F$5=$AO$2,$F$5=$AO$5,$F$5=$AO$6),IF(AG18="ج",5600,IF(AG18="ر1",7200,IF(AG18="ر2",8800,""))),IF(OR($F$5=$AO$3,$F$5=$AO$7),IF(AG18="ج",3500,IF(AG18="ر1",4500,IF(AG18="ر2",5500,""))),IF($F$5=$AO$4,500,IF(AG18="ج",7000,IF(AG18="ر1",9000,IF(AG18="ر2",11000,""))))))))))</f>
        <v>#N/A</v>
      </c>
      <c r="AB18" s="131">
        <v>81</v>
      </c>
      <c r="AC18" s="366" t="s">
        <v>146</v>
      </c>
      <c r="AD18" s="367"/>
      <c r="AE18" s="367"/>
      <c r="AF18" s="198"/>
      <c r="AG18" s="201" t="e">
        <f>IF(VLOOKUP($E$1,ورقة4!$A$2:$BA$14838,48,0)=0,"",(VLOOKUP($E$1,ورقة4!$A$2:$BA$14838,48,0)))</f>
        <v>#N/A</v>
      </c>
      <c r="AH18" s="363"/>
      <c r="AI18" s="363"/>
      <c r="AJ18" s="363"/>
      <c r="AK18" s="188"/>
      <c r="AL18" s="76" t="e">
        <f t="shared" si="7"/>
        <v>#N/A</v>
      </c>
      <c r="AM18" s="1">
        <v>11</v>
      </c>
      <c r="AU18">
        <v>14</v>
      </c>
      <c r="AV18">
        <v>52</v>
      </c>
      <c r="AW18" t="s">
        <v>117</v>
      </c>
      <c r="AX18">
        <f t="shared" ref="AX18:AY24" si="12">H17</f>
        <v>0</v>
      </c>
      <c r="AY18" t="e">
        <f t="shared" si="12"/>
        <v>#N/A</v>
      </c>
      <c r="BF18" t="s">
        <v>4103</v>
      </c>
      <c r="BG18" s="140">
        <v>155</v>
      </c>
    </row>
    <row r="19" spans="1:80" ht="30.75" customHeight="1" thickTop="1" thickBot="1" x14ac:dyDescent="0.25">
      <c r="A19" s="43" t="e">
        <f>IF(AND(I19&lt;&gt;"",OR(H19=1,H19=2,H19=3)),16,"")</f>
        <v>#N/A</v>
      </c>
      <c r="B19" s="91" t="e">
        <f t="shared" si="8"/>
        <v>#N/A</v>
      </c>
      <c r="C19" s="41">
        <v>54</v>
      </c>
      <c r="D19" s="338" t="s">
        <v>119</v>
      </c>
      <c r="E19" s="339"/>
      <c r="F19" s="339"/>
      <c r="G19" s="339"/>
      <c r="H19" s="198"/>
      <c r="I19" s="202" t="e">
        <f>IF(VLOOKUP($E$1,ورقة4!$A$2:$BA$14838,18,0)=0,"",(VLOOKUP($E$1,ورقة4!$A$2:$BA$14838,18,0)))</f>
        <v>#N/A</v>
      </c>
      <c r="J19" s="99" t="e">
        <f>IF(AND(Q19&lt;&gt;"",OR(P19=1,P19=2,P19=3)),23,"")</f>
        <v>#N/A</v>
      </c>
      <c r="K19" s="91" t="e">
        <f t="shared" si="9"/>
        <v>#N/A</v>
      </c>
      <c r="L19" s="41">
        <v>60</v>
      </c>
      <c r="M19" s="387" t="s">
        <v>124</v>
      </c>
      <c r="N19" s="388"/>
      <c r="O19" s="388"/>
      <c r="P19" s="198"/>
      <c r="Q19" s="202" t="e">
        <f>IF(VLOOKUP($E$1,ورقة4!$A$2:$BA$14838,25,0)=0,"",(VLOOKUP($E$1,ورقة4!$A$2:$BA$14838,25,0)))</f>
        <v>#N/A</v>
      </c>
      <c r="R19" s="88" t="e">
        <f>IF(AND(Y19&lt;&gt;"",OR(X19=1,X19=2,X19=3)),41,"")</f>
        <v>#N/A</v>
      </c>
      <c r="S19" s="91" t="e">
        <f t="shared" si="10"/>
        <v>#N/A</v>
      </c>
      <c r="T19" s="131">
        <v>76</v>
      </c>
      <c r="U19" s="341" t="s">
        <v>138</v>
      </c>
      <c r="V19" s="342"/>
      <c r="W19" s="342"/>
      <c r="X19" s="198"/>
      <c r="Y19" s="202" t="e">
        <f>IF(VLOOKUP($E$1,ورقة4!$A$2:$BA$14838,43,0)=0,"",(VLOOKUP($E$1,ورقة4!$A$2:$BA$14838,43,0)))</f>
        <v>#N/A</v>
      </c>
      <c r="Z19" s="99" t="e">
        <f>IF(AND(AG19&lt;&gt;"",OR(AF19=1,AF19=2,AF19=3)),47,"")</f>
        <v>#N/A</v>
      </c>
      <c r="AA19" s="91" t="e">
        <f t="shared" si="11"/>
        <v>#N/A</v>
      </c>
      <c r="AB19" s="131">
        <v>82</v>
      </c>
      <c r="AC19" s="394" t="s">
        <v>143</v>
      </c>
      <c r="AD19" s="388"/>
      <c r="AE19" s="388"/>
      <c r="AF19" s="198"/>
      <c r="AG19" s="201" t="e">
        <f>IF(VLOOKUP($E$1,ورقة4!$A$2:$BA$14838,49,0)=0,"",(VLOOKUP($E$1,ورقة4!$A$2:$BA$14838,49,0)))</f>
        <v>#N/A</v>
      </c>
      <c r="AH19" s="363"/>
      <c r="AI19" s="363"/>
      <c r="AJ19" s="363"/>
      <c r="AK19" s="188"/>
      <c r="AL19" s="76" t="e">
        <f t="shared" si="7"/>
        <v>#N/A</v>
      </c>
      <c r="AM19" s="1">
        <v>12</v>
      </c>
      <c r="AU19">
        <v>15</v>
      </c>
      <c r="AV19">
        <v>53</v>
      </c>
      <c r="AW19" t="s">
        <v>118</v>
      </c>
      <c r="AX19">
        <f t="shared" si="12"/>
        <v>0</v>
      </c>
      <c r="AY19" t="e">
        <f t="shared" si="12"/>
        <v>#N/A</v>
      </c>
      <c r="BF19" t="s">
        <v>149</v>
      </c>
    </row>
    <row r="20" spans="1:80" ht="30.75" customHeight="1" thickTop="1" thickBot="1" x14ac:dyDescent="0.3">
      <c r="A20" s="43" t="e">
        <f>IF(AND(I20&lt;&gt;"",OR(H20=1,H20=2,H20=3)),17,"")</f>
        <v>#N/A</v>
      </c>
      <c r="B20" s="91" t="e">
        <f t="shared" si="8"/>
        <v>#N/A</v>
      </c>
      <c r="C20" s="41">
        <v>55</v>
      </c>
      <c r="D20" s="351" t="s">
        <v>120</v>
      </c>
      <c r="E20" s="342"/>
      <c r="F20" s="342"/>
      <c r="G20" s="342"/>
      <c r="H20" s="198"/>
      <c r="I20" s="202" t="e">
        <f>IF(VLOOKUP($E$1,ورقة4!$A$2:$BA$14838,19,0)=0,"",(VLOOKUP($E$1,ورقة4!$A$2:$BA$14838,19,0)))</f>
        <v>#N/A</v>
      </c>
      <c r="J20" s="99" t="e">
        <f>IF(AND(Q20&lt;&gt;"",OR(P20=1,P20=2,P20=3)),24,"")</f>
        <v>#N/A</v>
      </c>
      <c r="K20" s="91" t="e">
        <f t="shared" si="9"/>
        <v>#N/A</v>
      </c>
      <c r="L20" s="41">
        <v>61</v>
      </c>
      <c r="M20" s="351" t="s">
        <v>125</v>
      </c>
      <c r="N20" s="342"/>
      <c r="O20" s="342"/>
      <c r="P20" s="198"/>
      <c r="Q20" s="202" t="e">
        <f>IF(VLOOKUP($E$1,ورقة4!$A$2:$BA$14838,26,0)=0,"",(VLOOKUP($E$1,ورقة4!$A$2:$BA$14838,26,0)))</f>
        <v>#N/A</v>
      </c>
      <c r="R20" s="88" t="e">
        <f>IF(AND(Y20&lt;&gt;"",OR(X20=1,X20=2,X20=3)),42,"")</f>
        <v>#N/A</v>
      </c>
      <c r="S20" s="91" t="e">
        <f t="shared" si="10"/>
        <v>#N/A</v>
      </c>
      <c r="T20" s="131">
        <v>77</v>
      </c>
      <c r="U20" s="334" t="s">
        <v>139</v>
      </c>
      <c r="V20" s="335"/>
      <c r="W20" s="335"/>
      <c r="X20" s="198"/>
      <c r="Y20" s="202" t="e">
        <f>IF(VLOOKUP($E$1,ورقة4!$A$2:$BA$14838,44,0)=0,"",(VLOOKUP($E$1,ورقة4!$A$2:$BA$14838,44,0)))</f>
        <v>#N/A</v>
      </c>
      <c r="Z20" s="99" t="e">
        <f>IF(AND(AG20&lt;&gt;"",OR(AF20=1,AF20=2,AF20=3)),48,"")</f>
        <v>#N/A</v>
      </c>
      <c r="AA20" s="91" t="e">
        <f t="shared" si="11"/>
        <v>#N/A</v>
      </c>
      <c r="AB20" s="131">
        <v>83</v>
      </c>
      <c r="AC20" s="334" t="s">
        <v>144</v>
      </c>
      <c r="AD20" s="335"/>
      <c r="AE20" s="335"/>
      <c r="AF20" s="198"/>
      <c r="AG20" s="201" t="e">
        <f>IF(VLOOKUP($E$1,ورقة4!$A$2:$BA$14838,50,0)=0,"",(VLOOKUP($E$1,ورقة4!$A$2:$BA$14838,50,0)))</f>
        <v>#N/A</v>
      </c>
      <c r="AH20" s="114"/>
      <c r="AI20" s="114"/>
      <c r="AJ20" s="114"/>
      <c r="AK20" s="188"/>
      <c r="AL20" s="76" t="e">
        <f t="shared" si="7"/>
        <v>#N/A</v>
      </c>
      <c r="AM20" s="1">
        <v>13</v>
      </c>
      <c r="AU20">
        <v>16</v>
      </c>
      <c r="AV20">
        <v>54</v>
      </c>
      <c r="AW20" t="s">
        <v>119</v>
      </c>
      <c r="AX20">
        <f t="shared" si="12"/>
        <v>0</v>
      </c>
      <c r="AY20" t="e">
        <f t="shared" si="12"/>
        <v>#N/A</v>
      </c>
      <c r="BF20" t="s">
        <v>163</v>
      </c>
      <c r="BG20" s="140">
        <v>157</v>
      </c>
    </row>
    <row r="21" spans="1:80" ht="26.25" customHeight="1" thickTop="1" thickBot="1" x14ac:dyDescent="0.3">
      <c r="A21" s="43" t="e">
        <f>IF(AND(I21&lt;&gt;"",OR(H21=1,H21=2,H21=3)),18,"")</f>
        <v>#N/A</v>
      </c>
      <c r="B21" s="91" t="e">
        <f t="shared" si="8"/>
        <v>#N/A</v>
      </c>
      <c r="C21" s="41">
        <v>56</v>
      </c>
      <c r="D21" s="319" t="s">
        <v>121</v>
      </c>
      <c r="E21" s="320"/>
      <c r="F21" s="320"/>
      <c r="G21" s="320"/>
      <c r="H21" s="198"/>
      <c r="I21" s="202" t="e">
        <f>IF(VLOOKUP($E$1,ورقة4!$A$2:$BA$14838,20,0)=0,"",(VLOOKUP($E$1,ورقة4!$A$2:$BA$14838,20,0)))</f>
        <v>#N/A</v>
      </c>
      <c r="J21" s="99" t="e">
        <f>IF(AND(Q21&lt;&gt;"",OR(P21=1,P21=2,P21=3)),25,"")</f>
        <v>#N/A</v>
      </c>
      <c r="K21" s="91" t="e">
        <f t="shared" si="9"/>
        <v>#N/A</v>
      </c>
      <c r="L21" s="41">
        <v>62</v>
      </c>
      <c r="M21" s="351" t="s">
        <v>116</v>
      </c>
      <c r="N21" s="342"/>
      <c r="O21" s="342"/>
      <c r="P21" s="198"/>
      <c r="Q21" s="202" t="e">
        <f>IF(VLOOKUP($E$1,ورقة4!$A$2:$BA$14838,27,0)=0,"",(VLOOKUP($E$1,ورقة4!$A$2:$BA$14838,27,0)))</f>
        <v>#N/A</v>
      </c>
      <c r="R21" s="88" t="e">
        <f>IF(AND(Y21&lt;&gt;"",OR(X21=1,X21=2,X21=3)),43,"")</f>
        <v>#N/A</v>
      </c>
      <c r="S21" s="91" t="e">
        <f t="shared" si="10"/>
        <v>#N/A</v>
      </c>
      <c r="T21" s="131">
        <v>78</v>
      </c>
      <c r="U21" s="334" t="s">
        <v>140</v>
      </c>
      <c r="V21" s="335"/>
      <c r="W21" s="335"/>
      <c r="X21" s="198"/>
      <c r="Y21" s="202" t="e">
        <f>IF(VLOOKUP($E$1,ورقة4!$A$2:$BA$14838,45,0)=0,"",(VLOOKUP($E$1,ورقة4!$A$2:$BA$14838,45,0)))</f>
        <v>#N/A</v>
      </c>
      <c r="Z21" s="99" t="e">
        <f>IF(AND(AG21&lt;&gt;"",OR(AF21=1,AF21=2,AF21=3)),49,"")</f>
        <v>#N/A</v>
      </c>
      <c r="AA21" s="91" t="e">
        <f t="shared" si="11"/>
        <v>#N/A</v>
      </c>
      <c r="AB21" s="131">
        <v>84</v>
      </c>
      <c r="AC21" s="345" t="s">
        <v>116</v>
      </c>
      <c r="AD21" s="346"/>
      <c r="AE21" s="346"/>
      <c r="AF21" s="198"/>
      <c r="AG21" s="201" t="e">
        <f>IF(VLOOKUP($E$1,ورقة4!$A$2:$BA$14838,51,0)=0,"",(VLOOKUP($E$1,ورقة4!$A$2:$BA$14838,51,0)))</f>
        <v>#N/A</v>
      </c>
      <c r="AH21" s="114"/>
      <c r="AI21" s="114"/>
      <c r="AJ21" s="114"/>
      <c r="AK21" s="188"/>
      <c r="AL21" s="76" t="e">
        <f t="shared" ref="AL21:AL27" si="13">IF(A17&lt;&gt;"",A17,"")</f>
        <v>#N/A</v>
      </c>
      <c r="AM21" s="1">
        <v>14</v>
      </c>
      <c r="AU21">
        <v>17</v>
      </c>
      <c r="AV21">
        <v>55</v>
      </c>
      <c r="AW21" t="s">
        <v>120</v>
      </c>
      <c r="AX21">
        <f t="shared" si="12"/>
        <v>0</v>
      </c>
      <c r="AY21" t="e">
        <f t="shared" si="12"/>
        <v>#N/A</v>
      </c>
      <c r="BF21" t="s">
        <v>164</v>
      </c>
      <c r="BG21" s="140">
        <v>158</v>
      </c>
    </row>
    <row r="22" spans="1:80" ht="20.25" customHeight="1" thickTop="1" thickBot="1" x14ac:dyDescent="0.3">
      <c r="A22" s="43" t="e">
        <f>IF(AND(I22&lt;&gt;"",OR(H22=1,H22=2,H22=3)),19,"")</f>
        <v>#N/A</v>
      </c>
      <c r="B22" s="91" t="e">
        <f t="shared" si="8"/>
        <v>#N/A</v>
      </c>
      <c r="C22" s="41">
        <v>57</v>
      </c>
      <c r="D22" s="319" t="s">
        <v>122</v>
      </c>
      <c r="E22" s="320"/>
      <c r="F22" s="320"/>
      <c r="G22" s="320"/>
      <c r="H22" s="198"/>
      <c r="I22" s="202" t="e">
        <f>IF(VLOOKUP($E$1,ورقة4!$A$2:$BA$14838,21,0)=0,"",(VLOOKUP($E$1,ورقة4!$A$2:$BA$14838,21,0)))</f>
        <v>#N/A</v>
      </c>
      <c r="J22" s="99" t="e">
        <f>IF(AND(Q22&lt;&gt;"",OR(P22=1,P22=2,P22=3)),26,"")</f>
        <v>#N/A</v>
      </c>
      <c r="K22" s="91" t="e">
        <f t="shared" si="9"/>
        <v>#N/A</v>
      </c>
      <c r="L22" s="129">
        <f>IFERROR(VLOOKUP(M22,$BF$5:$BG$34,2,0),"")</f>
        <v>0</v>
      </c>
      <c r="M22" s="352" t="s">
        <v>149</v>
      </c>
      <c r="N22" s="353"/>
      <c r="O22" s="353"/>
      <c r="P22" s="198"/>
      <c r="Q22" s="202" t="e">
        <f>IF(VLOOKUP($E$1,ورقة4!$A$2:$BA$14838,28,0)=0,"",(VLOOKUP($E$1,ورقة4!$A$2:$BA$14838,28,0)))</f>
        <v>#N/A</v>
      </c>
      <c r="R22" s="88" t="e">
        <f>IF(AND(Y22&lt;&gt;"",OR(X22=1,X22=2,X22=3)),44,"")</f>
        <v>#N/A</v>
      </c>
      <c r="S22" s="91" t="e">
        <f t="shared" si="10"/>
        <v>#N/A</v>
      </c>
      <c r="T22" s="132">
        <v>79</v>
      </c>
      <c r="U22" s="348" t="s">
        <v>141</v>
      </c>
      <c r="V22" s="349"/>
      <c r="W22" s="349"/>
      <c r="X22" s="198"/>
      <c r="Y22" s="202" t="e">
        <f>IF(VLOOKUP($E$1,ورقة4!$A$2:$BA$14838,46,0)=0,"",(VLOOKUP($E$1,ورقة4!$A$2:$BA$14838,46,0)))</f>
        <v>#N/A</v>
      </c>
      <c r="Z22" s="99" t="e">
        <f>IF(AND(AG22&lt;&gt;"",OR(AF22=1,AF22=2,AF22=3)),50,"")</f>
        <v>#N/A</v>
      </c>
      <c r="AA22" s="91" t="e">
        <f t="shared" si="11"/>
        <v>#N/A</v>
      </c>
      <c r="AB22" s="132">
        <f>IFERROR(VLOOKUP(AC22,$BF$5:$BG$34,2,0),"")</f>
        <v>0</v>
      </c>
      <c r="AC22" s="332" t="s">
        <v>149</v>
      </c>
      <c r="AD22" s="333"/>
      <c r="AE22" s="333"/>
      <c r="AF22" s="198"/>
      <c r="AG22" s="201" t="e">
        <f>IF(VLOOKUP($E$1,ورقة4!$A$2:$BA$14838,52,0)=0,"",(VLOOKUP($E$1,ورقة4!$A$2:$BA$14838,52,0)))</f>
        <v>#N/A</v>
      </c>
      <c r="AH22" s="114"/>
      <c r="AI22" s="114"/>
      <c r="AJ22" s="114"/>
      <c r="AK22" s="188"/>
      <c r="AL22" s="76" t="e">
        <f t="shared" si="13"/>
        <v>#N/A</v>
      </c>
      <c r="AM22" s="1">
        <v>15</v>
      </c>
      <c r="AU22">
        <v>18</v>
      </c>
      <c r="AV22">
        <v>56</v>
      </c>
      <c r="AW22" t="s">
        <v>121</v>
      </c>
      <c r="AX22">
        <f t="shared" si="12"/>
        <v>0</v>
      </c>
      <c r="AY22" t="e">
        <f t="shared" si="12"/>
        <v>#N/A</v>
      </c>
      <c r="BF22" t="s">
        <v>161</v>
      </c>
      <c r="BG22" s="140">
        <v>159</v>
      </c>
    </row>
    <row r="23" spans="1:80" ht="16.5" thickBot="1" x14ac:dyDescent="0.3">
      <c r="A23" s="43" t="e">
        <f>IF(AND(I23&lt;&gt;"",OR(H23=1,H23=2,H23=3)),20,"")</f>
        <v>#N/A</v>
      </c>
      <c r="B23" s="91" t="e">
        <f t="shared" si="8"/>
        <v>#N/A</v>
      </c>
      <c r="C23" s="41">
        <v>201</v>
      </c>
      <c r="D23" s="319" t="s">
        <v>176</v>
      </c>
      <c r="E23" s="320"/>
      <c r="F23" s="320"/>
      <c r="G23" s="320"/>
      <c r="H23" s="198"/>
      <c r="I23" s="202" t="e">
        <f>IF(VLOOKUP($E$1,ورقة4!$A$2:$BA$14838,22,0)=0,"",(VLOOKUP($E$1,ورقة4!$A$2:$BA$14838,22,0)))</f>
        <v>#N/A</v>
      </c>
      <c r="J23" s="99"/>
      <c r="K23" s="168"/>
      <c r="L23" s="121"/>
      <c r="M23" s="127"/>
      <c r="N23" s="127"/>
      <c r="O23" s="127"/>
      <c r="P23" s="31"/>
      <c r="Q23" s="31"/>
      <c r="R23" s="100"/>
      <c r="S23" s="31"/>
      <c r="T23" s="121"/>
      <c r="U23" s="128"/>
      <c r="V23" s="128"/>
      <c r="W23" s="128"/>
      <c r="X23" s="31"/>
      <c r="Y23" s="31"/>
      <c r="Z23" s="100"/>
      <c r="AA23" s="31"/>
      <c r="AB23" s="121"/>
      <c r="AC23" s="122"/>
      <c r="AD23" s="122"/>
      <c r="AE23" s="122"/>
      <c r="AF23" s="34"/>
      <c r="AG23" s="181"/>
      <c r="AH23" s="114"/>
      <c r="AI23" s="114"/>
      <c r="AJ23" s="114"/>
      <c r="AK23" s="188"/>
      <c r="AL23" s="76" t="e">
        <f t="shared" si="13"/>
        <v>#N/A</v>
      </c>
      <c r="AM23" s="1">
        <v>16</v>
      </c>
      <c r="AU23">
        <v>19</v>
      </c>
      <c r="AV23">
        <v>57</v>
      </c>
      <c r="AW23" t="s">
        <v>122</v>
      </c>
      <c r="AX23">
        <f t="shared" si="12"/>
        <v>0</v>
      </c>
      <c r="AY23" t="e">
        <f t="shared" si="12"/>
        <v>#N/A</v>
      </c>
      <c r="BF23" t="s">
        <v>167</v>
      </c>
      <c r="BG23" s="140">
        <v>160</v>
      </c>
    </row>
    <row r="24" spans="1:80" ht="17.25" hidden="1" thickTop="1" thickBot="1" x14ac:dyDescent="0.3">
      <c r="A24" s="43"/>
      <c r="B24" s="91" t="e">
        <f>SUM(B17:B23)</f>
        <v>#N/A</v>
      </c>
      <c r="C24" s="48"/>
      <c r="D24" s="49"/>
      <c r="E24" s="49"/>
      <c r="F24" s="49">
        <f>COUNTIFS(I17:I23,"A",H17:H23,1)</f>
        <v>0</v>
      </c>
      <c r="G24" s="123">
        <f>COUNTIFS(I17:I23,$U$30,H17:H23,1)</f>
        <v>0</v>
      </c>
      <c r="H24" s="93">
        <f>COUNTIFS(I17:I23,$AA$30,H17:H23,1)</f>
        <v>0</v>
      </c>
      <c r="I24" s="44">
        <f>COUNTIFS(I17:I23,$AF$30,H17:H23,1)</f>
        <v>0</v>
      </c>
      <c r="J24" s="92" t="str">
        <f>IF(AND(Q24&lt;&gt;"",P24=1),19,"")</f>
        <v/>
      </c>
      <c r="K24" s="91" t="e">
        <f>SUM(K17:K22)</f>
        <v>#N/A</v>
      </c>
      <c r="L24" s="48"/>
      <c r="M24" s="49"/>
      <c r="N24" s="123">
        <f>COUNTIFS(Q17:Q23,"A",P17:P23,1)</f>
        <v>0</v>
      </c>
      <c r="O24" s="123">
        <f>COUNTIFS(Q17:Q23,$U$30,P17:P23,1)</f>
        <v>0</v>
      </c>
      <c r="P24" s="93">
        <f>COUNTIFS(Q17:Q23,$AA$30,P17:P23,1)</f>
        <v>0</v>
      </c>
      <c r="Q24" s="44">
        <f>COUNTIFS(Q17:Q23,$AF$30,P17:P23,1)</f>
        <v>0</v>
      </c>
      <c r="R24" s="95"/>
      <c r="S24" s="31" t="e">
        <f>SUM(S17:S22)</f>
        <v>#N/A</v>
      </c>
      <c r="T24" s="42"/>
      <c r="U24" s="46"/>
      <c r="V24" s="123">
        <f>COUNTIFS(Y17:Y23,"A",X17:X23,1)</f>
        <v>0</v>
      </c>
      <c r="W24" s="123">
        <f>COUNTIFS(Y17:Y23,$U$30,X17:X23,1)</f>
        <v>0</v>
      </c>
      <c r="X24" s="93">
        <f>COUNTIFS(Y17:Y23,$AA$30,X17:X23,1)</f>
        <v>0</v>
      </c>
      <c r="Y24" s="44">
        <f>COUNTIFS(Y17:Y23,$AF$30,X17:X23,1)</f>
        <v>0</v>
      </c>
      <c r="Z24" s="79"/>
      <c r="AA24" s="31" t="e">
        <f>SUM(AA17:AA22)</f>
        <v>#N/A</v>
      </c>
      <c r="AB24" s="46"/>
      <c r="AC24" s="46"/>
      <c r="AD24" s="123">
        <f>COUNTIFS(AG17:AG23,"A",AF17:AF23,1)</f>
        <v>0</v>
      </c>
      <c r="AE24" s="123">
        <f>COUNTIFS(AG17:AG23,$U$30,AF17:AF23,1)</f>
        <v>0</v>
      </c>
      <c r="AF24" s="93">
        <f>COUNTIFS(AG17:AG23,$AA$30,AF17:AF23,1)</f>
        <v>0</v>
      </c>
      <c r="AG24" s="182">
        <f>COUNTIFS(AG17:AG23,$AF$30,AF17:AF23,1)</f>
        <v>0</v>
      </c>
      <c r="AH24" s="114"/>
      <c r="AI24" s="114"/>
      <c r="AJ24" s="114"/>
      <c r="AK24" s="188"/>
      <c r="AL24" s="76" t="e">
        <f t="shared" si="13"/>
        <v>#N/A</v>
      </c>
      <c r="AM24" s="1">
        <v>17</v>
      </c>
      <c r="AU24">
        <v>20</v>
      </c>
      <c r="AV24">
        <v>201</v>
      </c>
      <c r="AW24" t="s">
        <v>176</v>
      </c>
      <c r="AX24">
        <f t="shared" si="12"/>
        <v>0</v>
      </c>
      <c r="AY24" t="e">
        <f t="shared" si="12"/>
        <v>#N/A</v>
      </c>
      <c r="BF24" t="s">
        <v>166</v>
      </c>
      <c r="BG24" s="140">
        <v>162</v>
      </c>
    </row>
    <row r="25" spans="1:80" ht="17.25" hidden="1" thickTop="1" thickBot="1" x14ac:dyDescent="0.3">
      <c r="B25" s="23"/>
      <c r="D25" s="39"/>
      <c r="E25" s="39"/>
      <c r="F25" s="39"/>
      <c r="G25" s="39"/>
      <c r="H25" s="23"/>
      <c r="I25" s="23"/>
      <c r="J25" s="23"/>
      <c r="K25" s="91"/>
      <c r="P25" s="93"/>
      <c r="Q25" s="44"/>
      <c r="R25" s="95"/>
      <c r="S25" s="91"/>
      <c r="T25" s="35" t="e">
        <f>B15+B24+K15+K24+S15+S24+AA15+AA24</f>
        <v>#N/A</v>
      </c>
      <c r="U25" s="36"/>
      <c r="V25" s="36"/>
      <c r="W25" s="36"/>
      <c r="X25" s="96"/>
      <c r="Y25" s="45"/>
      <c r="Z25" s="37"/>
      <c r="AA25" s="31"/>
      <c r="AB25" s="36"/>
      <c r="AC25" s="36"/>
      <c r="AD25" s="36"/>
      <c r="AE25" s="36"/>
      <c r="AF25" s="96"/>
      <c r="AG25" s="45"/>
      <c r="AH25" s="114"/>
      <c r="AI25" s="114"/>
      <c r="AJ25" s="114"/>
      <c r="AK25" s="188"/>
      <c r="AL25" s="76" t="e">
        <f t="shared" si="13"/>
        <v>#N/A</v>
      </c>
      <c r="AM25" s="1">
        <v>18</v>
      </c>
      <c r="AU25">
        <v>21</v>
      </c>
      <c r="AV25">
        <v>58</v>
      </c>
      <c r="AW25" t="s">
        <v>123</v>
      </c>
      <c r="AX25">
        <f t="shared" ref="AX25:AY30" si="14">P17</f>
        <v>0</v>
      </c>
      <c r="AY25" t="e">
        <f t="shared" si="14"/>
        <v>#N/A</v>
      </c>
      <c r="BF25" t="s">
        <v>168</v>
      </c>
      <c r="BG25" s="140">
        <v>164</v>
      </c>
    </row>
    <row r="26" spans="1:80" ht="17.25" hidden="1" thickTop="1" thickBot="1" x14ac:dyDescent="0.25">
      <c r="S26" s="91"/>
      <c r="AG26" s="1">
        <f>SUM(AD24,V24,N24,F24,F15,N15,V15,AD15)</f>
        <v>0</v>
      </c>
      <c r="AH26" s="188"/>
      <c r="AI26" s="188"/>
      <c r="AJ26" s="188"/>
      <c r="AK26" s="188"/>
      <c r="AL26" s="76" t="e">
        <f t="shared" si="13"/>
        <v>#N/A</v>
      </c>
      <c r="AM26" s="1">
        <v>19</v>
      </c>
      <c r="AU26">
        <v>22</v>
      </c>
      <c r="AV26">
        <v>59</v>
      </c>
      <c r="AW26" t="s">
        <v>145</v>
      </c>
      <c r="AX26">
        <f t="shared" si="14"/>
        <v>0</v>
      </c>
      <c r="AY26" t="e">
        <f t="shared" si="14"/>
        <v>#N/A</v>
      </c>
      <c r="BF26" t="s">
        <v>162</v>
      </c>
      <c r="BG26" s="140">
        <v>165</v>
      </c>
    </row>
    <row r="27" spans="1:80" ht="17.25" thickTop="1" thickBot="1" x14ac:dyDescent="0.3">
      <c r="C27" s="318" t="str">
        <f>IF(E3="أنثى","منقطعة عن التسجيل في","منقطع عن التسجيل في")</f>
        <v>منقطع عن التسجيل في</v>
      </c>
      <c r="D27" s="318"/>
      <c r="E27" s="318"/>
      <c r="F27" s="318"/>
      <c r="G27" s="318"/>
      <c r="H27" s="318"/>
      <c r="L27" s="327" t="s">
        <v>25</v>
      </c>
      <c r="M27" s="327"/>
      <c r="N27" s="354" t="e">
        <f>IF(E2="الرابعة حديث",7000,0)</f>
        <v>#N/A</v>
      </c>
      <c r="O27" s="354"/>
      <c r="P27" s="354"/>
      <c r="Q27" s="354"/>
      <c r="R27" s="354"/>
      <c r="T27" s="327" t="s">
        <v>3436</v>
      </c>
      <c r="U27" s="327"/>
      <c r="V27" s="327"/>
      <c r="W27" s="328">
        <f>IF(AG26&gt;0,COUNT(B28:B33)*15000,IF(F5=AO4,COUNT(B28:B33)*1500,IF(OR(F5=AO1,F5=AO2,F5=AO5,F5=AO8),COUNT(B28:B33)*12000,IF(OR(F5=AO3,F5=AO6),COUNT(B28:B33)*7500,COUNT(B28:B33)*15000))))</f>
        <v>0</v>
      </c>
      <c r="X27" s="328"/>
      <c r="Y27" s="328"/>
      <c r="Z27" s="327" t="s">
        <v>72</v>
      </c>
      <c r="AA27" s="327"/>
      <c r="AB27" s="327"/>
      <c r="AC27" s="327"/>
      <c r="AD27" s="328" t="e">
        <f>VLOOKUP(E1,ورقة2!A1:N12034,14,0)</f>
        <v>#N/A</v>
      </c>
      <c r="AE27" s="328"/>
      <c r="AF27" s="328"/>
      <c r="AG27" s="328"/>
      <c r="AH27" s="188"/>
      <c r="AI27" s="188"/>
      <c r="AJ27" s="188"/>
      <c r="AK27" s="188"/>
      <c r="AL27" s="76" t="e">
        <f t="shared" si="13"/>
        <v>#N/A</v>
      </c>
      <c r="AM27" s="1">
        <v>20</v>
      </c>
      <c r="AU27">
        <v>23</v>
      </c>
      <c r="AV27">
        <v>60</v>
      </c>
      <c r="AW27" t="s">
        <v>124</v>
      </c>
      <c r="AX27">
        <f t="shared" si="14"/>
        <v>0</v>
      </c>
      <c r="AY27" t="e">
        <f t="shared" si="14"/>
        <v>#N/A</v>
      </c>
      <c r="BF27" t="s">
        <v>165</v>
      </c>
      <c r="BG27" s="140">
        <v>166</v>
      </c>
    </row>
    <row r="28" spans="1:80" ht="26.45" customHeight="1" thickTop="1" thickBot="1" x14ac:dyDescent="0.3">
      <c r="B28" s="1" t="str">
        <f>IFERROR(SMALL($C$35:$C$40,AM8),"")</f>
        <v/>
      </c>
      <c r="C28" s="317" t="str">
        <f>IF(B28&lt;&gt;"",VLOOKUP(B28,$C$35:$D$40,2,0),"")</f>
        <v/>
      </c>
      <c r="D28" s="317"/>
      <c r="E28" s="317"/>
      <c r="F28" s="317"/>
      <c r="G28" s="317"/>
      <c r="H28" s="317"/>
      <c r="L28" s="324" t="s">
        <v>3438</v>
      </c>
      <c r="M28" s="324"/>
      <c r="N28" s="354" t="e">
        <f>IF(Z28="ضعف الرسوم",T25*2,T25)</f>
        <v>#N/A</v>
      </c>
      <c r="O28" s="354"/>
      <c r="P28" s="354"/>
      <c r="Q28" s="354"/>
      <c r="R28" s="354"/>
      <c r="T28" s="327" t="s">
        <v>23</v>
      </c>
      <c r="U28" s="327"/>
      <c r="V28" s="327"/>
      <c r="W28" s="350" t="e">
        <f>N27+W27+AD27+N28-AB5</f>
        <v>#N/A</v>
      </c>
      <c r="X28" s="350"/>
      <c r="Y28" s="117"/>
      <c r="Z28" s="340" t="e">
        <f>'إدخال البيانات'!F1</f>
        <v>#N/A</v>
      </c>
      <c r="AA28" s="340"/>
      <c r="AB28" s="340"/>
      <c r="AC28" s="340"/>
      <c r="AD28" s="340"/>
      <c r="AE28" s="340"/>
      <c r="AF28" s="340"/>
      <c r="AG28" s="340"/>
      <c r="AH28" s="188"/>
      <c r="AI28" s="188"/>
      <c r="AJ28" s="188"/>
      <c r="AK28" s="188"/>
      <c r="AL28" s="76" t="e">
        <f t="shared" ref="AL28:AL33" si="15">IF(J17&lt;&gt;"",J17,"")</f>
        <v>#N/A</v>
      </c>
      <c r="AM28" s="1">
        <v>21</v>
      </c>
      <c r="AU28">
        <v>24</v>
      </c>
      <c r="AV28">
        <v>61</v>
      </c>
      <c r="AW28" t="s">
        <v>125</v>
      </c>
      <c r="AX28">
        <f t="shared" si="14"/>
        <v>0</v>
      </c>
      <c r="AY28" t="e">
        <f t="shared" si="14"/>
        <v>#N/A</v>
      </c>
      <c r="BF28" t="s">
        <v>149</v>
      </c>
    </row>
    <row r="29" spans="1:80" ht="26.45" customHeight="1" thickTop="1" thickBot="1" x14ac:dyDescent="0.3">
      <c r="B29" s="1" t="str">
        <f t="shared" ref="B29:B33" si="16">IFERROR(SMALL($C$35:$C$40,AM9),"")</f>
        <v/>
      </c>
      <c r="C29" s="317" t="str">
        <f t="shared" ref="C29:C33" si="17">IF(B29&lt;&gt;"",VLOOKUP(B29,$C$35:$D$40,2,0),"")</f>
        <v/>
      </c>
      <c r="D29" s="317"/>
      <c r="E29" s="317"/>
      <c r="F29" s="317"/>
      <c r="G29" s="317"/>
      <c r="H29" s="317"/>
      <c r="L29" s="327" t="s">
        <v>20</v>
      </c>
      <c r="M29" s="327"/>
      <c r="N29" s="323" t="s">
        <v>82</v>
      </c>
      <c r="O29" s="323"/>
      <c r="P29" s="323"/>
      <c r="Q29" s="323"/>
      <c r="R29" s="323"/>
      <c r="T29" s="327" t="s">
        <v>24</v>
      </c>
      <c r="U29" s="327"/>
      <c r="V29" s="327"/>
      <c r="W29" s="329" t="e">
        <f>IF(N29="نعم",(الإستمارة!T1+الإستمارة!T2)+AD27+(W28-(الإستمارة!T1+الإستمارة!T2)-AD27)/2,W28)</f>
        <v>#N/A</v>
      </c>
      <c r="X29" s="329"/>
      <c r="Y29" s="329"/>
      <c r="Z29" s="327" t="s">
        <v>26</v>
      </c>
      <c r="AA29" s="327"/>
      <c r="AB29" s="327"/>
      <c r="AC29" s="327"/>
      <c r="AD29" s="328" t="e">
        <f>W28-W29</f>
        <v>#N/A</v>
      </c>
      <c r="AE29" s="328"/>
      <c r="AF29" s="328"/>
      <c r="AG29" s="328"/>
      <c r="AH29" s="188"/>
      <c r="AI29" s="188"/>
      <c r="AJ29" s="188"/>
      <c r="AK29" s="188"/>
      <c r="AL29" s="76" t="e">
        <f t="shared" si="15"/>
        <v>#N/A</v>
      </c>
      <c r="AM29" s="1">
        <v>22</v>
      </c>
      <c r="AU29">
        <v>25</v>
      </c>
      <c r="AV29">
        <v>62</v>
      </c>
      <c r="AW29" t="s">
        <v>116</v>
      </c>
      <c r="AX29">
        <f t="shared" si="14"/>
        <v>0</v>
      </c>
      <c r="AY29" t="e">
        <f t="shared" si="14"/>
        <v>#N/A</v>
      </c>
      <c r="BF29" t="s">
        <v>170</v>
      </c>
      <c r="BG29" s="140">
        <v>169</v>
      </c>
    </row>
    <row r="30" spans="1:80" ht="26.45" customHeight="1" thickTop="1" thickBot="1" x14ac:dyDescent="0.3">
      <c r="B30" s="1" t="str">
        <f t="shared" si="16"/>
        <v/>
      </c>
      <c r="C30" s="317" t="str">
        <f t="shared" si="17"/>
        <v/>
      </c>
      <c r="D30" s="317"/>
      <c r="E30" s="317"/>
      <c r="F30" s="317"/>
      <c r="G30" s="317"/>
      <c r="H30" s="317"/>
      <c r="P30" s="330" t="s">
        <v>73</v>
      </c>
      <c r="Q30" s="330"/>
      <c r="R30" s="330"/>
      <c r="S30" s="330"/>
      <c r="T30" s="330"/>
      <c r="U30" s="158" t="s">
        <v>4098</v>
      </c>
      <c r="V30" s="50">
        <f>G15+O15+W15+AE15+G24+O24+W24+AE24</f>
        <v>0</v>
      </c>
      <c r="W30" s="331" t="s">
        <v>74</v>
      </c>
      <c r="X30" s="331"/>
      <c r="Y30" s="331"/>
      <c r="Z30" s="331"/>
      <c r="AA30" s="158" t="s">
        <v>4099</v>
      </c>
      <c r="AB30" s="50">
        <f>H15+P15+X15+AF15+H24+P24+X24+AF24</f>
        <v>0</v>
      </c>
      <c r="AC30" s="326" t="str">
        <f>IF(AG26&gt;0,"عدد المقررات المسجلة","عدد المقررات المسجلة لأكثر من مرتين")</f>
        <v>عدد المقررات المسجلة لأكثر من مرتين</v>
      </c>
      <c r="AD30" s="326"/>
      <c r="AE30" s="326"/>
      <c r="AF30" s="158" t="s">
        <v>4100</v>
      </c>
      <c r="AG30" s="50">
        <f>IF(AG26&gt;0,AG26,I15+Q15+Y15+AG15+I24+Q24+Y24+AG24)</f>
        <v>0</v>
      </c>
      <c r="AH30" s="188"/>
      <c r="AI30" s="188"/>
      <c r="AJ30" s="188"/>
      <c r="AK30" s="188"/>
      <c r="AL30" s="76" t="e">
        <f t="shared" si="15"/>
        <v>#N/A</v>
      </c>
      <c r="AM30" s="1">
        <v>23</v>
      </c>
      <c r="AU30">
        <v>26</v>
      </c>
      <c r="AV30">
        <f>L22</f>
        <v>0</v>
      </c>
      <c r="AW30" t="str">
        <f>M22</f>
        <v>اكتب اسم المادة الاختيارية</v>
      </c>
      <c r="AX30">
        <f t="shared" si="14"/>
        <v>0</v>
      </c>
      <c r="AY30" t="e">
        <f t="shared" si="14"/>
        <v>#N/A</v>
      </c>
      <c r="BF30" t="s">
        <v>169</v>
      </c>
      <c r="BG30" s="140">
        <v>170</v>
      </c>
    </row>
    <row r="31" spans="1:80" s="3" customFormat="1" ht="26.45" customHeight="1" thickTop="1" thickBot="1" x14ac:dyDescent="0.3">
      <c r="B31" s="1" t="str">
        <f t="shared" si="16"/>
        <v/>
      </c>
      <c r="C31" s="317" t="str">
        <f t="shared" si="17"/>
        <v/>
      </c>
      <c r="D31" s="317"/>
      <c r="E31" s="317"/>
      <c r="F31" s="317"/>
      <c r="G31" s="317"/>
      <c r="H31" s="317"/>
      <c r="I31" s="115"/>
      <c r="J31" s="325" t="s">
        <v>3437</v>
      </c>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115"/>
      <c r="AH31" s="115"/>
      <c r="AI31" s="115"/>
      <c r="AJ31" s="115"/>
      <c r="AK31" s="115"/>
      <c r="AL31" s="76" t="e">
        <f t="shared" si="15"/>
        <v>#N/A</v>
      </c>
      <c r="AM31" s="1">
        <v>24</v>
      </c>
      <c r="AU31">
        <v>27</v>
      </c>
      <c r="AV31">
        <v>63</v>
      </c>
      <c r="AW31" t="s">
        <v>126</v>
      </c>
      <c r="AX31">
        <f>X8</f>
        <v>0</v>
      </c>
      <c r="AY31" t="e">
        <f>Y8</f>
        <v>#N/A</v>
      </c>
      <c r="AZ31"/>
      <c r="BA31"/>
      <c r="BB31"/>
      <c r="BC31"/>
      <c r="BD31"/>
      <c r="BE31"/>
      <c r="BF31" t="s">
        <v>173</v>
      </c>
      <c r="BG31" s="140">
        <v>174</v>
      </c>
      <c r="BH31"/>
      <c r="BI31"/>
      <c r="BJ31"/>
      <c r="BK31"/>
      <c r="BL31"/>
      <c r="BM31"/>
      <c r="BN31"/>
      <c r="BO31"/>
      <c r="BP31"/>
      <c r="BQ31"/>
      <c r="BR31"/>
      <c r="BS31"/>
      <c r="BT31"/>
      <c r="BU31"/>
      <c r="BV31"/>
      <c r="BW31"/>
      <c r="BX31"/>
      <c r="BY31"/>
      <c r="BZ31"/>
      <c r="CA31"/>
      <c r="CB31"/>
    </row>
    <row r="32" spans="1:80" s="3" customFormat="1" ht="26.45" customHeight="1" thickTop="1" thickBot="1" x14ac:dyDescent="0.3">
      <c r="B32" s="1" t="str">
        <f t="shared" si="16"/>
        <v/>
      </c>
      <c r="C32" s="317" t="str">
        <f t="shared" si="17"/>
        <v/>
      </c>
      <c r="D32" s="317"/>
      <c r="E32" s="317"/>
      <c r="F32" s="317"/>
      <c r="G32" s="317"/>
      <c r="H32" s="317"/>
      <c r="I32" s="11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115"/>
      <c r="AH32" s="115"/>
      <c r="AI32" s="115"/>
      <c r="AJ32" s="115"/>
      <c r="AK32" s="115"/>
      <c r="AL32" s="76" t="e">
        <f t="shared" si="15"/>
        <v>#N/A</v>
      </c>
      <c r="AM32" s="1">
        <v>25</v>
      </c>
      <c r="AU32">
        <v>28</v>
      </c>
      <c r="AV32">
        <v>64</v>
      </c>
      <c r="AW32" t="s">
        <v>127</v>
      </c>
      <c r="AX32">
        <f t="shared" ref="AX32:AY32" si="18">X9</f>
        <v>0</v>
      </c>
      <c r="AY32" t="e">
        <f t="shared" si="18"/>
        <v>#N/A</v>
      </c>
      <c r="AZ32"/>
      <c r="BA32"/>
      <c r="BB32"/>
      <c r="BC32"/>
      <c r="BD32"/>
      <c r="BE32"/>
      <c r="BF32" t="s">
        <v>174</v>
      </c>
      <c r="BG32" s="140">
        <v>175</v>
      </c>
      <c r="BH32"/>
      <c r="BI32"/>
      <c r="BJ32"/>
      <c r="BK32"/>
      <c r="BL32"/>
      <c r="BM32"/>
      <c r="BN32"/>
      <c r="BO32"/>
      <c r="BP32"/>
      <c r="BQ32"/>
      <c r="BR32"/>
      <c r="BS32"/>
      <c r="BT32"/>
      <c r="BU32"/>
      <c r="BV32"/>
      <c r="BW32"/>
      <c r="BX32"/>
      <c r="BY32"/>
      <c r="BZ32"/>
      <c r="CA32"/>
      <c r="CB32"/>
    </row>
    <row r="33" spans="2:80" s="3" customFormat="1" ht="17.25" thickTop="1" thickBot="1" x14ac:dyDescent="0.3">
      <c r="B33" s="1" t="str">
        <f t="shared" si="16"/>
        <v/>
      </c>
      <c r="C33" s="317" t="str">
        <f t="shared" si="17"/>
        <v/>
      </c>
      <c r="D33" s="317"/>
      <c r="E33" s="317"/>
      <c r="F33" s="317"/>
      <c r="G33" s="317"/>
      <c r="H33" s="317"/>
      <c r="J33" s="24"/>
      <c r="L33" s="4"/>
      <c r="M33" s="5"/>
      <c r="N33" s="5"/>
      <c r="O33" s="5"/>
      <c r="AL33" s="76" t="e">
        <f t="shared" si="15"/>
        <v>#N/A</v>
      </c>
      <c r="AM33" s="1">
        <v>26</v>
      </c>
      <c r="AU33">
        <v>29</v>
      </c>
      <c r="AV33">
        <v>65</v>
      </c>
      <c r="AW33" t="s">
        <v>128</v>
      </c>
      <c r="AX33">
        <f t="shared" ref="AX33:AY33" si="19">X10</f>
        <v>0</v>
      </c>
      <c r="AY33" t="e">
        <f t="shared" si="19"/>
        <v>#N/A</v>
      </c>
      <c r="AZ33"/>
      <c r="BA33"/>
      <c r="BB33"/>
      <c r="BC33"/>
      <c r="BD33"/>
      <c r="BE33"/>
      <c r="BF33" t="s">
        <v>171</v>
      </c>
      <c r="BG33" s="140">
        <v>177</v>
      </c>
      <c r="BH33"/>
      <c r="BI33"/>
      <c r="BJ33"/>
      <c r="BK33"/>
      <c r="BL33"/>
      <c r="BM33"/>
      <c r="BN33"/>
      <c r="BO33"/>
      <c r="BP33"/>
      <c r="BQ33"/>
      <c r="BR33"/>
      <c r="BS33"/>
      <c r="BT33"/>
      <c r="BU33"/>
      <c r="BV33"/>
      <c r="BW33"/>
      <c r="BX33"/>
      <c r="BY33"/>
      <c r="BZ33"/>
      <c r="CA33"/>
      <c r="CB33"/>
    </row>
    <row r="34" spans="2:80" s="3" customFormat="1" ht="17.25" thickTop="1" thickBot="1" x14ac:dyDescent="0.25">
      <c r="C34" s="5"/>
      <c r="D34" s="5"/>
      <c r="E34" s="5"/>
      <c r="F34" s="5"/>
      <c r="G34" s="5"/>
      <c r="J34" s="24"/>
      <c r="L34" s="4"/>
      <c r="M34" s="5"/>
      <c r="N34" s="5"/>
      <c r="O34" s="5"/>
      <c r="AL34" s="76" t="e">
        <f t="shared" ref="AL34:AL39" si="20">IF(R8&lt;&gt;"",R8,"")</f>
        <v>#N/A</v>
      </c>
      <c r="AM34" s="1">
        <v>27</v>
      </c>
      <c r="AU34">
        <v>30</v>
      </c>
      <c r="AV34">
        <v>66</v>
      </c>
      <c r="AW34" t="s">
        <v>129</v>
      </c>
      <c r="AX34">
        <f t="shared" ref="AX34:AY34" si="21">X11</f>
        <v>0</v>
      </c>
      <c r="AY34" t="e">
        <f t="shared" si="21"/>
        <v>#N/A</v>
      </c>
      <c r="AZ34"/>
      <c r="BA34"/>
      <c r="BB34"/>
      <c r="BC34"/>
      <c r="BD34"/>
      <c r="BE34"/>
      <c r="BF34" t="s">
        <v>172</v>
      </c>
      <c r="BG34" s="140">
        <v>178</v>
      </c>
      <c r="BH34"/>
      <c r="BI34"/>
      <c r="BJ34"/>
      <c r="BK34"/>
      <c r="BL34"/>
      <c r="BM34"/>
      <c r="BN34"/>
      <c r="BO34"/>
      <c r="BP34"/>
      <c r="BQ34"/>
      <c r="BR34"/>
      <c r="BS34"/>
      <c r="BT34"/>
      <c r="BU34"/>
      <c r="BV34"/>
      <c r="BW34"/>
      <c r="BX34"/>
      <c r="BY34"/>
      <c r="BZ34"/>
      <c r="CA34"/>
      <c r="CB34"/>
    </row>
    <row r="35" spans="2:80" s="3" customFormat="1" ht="17.25" thickTop="1" thickBot="1" x14ac:dyDescent="0.3">
      <c r="B35" s="23"/>
      <c r="C35" s="23" t="e">
        <f>IF(VLOOKUP($E$1,ورقة2!$A$1:$W$14000,18,0)&lt;&gt;"",1,"")</f>
        <v>#N/A</v>
      </c>
      <c r="D35" s="23" t="s">
        <v>3518</v>
      </c>
      <c r="E35" s="23"/>
      <c r="F35" s="23"/>
      <c r="G35" s="23"/>
      <c r="H35" s="23"/>
      <c r="I35" s="23"/>
      <c r="J35" s="23"/>
      <c r="K35" s="23"/>
      <c r="L35" s="23"/>
      <c r="M35" s="23"/>
      <c r="N35" s="23"/>
      <c r="O35" s="23"/>
      <c r="P35" s="23"/>
      <c r="Q35" s="23"/>
      <c r="AL35" s="76" t="e">
        <f t="shared" si="20"/>
        <v>#N/A</v>
      </c>
      <c r="AM35" s="1">
        <v>28</v>
      </c>
      <c r="AU35">
        <v>31</v>
      </c>
      <c r="AV35">
        <v>67</v>
      </c>
      <c r="AW35" t="s">
        <v>130</v>
      </c>
      <c r="AX35">
        <f t="shared" ref="AX35:AY35" si="22">X12</f>
        <v>0</v>
      </c>
      <c r="AY35" t="e">
        <f t="shared" si="22"/>
        <v>#N/A</v>
      </c>
      <c r="AZ35"/>
      <c r="BA35"/>
      <c r="BB35"/>
      <c r="BC35"/>
      <c r="BD35"/>
      <c r="BE35"/>
      <c r="BF35"/>
      <c r="BG35"/>
      <c r="BH35"/>
      <c r="BI35"/>
      <c r="BJ35"/>
      <c r="BK35"/>
      <c r="BL35"/>
      <c r="BM35"/>
      <c r="BN35"/>
      <c r="BO35"/>
      <c r="BP35"/>
      <c r="BQ35"/>
      <c r="BR35"/>
      <c r="BS35"/>
      <c r="BT35"/>
      <c r="BU35"/>
      <c r="BV35"/>
      <c r="BW35"/>
      <c r="BX35"/>
      <c r="BY35"/>
      <c r="BZ35"/>
      <c r="CA35"/>
      <c r="CB35"/>
    </row>
    <row r="36" spans="2:80" s="3" customFormat="1" ht="17.25" thickTop="1" thickBot="1" x14ac:dyDescent="0.3">
      <c r="C36" s="23" t="e">
        <f>IF(VLOOKUP($E$1,ورقة2!$A$1:$W$12034,19,0)&lt;&gt;"",2,"")</f>
        <v>#N/A</v>
      </c>
      <c r="D36" s="23" t="s">
        <v>3519</v>
      </c>
      <c r="E36" s="5"/>
      <c r="F36" s="5"/>
      <c r="G36" s="5"/>
      <c r="J36" s="24"/>
      <c r="L36" s="4"/>
      <c r="M36" s="5"/>
      <c r="N36" s="5"/>
      <c r="O36" s="5"/>
      <c r="AL36" s="76" t="e">
        <f t="shared" si="20"/>
        <v>#N/A</v>
      </c>
      <c r="AM36" s="1">
        <v>29</v>
      </c>
      <c r="AU36">
        <v>32</v>
      </c>
      <c r="AV36">
        <v>68</v>
      </c>
      <c r="AW36" t="s">
        <v>131</v>
      </c>
      <c r="AX36">
        <f t="shared" ref="AX36:AY36" si="23">X13</f>
        <v>0</v>
      </c>
      <c r="AY36" t="e">
        <f t="shared" si="23"/>
        <v>#N/A</v>
      </c>
      <c r="AZ36"/>
      <c r="BA36"/>
      <c r="BB36"/>
      <c r="BC36"/>
      <c r="BD36"/>
      <c r="BE36"/>
      <c r="BF36"/>
      <c r="BG36"/>
      <c r="BH36"/>
      <c r="BI36"/>
      <c r="BJ36"/>
      <c r="BK36"/>
      <c r="BL36"/>
      <c r="BM36"/>
      <c r="BN36"/>
      <c r="BO36"/>
      <c r="BP36"/>
      <c r="BQ36"/>
      <c r="BR36"/>
      <c r="BS36"/>
      <c r="BT36"/>
      <c r="BU36"/>
      <c r="BV36"/>
      <c r="BW36"/>
      <c r="BX36"/>
      <c r="BY36"/>
      <c r="BZ36"/>
      <c r="CA36"/>
      <c r="CB36"/>
    </row>
    <row r="37" spans="2:80" s="3" customFormat="1" ht="17.25" thickTop="1" thickBot="1" x14ac:dyDescent="0.3">
      <c r="C37" s="23" t="e">
        <f>IF(VLOOKUP($E$1,ورقة2!$A$1:$W$12034,20,0)&lt;&gt;"",3,"")</f>
        <v>#N/A</v>
      </c>
      <c r="D37" s="23" t="s">
        <v>3520</v>
      </c>
      <c r="E37" s="5"/>
      <c r="F37" s="5"/>
      <c r="G37" s="5"/>
      <c r="J37" s="24"/>
      <c r="L37" s="4"/>
      <c r="M37" s="5"/>
      <c r="N37" s="5"/>
      <c r="O37" s="5"/>
      <c r="AL37" s="76" t="e">
        <f t="shared" si="20"/>
        <v>#N/A</v>
      </c>
      <c r="AM37" s="1">
        <v>30</v>
      </c>
      <c r="AU37">
        <v>33</v>
      </c>
      <c r="AV37">
        <v>69</v>
      </c>
      <c r="AW37" t="s">
        <v>132</v>
      </c>
      <c r="AX37">
        <f>AF8</f>
        <v>0</v>
      </c>
      <c r="AY37" t="e">
        <f>AG8</f>
        <v>#N/A</v>
      </c>
      <c r="AZ37"/>
      <c r="BA37"/>
      <c r="BB37"/>
      <c r="BC37"/>
      <c r="BD37"/>
      <c r="BE37"/>
      <c r="BF37"/>
      <c r="BG37"/>
      <c r="BH37"/>
      <c r="BI37"/>
      <c r="BJ37"/>
      <c r="BK37"/>
      <c r="BL37"/>
      <c r="BM37"/>
      <c r="BN37"/>
      <c r="BO37"/>
      <c r="BP37"/>
      <c r="BQ37"/>
      <c r="BR37"/>
      <c r="BS37"/>
      <c r="BT37"/>
      <c r="BU37"/>
      <c r="BV37"/>
      <c r="BW37"/>
      <c r="BX37"/>
      <c r="BY37"/>
      <c r="BZ37"/>
      <c r="CA37"/>
      <c r="CB37"/>
    </row>
    <row r="38" spans="2:80" s="3" customFormat="1" ht="17.25" thickTop="1" thickBot="1" x14ac:dyDescent="0.3">
      <c r="C38" s="23" t="e">
        <f>IF(VLOOKUP($E$1,ورقة2!$A$1:$W$12034,21,0)&lt;&gt;"",4,"")</f>
        <v>#N/A</v>
      </c>
      <c r="D38" s="23" t="s">
        <v>3994</v>
      </c>
      <c r="E38" s="5"/>
      <c r="F38" s="5"/>
      <c r="G38" s="5"/>
      <c r="J38" s="24"/>
      <c r="L38" s="4"/>
      <c r="M38" s="5"/>
      <c r="N38" s="5"/>
      <c r="O38" s="5"/>
      <c r="AL38" s="76" t="e">
        <f t="shared" si="20"/>
        <v>#N/A</v>
      </c>
      <c r="AM38" s="1">
        <v>31</v>
      </c>
      <c r="AU38">
        <v>34</v>
      </c>
      <c r="AV38">
        <v>70</v>
      </c>
      <c r="AW38" t="s">
        <v>133</v>
      </c>
      <c r="AX38">
        <f t="shared" ref="AX38:AY38" si="24">AF9</f>
        <v>0</v>
      </c>
      <c r="AY38" t="e">
        <f t="shared" si="24"/>
        <v>#N/A</v>
      </c>
      <c r="AZ38"/>
      <c r="BA38"/>
      <c r="BB38"/>
      <c r="BC38"/>
      <c r="BD38"/>
      <c r="BE38"/>
      <c r="BF38"/>
      <c r="BG38"/>
      <c r="BH38"/>
      <c r="BI38"/>
      <c r="BJ38"/>
      <c r="BK38"/>
      <c r="BL38"/>
      <c r="BM38"/>
      <c r="BN38"/>
      <c r="BO38"/>
      <c r="BP38"/>
      <c r="BQ38"/>
      <c r="BR38"/>
      <c r="BS38"/>
      <c r="BT38"/>
      <c r="BU38"/>
      <c r="BV38"/>
      <c r="BW38"/>
      <c r="BX38"/>
      <c r="BY38"/>
      <c r="BZ38"/>
      <c r="CA38"/>
      <c r="CB38"/>
    </row>
    <row r="39" spans="2:80" s="3" customFormat="1" ht="17.25" thickTop="1" thickBot="1" x14ac:dyDescent="0.3">
      <c r="C39" s="23" t="e">
        <f>IF(VLOOKUP($E$1,ورقة2!$A$1:$W$12034,22,0)&lt;&gt;"",5,"")</f>
        <v>#N/A</v>
      </c>
      <c r="D39" s="23" t="s">
        <v>4172</v>
      </c>
      <c r="E39" s="5"/>
      <c r="F39" s="5"/>
      <c r="G39" s="5"/>
      <c r="J39" s="24"/>
      <c r="L39" s="4"/>
      <c r="M39" s="5"/>
      <c r="N39" s="5"/>
      <c r="O39" s="5"/>
      <c r="AL39" s="76" t="e">
        <f t="shared" si="20"/>
        <v>#N/A</v>
      </c>
      <c r="AM39" s="1">
        <v>32</v>
      </c>
      <c r="AU39">
        <v>35</v>
      </c>
      <c r="AV39">
        <v>71</v>
      </c>
      <c r="AW39" t="s">
        <v>134</v>
      </c>
      <c r="AX39">
        <f t="shared" ref="AX39:AY39" si="25">AF10</f>
        <v>0</v>
      </c>
      <c r="AY39" t="e">
        <f t="shared" si="25"/>
        <v>#N/A</v>
      </c>
      <c r="AZ39"/>
      <c r="BA39"/>
      <c r="BB39"/>
      <c r="BC39"/>
      <c r="BD39"/>
      <c r="BE39"/>
      <c r="BF39"/>
      <c r="BG39"/>
      <c r="BH39"/>
      <c r="BI39"/>
      <c r="BJ39"/>
      <c r="BK39"/>
      <c r="BL39"/>
      <c r="BM39"/>
      <c r="BN39"/>
      <c r="BO39"/>
      <c r="BP39"/>
      <c r="BQ39"/>
      <c r="BR39"/>
      <c r="BS39"/>
      <c r="BT39"/>
      <c r="BU39"/>
      <c r="BV39"/>
      <c r="BW39"/>
      <c r="BX39"/>
      <c r="BY39"/>
      <c r="BZ39"/>
      <c r="CA39"/>
      <c r="CB39"/>
    </row>
    <row r="40" spans="2:80" s="3" customFormat="1" ht="17.25" thickTop="1" thickBot="1" x14ac:dyDescent="0.3">
      <c r="C40" s="23" t="e">
        <f>IF(VLOOKUP($E$1,ورقة2!$A$1:$W$12034,23,0)&lt;&gt;"",6,"")</f>
        <v>#N/A</v>
      </c>
      <c r="D40" s="23" t="s">
        <v>7216</v>
      </c>
      <c r="E40" s="5"/>
      <c r="F40" s="5"/>
      <c r="G40" s="5"/>
      <c r="J40" s="24"/>
      <c r="L40" s="4"/>
      <c r="M40" s="5"/>
      <c r="N40" s="5"/>
      <c r="O40" s="5"/>
      <c r="AL40" s="76" t="e">
        <f t="shared" ref="AL40:AL45" si="26">IF(Z8&lt;&gt;"",Z8,"")</f>
        <v>#N/A</v>
      </c>
      <c r="AM40" s="1">
        <v>33</v>
      </c>
      <c r="AU40">
        <v>36</v>
      </c>
      <c r="AV40">
        <v>72</v>
      </c>
      <c r="AW40" t="s">
        <v>135</v>
      </c>
      <c r="AX40">
        <f t="shared" ref="AX40:AY40" si="27">AF11</f>
        <v>0</v>
      </c>
      <c r="AY40" t="e">
        <f t="shared" si="27"/>
        <v>#N/A</v>
      </c>
      <c r="AZ40"/>
      <c r="BA40"/>
      <c r="BB40"/>
      <c r="BC40"/>
      <c r="BD40"/>
      <c r="BE40"/>
      <c r="BF40"/>
      <c r="BG40"/>
      <c r="BH40"/>
      <c r="BI40"/>
      <c r="BJ40"/>
      <c r="BK40"/>
      <c r="BL40"/>
      <c r="BM40"/>
      <c r="BN40"/>
      <c r="BO40"/>
      <c r="BP40"/>
      <c r="BQ40"/>
      <c r="BR40"/>
      <c r="BS40"/>
      <c r="BT40"/>
      <c r="BU40"/>
      <c r="BV40"/>
      <c r="BW40"/>
      <c r="BX40"/>
      <c r="BY40"/>
      <c r="BZ40"/>
      <c r="CA40"/>
      <c r="CB40"/>
    </row>
    <row r="41" spans="2:80" s="3" customFormat="1" ht="17.25" thickTop="1" thickBot="1" x14ac:dyDescent="0.25">
      <c r="C41" s="4"/>
      <c r="D41" s="5"/>
      <c r="E41" s="5"/>
      <c r="F41" s="5"/>
      <c r="G41" s="5"/>
      <c r="J41" s="24"/>
      <c r="L41" s="4"/>
      <c r="M41" s="5"/>
      <c r="N41" s="5"/>
      <c r="O41" s="5"/>
      <c r="AL41" s="76" t="e">
        <f t="shared" si="26"/>
        <v>#N/A</v>
      </c>
      <c r="AM41" s="1">
        <v>34</v>
      </c>
      <c r="AU41">
        <v>37</v>
      </c>
      <c r="AV41">
        <v>73</v>
      </c>
      <c r="AW41" t="s">
        <v>116</v>
      </c>
      <c r="AX41">
        <f t="shared" ref="AX41:AY41" si="28">AF12</f>
        <v>0</v>
      </c>
      <c r="AY41" t="e">
        <f t="shared" si="28"/>
        <v>#N/A</v>
      </c>
      <c r="AZ41"/>
      <c r="BA41"/>
      <c r="BB41"/>
      <c r="BC41"/>
      <c r="BD41"/>
      <c r="BE41"/>
      <c r="BF41"/>
      <c r="BG41"/>
      <c r="BH41"/>
      <c r="BI41"/>
      <c r="BJ41"/>
      <c r="BK41"/>
      <c r="BL41"/>
      <c r="BM41"/>
      <c r="BN41"/>
      <c r="BO41"/>
      <c r="BP41"/>
      <c r="BQ41"/>
      <c r="BR41"/>
      <c r="BS41"/>
      <c r="BT41"/>
      <c r="BU41"/>
      <c r="BV41"/>
      <c r="BW41"/>
      <c r="BX41"/>
      <c r="BY41"/>
      <c r="BZ41"/>
      <c r="CA41"/>
      <c r="CB41"/>
    </row>
    <row r="42" spans="2:80" s="3" customFormat="1" ht="17.25" thickTop="1" thickBot="1" x14ac:dyDescent="0.25">
      <c r="C42" s="5"/>
      <c r="D42" s="5"/>
      <c r="E42" s="6"/>
      <c r="H42" s="25"/>
      <c r="I42" s="25"/>
      <c r="J42" s="25"/>
      <c r="K42" s="25"/>
      <c r="L42" s="7"/>
      <c r="M42" s="7"/>
      <c r="N42" s="26"/>
      <c r="O42" s="26"/>
      <c r="P42" s="26"/>
      <c r="Q42" s="26"/>
      <c r="AL42" s="76" t="e">
        <f t="shared" si="26"/>
        <v>#N/A</v>
      </c>
      <c r="AM42" s="1">
        <v>35</v>
      </c>
      <c r="AU42">
        <v>38</v>
      </c>
      <c r="AV42">
        <f>AB13</f>
        <v>0</v>
      </c>
      <c r="AW42" t="str">
        <f>AC13</f>
        <v>اكتب اسم المادة الاختيارية</v>
      </c>
      <c r="AX42">
        <f t="shared" ref="AX42:AY42" si="29">AF13</f>
        <v>0</v>
      </c>
      <c r="AY42" t="e">
        <f t="shared" si="29"/>
        <v>#N/A</v>
      </c>
      <c r="AZ42"/>
      <c r="BA42"/>
      <c r="BB42"/>
      <c r="BC42"/>
      <c r="BD42"/>
      <c r="BE42"/>
      <c r="BF42"/>
      <c r="BG42"/>
      <c r="BH42"/>
      <c r="BI42"/>
      <c r="BJ42"/>
      <c r="BK42"/>
      <c r="BL42"/>
      <c r="BM42"/>
      <c r="BN42"/>
      <c r="BO42"/>
      <c r="BP42"/>
      <c r="BQ42"/>
      <c r="BR42"/>
      <c r="BS42"/>
      <c r="BT42"/>
      <c r="BU42"/>
      <c r="BV42"/>
      <c r="BW42"/>
      <c r="BX42"/>
      <c r="BY42"/>
      <c r="BZ42"/>
      <c r="CA42"/>
      <c r="CB42"/>
    </row>
    <row r="43" spans="2:80" s="3" customFormat="1" ht="19.5" thickTop="1" thickBot="1" x14ac:dyDescent="0.25">
      <c r="C43" s="8"/>
      <c r="D43" s="5"/>
      <c r="E43" s="5"/>
      <c r="F43" s="5"/>
      <c r="H43" s="25"/>
      <c r="I43" s="25"/>
      <c r="J43" s="25"/>
      <c r="K43" s="25"/>
      <c r="L43" s="7"/>
      <c r="M43" s="7"/>
      <c r="N43" s="26"/>
      <c r="O43" s="26"/>
      <c r="P43" s="26"/>
      <c r="Q43" s="26"/>
      <c r="AL43" s="76" t="e">
        <f t="shared" si="26"/>
        <v>#N/A</v>
      </c>
      <c r="AM43" s="1">
        <v>36</v>
      </c>
      <c r="AU43">
        <v>39</v>
      </c>
      <c r="AV43">
        <v>74</v>
      </c>
      <c r="AW43" t="s">
        <v>136</v>
      </c>
      <c r="AX43">
        <f>X17</f>
        <v>0</v>
      </c>
      <c r="AY43" t="e">
        <f>Y17</f>
        <v>#N/A</v>
      </c>
      <c r="AZ43"/>
      <c r="BA43"/>
      <c r="BB43"/>
      <c r="BC43"/>
      <c r="BD43"/>
      <c r="BE43"/>
      <c r="BF43"/>
      <c r="BG43"/>
      <c r="BH43"/>
      <c r="BI43"/>
      <c r="BJ43"/>
      <c r="BK43"/>
      <c r="BL43"/>
      <c r="BM43"/>
      <c r="BN43"/>
      <c r="BO43"/>
      <c r="BP43"/>
      <c r="BQ43"/>
      <c r="BR43"/>
      <c r="BS43"/>
      <c r="BT43"/>
      <c r="BU43"/>
      <c r="BV43"/>
      <c r="BW43"/>
      <c r="BX43"/>
      <c r="BY43"/>
      <c r="BZ43"/>
      <c r="CA43"/>
      <c r="CB43"/>
    </row>
    <row r="44" spans="2:80" s="3" customFormat="1" ht="19.5" thickTop="1" thickBot="1" x14ac:dyDescent="0.25">
      <c r="B44" s="9"/>
      <c r="C44" s="9"/>
      <c r="D44" s="9"/>
      <c r="E44" s="9"/>
      <c r="F44" s="9"/>
      <c r="G44" s="10"/>
      <c r="H44" s="8"/>
      <c r="I44" s="8"/>
      <c r="J44" s="8"/>
      <c r="K44" s="8"/>
      <c r="L44" s="5"/>
      <c r="M44" s="5"/>
      <c r="N44" s="26"/>
      <c r="O44" s="26"/>
      <c r="P44" s="26"/>
      <c r="Q44" s="26"/>
      <c r="AL44" s="76" t="e">
        <f t="shared" si="26"/>
        <v>#N/A</v>
      </c>
      <c r="AM44" s="1">
        <v>37</v>
      </c>
      <c r="AU44">
        <v>40</v>
      </c>
      <c r="AV44">
        <v>75</v>
      </c>
      <c r="AW44" t="s">
        <v>137</v>
      </c>
      <c r="AX44">
        <f t="shared" ref="AX44:AY44" si="30">X18</f>
        <v>0</v>
      </c>
      <c r="AY44" t="e">
        <f t="shared" si="30"/>
        <v>#N/A</v>
      </c>
      <c r="AZ44"/>
      <c r="BA44"/>
      <c r="BB44"/>
      <c r="BC44"/>
      <c r="BD44"/>
      <c r="BE44"/>
      <c r="BF44"/>
      <c r="BG44"/>
      <c r="BH44"/>
      <c r="BI44"/>
      <c r="BJ44"/>
      <c r="BK44"/>
      <c r="BL44"/>
      <c r="BM44"/>
      <c r="BN44"/>
      <c r="BO44"/>
      <c r="BP44"/>
      <c r="BQ44"/>
      <c r="BR44"/>
      <c r="BS44"/>
      <c r="BT44"/>
      <c r="BU44"/>
      <c r="BV44"/>
      <c r="BW44"/>
      <c r="BX44"/>
      <c r="BY44"/>
      <c r="BZ44"/>
      <c r="CA44"/>
      <c r="CB44"/>
    </row>
    <row r="45" spans="2:80" s="3" customFormat="1" ht="17.25" thickTop="1" thickBot="1" x14ac:dyDescent="0.25">
      <c r="B45" s="5"/>
      <c r="C45" s="5"/>
      <c r="D45" s="5"/>
      <c r="G45" s="5"/>
      <c r="H45" s="5"/>
      <c r="I45" s="5"/>
      <c r="J45" s="5"/>
      <c r="K45" s="5"/>
      <c r="L45" s="5"/>
      <c r="M45" s="11"/>
      <c r="N45" s="26"/>
      <c r="O45" s="26"/>
      <c r="P45" s="26"/>
      <c r="Q45" s="26"/>
      <c r="AL45" s="76" t="e">
        <f t="shared" si="26"/>
        <v>#N/A</v>
      </c>
      <c r="AM45" s="1">
        <v>38</v>
      </c>
      <c r="AU45">
        <v>41</v>
      </c>
      <c r="AV45">
        <v>76</v>
      </c>
      <c r="AW45" t="s">
        <v>138</v>
      </c>
      <c r="AX45">
        <f t="shared" ref="AX45:AY45" si="31">X19</f>
        <v>0</v>
      </c>
      <c r="AY45" t="e">
        <f t="shared" si="31"/>
        <v>#N/A</v>
      </c>
      <c r="AZ45"/>
      <c r="BA45"/>
      <c r="BB45"/>
      <c r="BC45"/>
      <c r="BD45"/>
      <c r="BE45"/>
      <c r="BF45"/>
      <c r="BG45"/>
      <c r="BH45"/>
      <c r="BI45"/>
      <c r="BJ45"/>
      <c r="BK45"/>
      <c r="BL45"/>
      <c r="BM45"/>
      <c r="BN45"/>
      <c r="BO45"/>
      <c r="BP45"/>
      <c r="BQ45"/>
      <c r="BR45"/>
      <c r="BS45"/>
      <c r="BT45"/>
      <c r="BU45"/>
      <c r="BV45"/>
      <c r="BW45"/>
      <c r="BX45"/>
      <c r="BY45"/>
      <c r="BZ45"/>
      <c r="CA45"/>
      <c r="CB45"/>
    </row>
    <row r="46" spans="2:80" s="3" customFormat="1" ht="19.5" thickTop="1" thickBot="1" x14ac:dyDescent="0.25">
      <c r="B46" s="8"/>
      <c r="C46" s="10"/>
      <c r="D46" s="10"/>
      <c r="E46" s="10"/>
      <c r="F46" s="10"/>
      <c r="G46" s="5"/>
      <c r="H46" s="5"/>
      <c r="I46" s="5"/>
      <c r="J46" s="5"/>
      <c r="K46" s="5"/>
      <c r="L46" s="5"/>
      <c r="M46" s="7"/>
      <c r="N46" s="7"/>
      <c r="O46" s="12"/>
      <c r="P46" s="12"/>
      <c r="Q46" s="12"/>
      <c r="AL46" s="76" t="e">
        <f t="shared" ref="AL46:AL51" si="32">IF(R17&lt;&gt;"",R17,"")</f>
        <v>#N/A</v>
      </c>
      <c r="AM46" s="1">
        <v>39</v>
      </c>
      <c r="AU46">
        <v>42</v>
      </c>
      <c r="AV46">
        <v>77</v>
      </c>
      <c r="AW46" t="s">
        <v>139</v>
      </c>
      <c r="AX46">
        <f t="shared" ref="AX46:AY46" si="33">X20</f>
        <v>0</v>
      </c>
      <c r="AY46" t="e">
        <f t="shared" si="33"/>
        <v>#N/A</v>
      </c>
      <c r="AZ46"/>
      <c r="BA46"/>
      <c r="BB46"/>
      <c r="BC46"/>
      <c r="BD46"/>
      <c r="BE46"/>
      <c r="BF46"/>
      <c r="BG46"/>
      <c r="BH46"/>
      <c r="BI46"/>
      <c r="BJ46"/>
      <c r="BK46"/>
      <c r="BL46"/>
      <c r="BM46"/>
      <c r="BN46"/>
      <c r="BO46"/>
      <c r="BP46"/>
      <c r="BQ46"/>
      <c r="BR46"/>
      <c r="BS46"/>
      <c r="BT46"/>
      <c r="BU46"/>
      <c r="BV46"/>
      <c r="BW46"/>
      <c r="BX46"/>
      <c r="BY46"/>
      <c r="BZ46"/>
      <c r="CA46"/>
      <c r="CB46"/>
    </row>
    <row r="47" spans="2:80" s="3" customFormat="1" ht="17.25" thickTop="1" thickBot="1" x14ac:dyDescent="0.25">
      <c r="AL47" s="76" t="e">
        <f t="shared" si="32"/>
        <v>#N/A</v>
      </c>
      <c r="AM47" s="1">
        <v>40</v>
      </c>
      <c r="AU47">
        <v>43</v>
      </c>
      <c r="AV47">
        <v>78</v>
      </c>
      <c r="AW47" t="s">
        <v>140</v>
      </c>
      <c r="AX47">
        <f t="shared" ref="AX47:AY47" si="34">X21</f>
        <v>0</v>
      </c>
      <c r="AY47" t="e">
        <f t="shared" si="34"/>
        <v>#N/A</v>
      </c>
      <c r="AZ47"/>
      <c r="BA47"/>
      <c r="BB47"/>
      <c r="BC47"/>
      <c r="BD47"/>
      <c r="BE47"/>
      <c r="BF47"/>
      <c r="BG47"/>
      <c r="BH47"/>
      <c r="BI47"/>
      <c r="BJ47"/>
      <c r="BK47"/>
      <c r="BL47"/>
      <c r="BM47"/>
      <c r="BN47"/>
      <c r="BO47"/>
      <c r="BP47"/>
      <c r="BQ47"/>
      <c r="BR47"/>
      <c r="BS47"/>
      <c r="BT47"/>
      <c r="BU47"/>
      <c r="BV47"/>
      <c r="BW47"/>
      <c r="BX47"/>
      <c r="BY47"/>
      <c r="BZ47"/>
      <c r="CA47"/>
      <c r="CB47"/>
    </row>
    <row r="48" spans="2:80" s="3" customFormat="1" ht="17.25" thickTop="1" thickBot="1" x14ac:dyDescent="0.25">
      <c r="B48" s="27"/>
      <c r="C48" s="27"/>
      <c r="D48" s="27"/>
      <c r="E48" s="27"/>
      <c r="F48" s="27"/>
      <c r="G48" s="27"/>
      <c r="H48" s="27"/>
      <c r="I48" s="27"/>
      <c r="J48" s="27"/>
      <c r="K48" s="27"/>
      <c r="L48" s="27"/>
      <c r="M48" s="27"/>
      <c r="N48" s="27"/>
      <c r="O48" s="27"/>
      <c r="P48" s="27"/>
      <c r="Q48" s="27"/>
      <c r="AL48" s="76" t="e">
        <f t="shared" si="32"/>
        <v>#N/A</v>
      </c>
      <c r="AM48" s="1">
        <v>41</v>
      </c>
      <c r="AU48">
        <v>44</v>
      </c>
      <c r="AV48">
        <v>79</v>
      </c>
      <c r="AW48" t="s">
        <v>141</v>
      </c>
      <c r="AX48">
        <f t="shared" ref="AX48:AY48" si="35">X22</f>
        <v>0</v>
      </c>
      <c r="AY48" t="e">
        <f t="shared" si="35"/>
        <v>#N/A</v>
      </c>
      <c r="AZ48"/>
      <c r="BA48"/>
      <c r="BB48"/>
      <c r="BC48"/>
      <c r="BD48"/>
      <c r="BE48"/>
      <c r="BF48"/>
      <c r="BG48"/>
      <c r="BH48"/>
      <c r="BI48"/>
      <c r="BJ48"/>
      <c r="BK48"/>
      <c r="BL48"/>
      <c r="BM48"/>
      <c r="BN48"/>
      <c r="BO48"/>
      <c r="BP48"/>
      <c r="BQ48"/>
      <c r="BR48"/>
      <c r="BS48"/>
      <c r="BT48"/>
      <c r="BU48"/>
      <c r="BV48"/>
      <c r="BW48"/>
      <c r="BX48"/>
      <c r="BY48"/>
      <c r="BZ48"/>
      <c r="CA48"/>
      <c r="CB48"/>
    </row>
    <row r="49" spans="2:80" s="3" customFormat="1" ht="17.25" thickTop="1" thickBot="1" x14ac:dyDescent="0.25">
      <c r="B49" s="27"/>
      <c r="C49" s="27"/>
      <c r="D49" s="27"/>
      <c r="E49" s="27"/>
      <c r="F49" s="27"/>
      <c r="G49" s="27"/>
      <c r="H49" s="27"/>
      <c r="I49" s="27"/>
      <c r="J49" s="27"/>
      <c r="K49" s="27"/>
      <c r="L49" s="27"/>
      <c r="M49" s="27"/>
      <c r="N49" s="27"/>
      <c r="O49" s="27"/>
      <c r="P49" s="27"/>
      <c r="Q49" s="27"/>
      <c r="AL49" s="76" t="e">
        <f t="shared" si="32"/>
        <v>#N/A</v>
      </c>
      <c r="AM49" s="1">
        <v>42</v>
      </c>
      <c r="AU49">
        <v>45</v>
      </c>
      <c r="AV49">
        <v>80</v>
      </c>
      <c r="AW49" t="s">
        <v>142</v>
      </c>
      <c r="AX49">
        <f>AF17</f>
        <v>0</v>
      </c>
      <c r="AY49" t="e">
        <f>AG17</f>
        <v>#N/A</v>
      </c>
      <c r="AZ49"/>
      <c r="BA49"/>
      <c r="BB49"/>
      <c r="BC49"/>
      <c r="BD49"/>
      <c r="BE49"/>
      <c r="BF49"/>
      <c r="BG49"/>
      <c r="BH49"/>
      <c r="BI49"/>
      <c r="BJ49"/>
      <c r="BK49"/>
      <c r="BL49"/>
      <c r="BM49"/>
      <c r="BN49"/>
      <c r="BO49"/>
      <c r="BP49"/>
      <c r="BQ49"/>
      <c r="BR49"/>
      <c r="BS49"/>
      <c r="BT49"/>
      <c r="BU49"/>
      <c r="BV49"/>
      <c r="BW49"/>
      <c r="BX49"/>
      <c r="BY49"/>
      <c r="BZ49"/>
      <c r="CA49"/>
      <c r="CB49"/>
    </row>
    <row r="50" spans="2:80" s="3" customFormat="1" ht="19.5" thickTop="1" thickBot="1" x14ac:dyDescent="0.25">
      <c r="B50" s="13"/>
      <c r="C50" s="13"/>
      <c r="D50" s="13"/>
      <c r="E50" s="13"/>
      <c r="F50" s="13"/>
      <c r="G50" s="13"/>
      <c r="H50" s="14"/>
      <c r="I50" s="14"/>
      <c r="J50" s="14"/>
      <c r="K50" s="8"/>
      <c r="L50" s="8"/>
      <c r="M50" s="14"/>
      <c r="N50" s="14"/>
      <c r="O50" s="13"/>
      <c r="P50" s="13"/>
      <c r="Q50" s="13"/>
      <c r="AL50" s="76" t="e">
        <f t="shared" si="32"/>
        <v>#N/A</v>
      </c>
      <c r="AM50" s="1">
        <v>43</v>
      </c>
      <c r="AU50">
        <v>46</v>
      </c>
      <c r="AV50">
        <v>81</v>
      </c>
      <c r="AW50" t="s">
        <v>146</v>
      </c>
      <c r="AX50">
        <f t="shared" ref="AX50:AY50" si="36">AF18</f>
        <v>0</v>
      </c>
      <c r="AY50" t="e">
        <f t="shared" si="36"/>
        <v>#N/A</v>
      </c>
      <c r="AZ50"/>
      <c r="BA50"/>
      <c r="BB50"/>
      <c r="BC50"/>
      <c r="BD50"/>
      <c r="BE50"/>
      <c r="BF50"/>
      <c r="BG50"/>
      <c r="BH50"/>
      <c r="BI50"/>
      <c r="BJ50"/>
      <c r="BK50"/>
      <c r="BL50"/>
      <c r="BM50"/>
      <c r="BN50"/>
      <c r="BO50"/>
      <c r="BP50"/>
      <c r="BQ50"/>
      <c r="BR50"/>
      <c r="BS50"/>
      <c r="BT50"/>
      <c r="BU50"/>
      <c r="BV50"/>
      <c r="BW50"/>
      <c r="BX50"/>
      <c r="BY50"/>
      <c r="BZ50"/>
      <c r="CA50"/>
      <c r="CB50"/>
    </row>
    <row r="51" spans="2:80" s="3" customFormat="1" ht="17.25" thickTop="1" thickBot="1" x14ac:dyDescent="0.25">
      <c r="B51" s="14"/>
      <c r="C51" s="14"/>
      <c r="D51" s="14"/>
      <c r="E51" s="14"/>
      <c r="F51" s="14"/>
      <c r="G51" s="14"/>
      <c r="O51" s="14"/>
      <c r="P51" s="14"/>
      <c r="Q51" s="14"/>
      <c r="AL51" s="76" t="e">
        <f t="shared" si="32"/>
        <v>#N/A</v>
      </c>
      <c r="AM51" s="1">
        <v>44</v>
      </c>
      <c r="AU51">
        <v>47</v>
      </c>
      <c r="AV51">
        <v>82</v>
      </c>
      <c r="AW51" t="s">
        <v>143</v>
      </c>
      <c r="AX51">
        <f t="shared" ref="AX51:AY51" si="37">AF19</f>
        <v>0</v>
      </c>
      <c r="AY51" t="e">
        <f t="shared" si="37"/>
        <v>#N/A</v>
      </c>
      <c r="AZ51"/>
      <c r="BA51"/>
      <c r="BB51"/>
      <c r="BC51"/>
      <c r="BD51"/>
      <c r="BE51"/>
      <c r="BF51"/>
      <c r="BG51"/>
      <c r="BH51"/>
      <c r="BI51"/>
      <c r="BJ51"/>
      <c r="BK51"/>
      <c r="BL51"/>
      <c r="BM51"/>
      <c r="BN51"/>
      <c r="BO51"/>
      <c r="BP51"/>
      <c r="BQ51"/>
      <c r="BR51"/>
      <c r="BS51"/>
      <c r="BT51"/>
      <c r="BU51"/>
      <c r="BV51"/>
      <c r="BW51"/>
      <c r="BX51"/>
      <c r="BY51"/>
      <c r="BZ51"/>
      <c r="CA51"/>
      <c r="CB51"/>
    </row>
    <row r="52" spans="2:80" s="3" customFormat="1" ht="21.75" thickTop="1" thickBot="1" x14ac:dyDescent="0.6">
      <c r="B52" s="28"/>
      <c r="C52" s="28"/>
      <c r="D52" s="28"/>
      <c r="E52" s="28"/>
      <c r="F52" s="28"/>
      <c r="G52" s="28"/>
      <c r="H52" s="28"/>
      <c r="I52" s="28"/>
      <c r="J52" s="28"/>
      <c r="K52" s="28"/>
      <c r="L52" s="28"/>
      <c r="M52" s="28"/>
      <c r="N52" s="28"/>
      <c r="O52" s="28"/>
      <c r="P52" s="28"/>
      <c r="Q52" s="28"/>
      <c r="AL52" s="76" t="e">
        <f t="shared" ref="AL52:AL57" si="38">IF(Z17&lt;&gt;"",Z17,"")</f>
        <v>#N/A</v>
      </c>
      <c r="AM52" s="1">
        <v>45</v>
      </c>
      <c r="AU52">
        <v>48</v>
      </c>
      <c r="AV52">
        <v>83</v>
      </c>
      <c r="AW52" t="s">
        <v>144</v>
      </c>
      <c r="AX52">
        <f t="shared" ref="AX52:AY52" si="39">AF20</f>
        <v>0</v>
      </c>
      <c r="AY52" t="e">
        <f t="shared" si="39"/>
        <v>#N/A</v>
      </c>
      <c r="AZ52"/>
      <c r="BA52"/>
      <c r="BB52"/>
      <c r="BC52"/>
      <c r="BD52"/>
      <c r="BE52"/>
      <c r="BF52"/>
      <c r="BG52"/>
      <c r="BH52"/>
      <c r="BI52"/>
      <c r="BJ52"/>
      <c r="BK52"/>
      <c r="BL52"/>
      <c r="BM52"/>
      <c r="BN52"/>
      <c r="BO52"/>
      <c r="BP52"/>
      <c r="BQ52"/>
      <c r="BR52"/>
      <c r="BS52"/>
      <c r="BT52"/>
      <c r="BU52"/>
      <c r="BV52"/>
      <c r="BW52"/>
      <c r="BX52"/>
      <c r="BY52"/>
      <c r="BZ52"/>
      <c r="CA52"/>
      <c r="CB52"/>
    </row>
    <row r="53" spans="2:80" s="3" customFormat="1" ht="21.75" thickTop="1" thickBot="1" x14ac:dyDescent="0.25">
      <c r="B53" s="15"/>
      <c r="C53" s="15"/>
      <c r="D53" s="15"/>
      <c r="E53" s="15"/>
      <c r="F53" s="15"/>
      <c r="G53" s="15"/>
      <c r="H53" s="15"/>
      <c r="I53" s="15"/>
      <c r="J53" s="15"/>
      <c r="K53" s="15"/>
      <c r="L53" s="15"/>
      <c r="M53" s="15"/>
      <c r="N53" s="8"/>
      <c r="O53" s="8"/>
      <c r="P53" s="8"/>
      <c r="Q53" s="8"/>
      <c r="AL53" s="76" t="e">
        <f t="shared" si="38"/>
        <v>#N/A</v>
      </c>
      <c r="AM53" s="1">
        <v>46</v>
      </c>
      <c r="AU53">
        <v>49</v>
      </c>
      <c r="AV53">
        <v>84</v>
      </c>
      <c r="AW53" t="s">
        <v>116</v>
      </c>
      <c r="AX53">
        <f t="shared" ref="AX53:AY53" si="40">AF21</f>
        <v>0</v>
      </c>
      <c r="AY53" t="e">
        <f t="shared" si="40"/>
        <v>#N/A</v>
      </c>
      <c r="AZ53"/>
      <c r="BA53"/>
      <c r="BB53"/>
      <c r="BC53"/>
      <c r="BD53"/>
      <c r="BE53"/>
      <c r="BF53"/>
      <c r="BG53"/>
      <c r="BH53"/>
      <c r="BI53"/>
      <c r="BJ53"/>
      <c r="BK53"/>
      <c r="BL53"/>
      <c r="BM53"/>
      <c r="BN53"/>
      <c r="BO53"/>
      <c r="BP53"/>
      <c r="BQ53"/>
      <c r="BR53"/>
      <c r="BS53"/>
      <c r="BT53"/>
      <c r="BU53"/>
      <c r="BV53"/>
      <c r="BW53"/>
      <c r="BX53"/>
      <c r="BY53"/>
      <c r="BZ53"/>
      <c r="CA53"/>
      <c r="CB53"/>
    </row>
    <row r="54" spans="2:80" s="3" customFormat="1" ht="21.75" thickTop="1" thickBot="1" x14ac:dyDescent="0.25">
      <c r="B54" s="16"/>
      <c r="C54" s="16"/>
      <c r="D54" s="16"/>
      <c r="E54" s="15"/>
      <c r="F54" s="16"/>
      <c r="G54" s="16"/>
      <c r="H54" s="16"/>
      <c r="I54" s="16"/>
      <c r="J54" s="16"/>
      <c r="K54" s="16"/>
      <c r="L54" s="16"/>
      <c r="M54" s="16"/>
      <c r="N54" s="9"/>
      <c r="O54" s="9"/>
      <c r="P54" s="9"/>
      <c r="Q54" s="9"/>
      <c r="AL54" s="76" t="e">
        <f t="shared" si="38"/>
        <v>#N/A</v>
      </c>
      <c r="AM54" s="1">
        <v>47</v>
      </c>
      <c r="AU54">
        <v>50</v>
      </c>
      <c r="AV54">
        <f>AB22</f>
        <v>0</v>
      </c>
      <c r="AW54" t="str">
        <f>AC22</f>
        <v>اكتب اسم المادة الاختيارية</v>
      </c>
      <c r="AX54">
        <f t="shared" ref="AX54:AY54" si="41">AF22</f>
        <v>0</v>
      </c>
      <c r="AY54" t="e">
        <f t="shared" si="41"/>
        <v>#N/A</v>
      </c>
      <c r="AZ54"/>
      <c r="BA54"/>
      <c r="BB54"/>
      <c r="BC54"/>
      <c r="BD54"/>
      <c r="BE54"/>
      <c r="BF54"/>
      <c r="BG54"/>
      <c r="BH54"/>
      <c r="BI54"/>
      <c r="BJ54"/>
      <c r="BK54"/>
      <c r="BL54"/>
      <c r="BM54"/>
      <c r="BN54"/>
      <c r="BO54"/>
      <c r="BP54"/>
      <c r="BQ54"/>
      <c r="BR54"/>
      <c r="BS54"/>
      <c r="BT54"/>
      <c r="BU54"/>
      <c r="BV54"/>
      <c r="BW54"/>
      <c r="BX54"/>
      <c r="BY54"/>
      <c r="BZ54"/>
      <c r="CA54"/>
      <c r="CB54"/>
    </row>
    <row r="55" spans="2:80" s="3" customFormat="1" ht="21.75" thickTop="1" thickBot="1" x14ac:dyDescent="0.35">
      <c r="B55" s="17"/>
      <c r="C55" s="21"/>
      <c r="D55" s="21"/>
      <c r="E55" s="21"/>
      <c r="F55" s="21"/>
      <c r="G55" s="21"/>
      <c r="H55" s="21"/>
      <c r="I55" s="17"/>
      <c r="J55" s="17"/>
      <c r="K55" s="18"/>
      <c r="L55" s="19"/>
      <c r="M55" s="19"/>
      <c r="N55" s="20"/>
      <c r="O55" s="20"/>
      <c r="P55" s="20"/>
      <c r="Q55" s="20"/>
      <c r="AL55" s="76" t="e">
        <f t="shared" si="38"/>
        <v>#N/A</v>
      </c>
      <c r="AM55" s="1">
        <v>48</v>
      </c>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s="3" customFormat="1" ht="21.75" thickTop="1" thickBot="1" x14ac:dyDescent="0.35">
      <c r="B56" s="18"/>
      <c r="C56" s="18"/>
      <c r="D56" s="18"/>
      <c r="E56" s="18"/>
      <c r="F56" s="18"/>
      <c r="G56" s="18"/>
      <c r="H56" s="21"/>
      <c r="I56" s="21"/>
      <c r="J56" s="21"/>
      <c r="K56" s="21"/>
      <c r="L56" s="21"/>
      <c r="M56" s="21"/>
      <c r="O56" s="22"/>
      <c r="P56" s="22"/>
      <c r="Q56" s="22"/>
      <c r="AL56" s="76" t="e">
        <f t="shared" si="38"/>
        <v>#N/A</v>
      </c>
      <c r="AM56" s="1">
        <v>49</v>
      </c>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1.75" thickTop="1" thickBot="1" x14ac:dyDescent="0.35">
      <c r="B57" s="2"/>
      <c r="C57" s="2"/>
      <c r="D57" s="2"/>
      <c r="E57" s="2"/>
      <c r="F57" s="2"/>
      <c r="G57" s="2"/>
      <c r="H57" s="2"/>
      <c r="I57" s="2"/>
      <c r="J57" s="2"/>
      <c r="K57" s="2"/>
      <c r="L57" s="2"/>
      <c r="M57" s="2"/>
      <c r="AL57" s="76" t="e">
        <f t="shared" si="38"/>
        <v>#N/A</v>
      </c>
      <c r="AM57" s="1">
        <v>50</v>
      </c>
    </row>
    <row r="58" spans="2:80" ht="15" thickTop="1" x14ac:dyDescent="0.2"/>
  </sheetData>
  <sheetProtection algorithmName="SHA-512" hashValue="8ngBQCgthXKh3AFHtHVRSIOpMXmhAkjOFlTIXnhN+Ni4ieXGTIDJtmcbHLVZwnidxTyydyjqG+4wSypEqV0hUQ==" saltValue="bKFiAfNUzcI9INuDpoxNbg==" spinCount="100000" sheet="1" selectLockedCells="1"/>
  <sortState xmlns:xlrd2="http://schemas.microsoft.com/office/spreadsheetml/2017/richdata2" ref="BF29:BG34">
    <sortCondition ref="BG29:BG34"/>
  </sortState>
  <mergeCells count="138">
    <mergeCell ref="C4:D4"/>
    <mergeCell ref="AE4:AG4"/>
    <mergeCell ref="X5:Z5"/>
    <mergeCell ref="F5:N5"/>
    <mergeCell ref="O5:P5"/>
    <mergeCell ref="E4:G4"/>
    <mergeCell ref="AC19:AE19"/>
    <mergeCell ref="D20:G20"/>
    <mergeCell ref="D19:G19"/>
    <mergeCell ref="D17:G17"/>
    <mergeCell ref="M8:O8"/>
    <mergeCell ref="M9:O9"/>
    <mergeCell ref="U8:W8"/>
    <mergeCell ref="AC8:AE8"/>
    <mergeCell ref="D18:G18"/>
    <mergeCell ref="Q5:T5"/>
    <mergeCell ref="U5:V5"/>
    <mergeCell ref="C5:E5"/>
    <mergeCell ref="T6:AG6"/>
    <mergeCell ref="AC9:AE9"/>
    <mergeCell ref="AB5:AC5"/>
    <mergeCell ref="D10:G10"/>
    <mergeCell ref="AH1:AI1"/>
    <mergeCell ref="H2:N2"/>
    <mergeCell ref="X2:Z2"/>
    <mergeCell ref="AB2:AC2"/>
    <mergeCell ref="AH2:AI2"/>
    <mergeCell ref="X3:Z3"/>
    <mergeCell ref="AH3:AI3"/>
    <mergeCell ref="X4:Z4"/>
    <mergeCell ref="X1:Z1"/>
    <mergeCell ref="AB4:AC4"/>
    <mergeCell ref="Q3:T3"/>
    <mergeCell ref="U3:V3"/>
    <mergeCell ref="H4:J4"/>
    <mergeCell ref="L4:N4"/>
    <mergeCell ref="O4:P4"/>
    <mergeCell ref="Q4:T4"/>
    <mergeCell ref="U4:V4"/>
    <mergeCell ref="AE2:AG2"/>
    <mergeCell ref="AH12:AJ19"/>
    <mergeCell ref="AC11:AE11"/>
    <mergeCell ref="T16:AG16"/>
    <mergeCell ref="AC18:AE18"/>
    <mergeCell ref="U9:W9"/>
    <mergeCell ref="AC10:AE10"/>
    <mergeCell ref="AC17:AE17"/>
    <mergeCell ref="B6:Q6"/>
    <mergeCell ref="M17:O17"/>
    <mergeCell ref="AH9:AJ9"/>
    <mergeCell ref="AH10:AJ11"/>
    <mergeCell ref="U11:W11"/>
    <mergeCell ref="U17:W17"/>
    <mergeCell ref="T7:Y7"/>
    <mergeCell ref="AB7:AG7"/>
    <mergeCell ref="L7:Q7"/>
    <mergeCell ref="B7:I7"/>
    <mergeCell ref="D13:G13"/>
    <mergeCell ref="D14:G14"/>
    <mergeCell ref="D8:G8"/>
    <mergeCell ref="B16:Q16"/>
    <mergeCell ref="M19:O19"/>
    <mergeCell ref="M11:O11"/>
    <mergeCell ref="D9:G9"/>
    <mergeCell ref="B3:D3"/>
    <mergeCell ref="AE3:AG3"/>
    <mergeCell ref="O1:P1"/>
    <mergeCell ref="E3:G3"/>
    <mergeCell ref="H3:J3"/>
    <mergeCell ref="L3:N3"/>
    <mergeCell ref="C2:D2"/>
    <mergeCell ref="E2:G2"/>
    <mergeCell ref="O2:P2"/>
    <mergeCell ref="O3:P3"/>
    <mergeCell ref="AB1:AC1"/>
    <mergeCell ref="U2:V2"/>
    <mergeCell ref="Q2:T2"/>
    <mergeCell ref="Q1:T1"/>
    <mergeCell ref="AB3:AC3"/>
    <mergeCell ref="C1:D1"/>
    <mergeCell ref="E1:G1"/>
    <mergeCell ref="H1:J1"/>
    <mergeCell ref="L1:N1"/>
    <mergeCell ref="U1:V1"/>
    <mergeCell ref="AE1:AG1"/>
    <mergeCell ref="M10:O10"/>
    <mergeCell ref="M12:O12"/>
    <mergeCell ref="AC20:AE20"/>
    <mergeCell ref="U13:W13"/>
    <mergeCell ref="M18:O18"/>
    <mergeCell ref="U20:W20"/>
    <mergeCell ref="Z28:AG28"/>
    <mergeCell ref="U18:W18"/>
    <mergeCell ref="U19:W19"/>
    <mergeCell ref="M13:O13"/>
    <mergeCell ref="U12:W12"/>
    <mergeCell ref="U10:W10"/>
    <mergeCell ref="U22:W22"/>
    <mergeCell ref="U21:W21"/>
    <mergeCell ref="T28:V28"/>
    <mergeCell ref="W28:X28"/>
    <mergeCell ref="M21:O21"/>
    <mergeCell ref="M22:O22"/>
    <mergeCell ref="N27:R27"/>
    <mergeCell ref="N28:R28"/>
    <mergeCell ref="AC13:AE13"/>
    <mergeCell ref="AC12:AE12"/>
    <mergeCell ref="M20:O20"/>
    <mergeCell ref="AC21:AE21"/>
    <mergeCell ref="D11:G11"/>
    <mergeCell ref="D12:G12"/>
    <mergeCell ref="N29:R29"/>
    <mergeCell ref="L28:M28"/>
    <mergeCell ref="J31:AF32"/>
    <mergeCell ref="AC30:AE30"/>
    <mergeCell ref="T27:V27"/>
    <mergeCell ref="W27:Y27"/>
    <mergeCell ref="W29:Y29"/>
    <mergeCell ref="L29:M29"/>
    <mergeCell ref="T29:V29"/>
    <mergeCell ref="L27:M27"/>
    <mergeCell ref="P30:T30"/>
    <mergeCell ref="W30:Z30"/>
    <mergeCell ref="Z27:AC27"/>
    <mergeCell ref="AD27:AG27"/>
    <mergeCell ref="Z29:AC29"/>
    <mergeCell ref="AD29:AG29"/>
    <mergeCell ref="AC22:AE22"/>
    <mergeCell ref="D21:G21"/>
    <mergeCell ref="C33:H33"/>
    <mergeCell ref="C32:H32"/>
    <mergeCell ref="C27:H27"/>
    <mergeCell ref="C28:H28"/>
    <mergeCell ref="C29:H29"/>
    <mergeCell ref="C30:H30"/>
    <mergeCell ref="C31:H31"/>
    <mergeCell ref="D23:G23"/>
    <mergeCell ref="D22:G22"/>
  </mergeCells>
  <phoneticPr fontId="66" type="noConversion"/>
  <conditionalFormatting sqref="B6:Q6">
    <cfRule type="expression" dxfId="34" priority="9">
      <formula>$E$2="مستنفذ"</formula>
    </cfRule>
  </conditionalFormatting>
  <conditionalFormatting sqref="T7 T8:Z13 AB8:AG13 B8:Q23 T14:AG22 Z7:AB7 B7 J7:L7">
    <cfRule type="expression" dxfId="33" priority="8">
      <formula>$E$2="مستنفذ"</formula>
    </cfRule>
  </conditionalFormatting>
  <conditionalFormatting sqref="N24">
    <cfRule type="expression" dxfId="32" priority="7">
      <formula>$E$2="مستنفذ"</formula>
    </cfRule>
  </conditionalFormatting>
  <conditionalFormatting sqref="V24">
    <cfRule type="expression" dxfId="31" priority="6">
      <formula>$E$2="مستنفذ"</formula>
    </cfRule>
  </conditionalFormatting>
  <conditionalFormatting sqref="AD24">
    <cfRule type="expression" dxfId="30" priority="4">
      <formula>$E$2="مستنفذ"</formula>
    </cfRule>
  </conditionalFormatting>
  <conditionalFormatting sqref="S8:S13">
    <cfRule type="expression" dxfId="29" priority="3">
      <formula>$E$2="مستنفذ"</formula>
    </cfRule>
  </conditionalFormatting>
  <conditionalFormatting sqref="AA8:AA13">
    <cfRule type="expression" dxfId="28" priority="2">
      <formula>$E$2="مستنفذ"</formula>
    </cfRule>
  </conditionalFormatting>
  <conditionalFormatting sqref="S17:S22">
    <cfRule type="expression" dxfId="27" priority="1">
      <formula>$E$2="مستنفذ"</formula>
    </cfRule>
  </conditionalFormatting>
  <dataValidations count="8">
    <dataValidation type="list" allowBlank="1" showInputMessage="1" showErrorMessage="1" sqref="N29" xr:uid="{00000000-0002-0000-0200-000000000000}">
      <formula1>$BC$4:$BC$5</formula1>
    </dataValidation>
    <dataValidation type="list" allowBlank="1" showInputMessage="1" showErrorMessage="1" sqref="M22:O22" xr:uid="{00000000-0002-0000-0200-000002000000}">
      <formula1>$BF$12:$BF$18</formula1>
    </dataValidation>
    <dataValidation type="list" allowBlank="1" showInputMessage="1" showErrorMessage="1" sqref="AC13:AE13" xr:uid="{00000000-0002-0000-0200-000003000000}">
      <formula1>$BF$19:$BF$27</formula1>
    </dataValidation>
    <dataValidation type="list" allowBlank="1" showInputMessage="1" showErrorMessage="1" sqref="AC22:AE22" xr:uid="{00000000-0002-0000-0200-000004000000}">
      <formula1>$BF$28:$BF$34</formula1>
    </dataValidation>
    <dataValidation type="list" allowBlank="1" showInputMessage="1" showErrorMessage="1" sqref="F5:N5" xr:uid="{6297AB9F-C785-4572-A948-7B1AACA34B9C}">
      <formula1>$AO$1:$AO$9</formula1>
    </dataValidation>
    <dataValidation type="list" allowBlank="1" showInputMessage="1" showErrorMessage="1" sqref="M13:O13" xr:uid="{00000000-0002-0000-0200-000001000000}">
      <formula1>$BF$5:$BF$11</formula1>
    </dataValidation>
    <dataValidation type="custom" allowBlank="1" showInputMessage="1" showErrorMessage="1" error="اختر اسم المقرر أولا ثم يجب أن تتأكد أولاً بأن جميع البيانات المطلوبة ممتلئة بالمعلومات الصحيحة دون أية نقص، ثم اضغط على الرقم (1) لتتمكن من اختيار المقرر" sqref="P22 AF22 AF13 P13" xr:uid="{399FAE6A-E062-4422-858D-A38C13C2AB11}">
      <formula1>AND($AK$1=0,P13=1,L13&lt;&gt;0)</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H8:H14 P8:P12 X8:X13 AF8:AF12 H17:H23 P17:P21 X17:X22 AF17:AF21" xr:uid="{F6237BDB-60E6-4A66-9D7C-55F59066D8EB}">
      <formula1>AND($AK$1=0,H8=1)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6"/>
  <dimension ref="B1:AP49"/>
  <sheetViews>
    <sheetView rightToLeft="1" workbookViewId="0">
      <selection activeCell="K6" sqref="K6:M6"/>
    </sheetView>
  </sheetViews>
  <sheetFormatPr defaultColWidth="9" defaultRowHeight="15" x14ac:dyDescent="0.2"/>
  <cols>
    <col min="1" max="1" width="2.5" style="118" customWidth="1"/>
    <col min="2" max="2" width="3.375" style="118" bestFit="1" customWidth="1"/>
    <col min="3" max="3" width="5.125" style="118" customWidth="1"/>
    <col min="4" max="4" width="4.125" style="118" customWidth="1"/>
    <col min="5" max="5" width="8" style="111" customWidth="1"/>
    <col min="6" max="6" width="7.125" style="111" customWidth="1"/>
    <col min="7" max="7" width="4.75" style="111" customWidth="1"/>
    <col min="8" max="8" width="5.5" style="111" customWidth="1"/>
    <col min="9" max="9" width="5.25" style="118" customWidth="1"/>
    <col min="10" max="10" width="8.875" style="118" customWidth="1"/>
    <col min="11" max="11" width="5.875" style="118" customWidth="1"/>
    <col min="12" max="12" width="3.5" style="118" customWidth="1"/>
    <col min="13" max="13" width="7.125" style="111" customWidth="1"/>
    <col min="14" max="14" width="8.375" style="111" customWidth="1"/>
    <col min="15" max="15" width="7.125" style="111" customWidth="1"/>
    <col min="16" max="16" width="4.25" style="118" customWidth="1"/>
    <col min="17" max="17" width="4.75" style="118" customWidth="1"/>
    <col min="18" max="18" width="3.625" style="118" customWidth="1"/>
    <col min="19" max="19" width="1.625" style="118" customWidth="1"/>
    <col min="20" max="20" width="5" style="118" hidden="1" customWidth="1"/>
    <col min="21" max="21" width="2" style="118" hidden="1" customWidth="1"/>
    <col min="22" max="22" width="3" style="118" hidden="1" customWidth="1"/>
    <col min="23" max="23" width="2" style="118" hidden="1" customWidth="1"/>
    <col min="24" max="24" width="3" style="1" hidden="1" customWidth="1"/>
    <col min="25" max="25" width="2" style="1" hidden="1" customWidth="1"/>
    <col min="26" max="26" width="12.5" style="1" hidden="1" customWidth="1"/>
    <col min="27" max="27" width="2" style="1" hidden="1" customWidth="1"/>
    <col min="28" max="28" width="9" style="1" hidden="1" customWidth="1"/>
    <col min="29" max="29" width="9" style="1"/>
    <col min="30" max="34" width="18" style="1" customWidth="1"/>
    <col min="35" max="35" width="9" style="1" bestFit="1"/>
    <col min="36" max="36" width="3" style="1" bestFit="1" customWidth="1"/>
    <col min="37" max="47" width="0" style="118" hidden="1" customWidth="1"/>
    <col min="48" max="16384" width="9" style="118"/>
  </cols>
  <sheetData>
    <row r="1" spans="2:42" ht="17.25" thickTop="1" thickBot="1" x14ac:dyDescent="0.25">
      <c r="B1" s="414">
        <f ca="1">NOW()</f>
        <v>44780.439926736108</v>
      </c>
      <c r="C1" s="414"/>
      <c r="D1" s="414"/>
      <c r="E1" s="414"/>
      <c r="F1" s="422" t="s">
        <v>7217</v>
      </c>
      <c r="G1" s="422"/>
      <c r="H1" s="422"/>
      <c r="I1" s="422"/>
      <c r="J1" s="422"/>
      <c r="K1" s="422"/>
      <c r="L1" s="422"/>
      <c r="M1" s="422"/>
      <c r="N1" s="422"/>
      <c r="O1" s="422"/>
      <c r="P1" s="422"/>
      <c r="Q1" s="422"/>
      <c r="R1" s="422"/>
      <c r="T1" s="91"/>
      <c r="AC1" s="142"/>
      <c r="AD1" s="429" t="str">
        <f>IF(AJ1&gt;0,"يجب عليك ادخال البيانات المطلوبة أدناه بالمعلومات الصحيحة في صفحة إدخال البيانات لتتمكن من طباعة استمارة المقررات بشكل صحيح","")</f>
        <v/>
      </c>
      <c r="AE1" s="430"/>
      <c r="AF1" s="430"/>
      <c r="AG1" s="430"/>
      <c r="AH1" s="431"/>
      <c r="AI1" s="142"/>
      <c r="AJ1" s="143">
        <f>COUNT(AA3:AA21)</f>
        <v>0</v>
      </c>
      <c r="AP1" s="76" t="s">
        <v>69</v>
      </c>
    </row>
    <row r="2" spans="2:42" ht="17.25" customHeight="1" thickTop="1" thickBot="1" x14ac:dyDescent="0.25">
      <c r="B2" s="415" t="s">
        <v>4146</v>
      </c>
      <c r="C2" s="416"/>
      <c r="D2" s="417">
        <f>'اختيار المقررات'!E1</f>
        <v>0</v>
      </c>
      <c r="E2" s="417"/>
      <c r="F2" s="416" t="s">
        <v>3</v>
      </c>
      <c r="G2" s="416"/>
      <c r="H2" s="418" t="e">
        <f>'اختيار المقررات'!L1</f>
        <v>#N/A</v>
      </c>
      <c r="I2" s="418"/>
      <c r="J2" s="418"/>
      <c r="K2" s="416" t="s">
        <v>4</v>
      </c>
      <c r="L2" s="416"/>
      <c r="M2" s="419" t="e">
        <f>'اختيار المقررات'!Q1</f>
        <v>#N/A</v>
      </c>
      <c r="N2" s="419"/>
      <c r="O2" s="217" t="s">
        <v>5</v>
      </c>
      <c r="P2" s="419" t="e">
        <f>'اختيار المقررات'!W1</f>
        <v>#N/A</v>
      </c>
      <c r="Q2" s="419"/>
      <c r="R2" s="420"/>
      <c r="T2" s="91"/>
      <c r="AC2" s="142"/>
      <c r="AD2" s="432"/>
      <c r="AE2" s="433"/>
      <c r="AF2" s="433"/>
      <c r="AG2" s="433"/>
      <c r="AH2" s="434"/>
      <c r="AI2" s="144" t="s">
        <v>7218</v>
      </c>
      <c r="AP2" s="62" t="s">
        <v>70</v>
      </c>
    </row>
    <row r="3" spans="2:42" ht="18.75" customHeight="1" thickTop="1" thickBot="1" x14ac:dyDescent="0.25">
      <c r="B3" s="407" t="s">
        <v>4147</v>
      </c>
      <c r="C3" s="408"/>
      <c r="D3" s="403" t="e">
        <f>'اختيار المقررات'!E2</f>
        <v>#N/A</v>
      </c>
      <c r="E3" s="403"/>
      <c r="F3" s="411" t="e">
        <f>'اختيار المقررات'!Q2</f>
        <v>#N/A</v>
      </c>
      <c r="G3" s="411"/>
      <c r="H3" s="404" t="s">
        <v>78</v>
      </c>
      <c r="I3" s="404"/>
      <c r="J3" s="411" t="e">
        <f>'اختيار المقررات'!W2</f>
        <v>#N/A</v>
      </c>
      <c r="K3" s="411"/>
      <c r="L3" s="411"/>
      <c r="M3" s="191" t="s">
        <v>79</v>
      </c>
      <c r="N3" s="403" t="e">
        <f>'اختيار المقررات'!AB2</f>
        <v>#N/A</v>
      </c>
      <c r="O3" s="403"/>
      <c r="P3" s="403"/>
      <c r="Q3" s="408" t="s">
        <v>80</v>
      </c>
      <c r="R3" s="421"/>
      <c r="X3" s="1">
        <v>1</v>
      </c>
      <c r="Y3" s="1" t="e">
        <f>IF(Z3&lt;&gt;"",X3,"")</f>
        <v>#N/A</v>
      </c>
      <c r="Z3" s="1" t="e">
        <f>IF(LEN(M2)&lt;2,K2,"")</f>
        <v>#N/A</v>
      </c>
      <c r="AA3" s="1" t="str">
        <f>IFERROR(SMALL($Y$3:$Y$22,X3),"")</f>
        <v/>
      </c>
      <c r="AC3" s="143"/>
      <c r="AD3" s="143"/>
      <c r="AE3" s="435" t="str">
        <f>IFERROR(VLOOKUP(AA3,$X$3:$Z$22,3,0),"")</f>
        <v/>
      </c>
      <c r="AF3" s="435"/>
      <c r="AG3" s="435"/>
      <c r="AH3" s="143"/>
      <c r="AI3" s="143"/>
      <c r="AP3" s="62" t="s">
        <v>45</v>
      </c>
    </row>
    <row r="4" spans="2:42" ht="17.25" thickTop="1" thickBot="1" x14ac:dyDescent="0.25">
      <c r="B4" s="407" t="s">
        <v>4148</v>
      </c>
      <c r="C4" s="408"/>
      <c r="D4" s="411" t="str">
        <f>'اختيار المقررات'!E3</f>
        <v/>
      </c>
      <c r="E4" s="411"/>
      <c r="F4" s="404" t="s">
        <v>4149</v>
      </c>
      <c r="G4" s="404"/>
      <c r="H4" s="413" t="e">
        <f>'اختيار المقررات'!AB1</f>
        <v>#N/A</v>
      </c>
      <c r="I4" s="413"/>
      <c r="J4" s="147" t="s">
        <v>4150</v>
      </c>
      <c r="K4" s="411" t="e">
        <f>'اختيار المقررات'!AE1</f>
        <v>#N/A</v>
      </c>
      <c r="L4" s="411"/>
      <c r="M4" s="411"/>
      <c r="N4" s="403" t="e">
        <f>'اختيار المقررات'!H2</f>
        <v>#N/A</v>
      </c>
      <c r="O4" s="403"/>
      <c r="P4" s="403"/>
      <c r="Q4" s="404" t="s">
        <v>77</v>
      </c>
      <c r="R4" s="405"/>
      <c r="X4" s="1">
        <v>2</v>
      </c>
      <c r="Y4" s="1" t="e">
        <f t="shared" ref="Y4:Y22" si="0">IF(Z4&lt;&gt;"",X4,"")</f>
        <v>#N/A</v>
      </c>
      <c r="Z4" s="1" t="e">
        <f>IF(LEN(P2)&lt;2,O2,"")</f>
        <v>#N/A</v>
      </c>
      <c r="AA4" s="1" t="str">
        <f t="shared" ref="AA4:AA21" si="1">IFERROR(SMALL($Y$3:$Y$22,X4),"")</f>
        <v/>
      </c>
      <c r="AC4" s="143"/>
      <c r="AD4" s="143"/>
      <c r="AE4" s="435" t="str">
        <f t="shared" ref="AE4:AE22" si="2">IFERROR(VLOOKUP(AA4,$X$3:$Z$22,3,0),"")</f>
        <v/>
      </c>
      <c r="AF4" s="435"/>
      <c r="AG4" s="435"/>
      <c r="AH4" s="143"/>
      <c r="AI4" s="143"/>
      <c r="AP4" s="47" t="s">
        <v>56</v>
      </c>
    </row>
    <row r="5" spans="2:42" ht="17.25" thickTop="1" thickBot="1" x14ac:dyDescent="0.25">
      <c r="B5" s="407" t="s">
        <v>4151</v>
      </c>
      <c r="C5" s="408"/>
      <c r="D5" s="411" t="e">
        <f>'اختيار المقررات'!L3</f>
        <v>#N/A</v>
      </c>
      <c r="E5" s="411"/>
      <c r="F5" s="408" t="s">
        <v>4152</v>
      </c>
      <c r="G5" s="408"/>
      <c r="H5" s="403" t="e">
        <f>'اختيار المقررات'!Q3</f>
        <v>#N/A</v>
      </c>
      <c r="I5" s="403"/>
      <c r="J5" s="147" t="s">
        <v>4153</v>
      </c>
      <c r="K5" s="403" t="e">
        <f>'اختيار المقررات'!AB3</f>
        <v>#N/A</v>
      </c>
      <c r="L5" s="403"/>
      <c r="M5" s="403"/>
      <c r="N5" s="408" t="s">
        <v>4154</v>
      </c>
      <c r="O5" s="408"/>
      <c r="P5" s="411" t="str">
        <f>'اختيار المقررات'!W3</f>
        <v/>
      </c>
      <c r="Q5" s="411"/>
      <c r="R5" s="412"/>
      <c r="X5" s="1">
        <v>3</v>
      </c>
      <c r="Y5" s="1" t="e">
        <f t="shared" si="0"/>
        <v>#N/A</v>
      </c>
      <c r="Z5" s="1" t="e">
        <f>IF(LEN(N3)&lt;2,Q3,"")</f>
        <v>#N/A</v>
      </c>
      <c r="AA5" s="1" t="str">
        <f t="shared" si="1"/>
        <v/>
      </c>
      <c r="AC5" s="143"/>
      <c r="AD5" s="143"/>
      <c r="AE5" s="435" t="str">
        <f t="shared" si="2"/>
        <v/>
      </c>
      <c r="AF5" s="435"/>
      <c r="AG5" s="435"/>
      <c r="AH5" s="143"/>
      <c r="AI5" s="143"/>
      <c r="AP5" s="62" t="s">
        <v>3435</v>
      </c>
    </row>
    <row r="6" spans="2:42" ht="15.75" customHeight="1" thickTop="1" thickBot="1" x14ac:dyDescent="0.25">
      <c r="B6" s="427" t="s">
        <v>4155</v>
      </c>
      <c r="C6" s="404"/>
      <c r="D6" s="411" t="e">
        <f>'اختيار المقررات'!AE3</f>
        <v>#N/A</v>
      </c>
      <c r="E6" s="411"/>
      <c r="F6" s="404" t="s">
        <v>4156</v>
      </c>
      <c r="G6" s="404"/>
      <c r="H6" s="411" t="e">
        <f>'اختيار المقررات'!E4</f>
        <v>#N/A</v>
      </c>
      <c r="I6" s="411"/>
      <c r="J6" s="191" t="s">
        <v>4157</v>
      </c>
      <c r="K6" s="403" t="e">
        <f>'اختيار المقررات'!Q4</f>
        <v>#N/A</v>
      </c>
      <c r="L6" s="403"/>
      <c r="M6" s="403"/>
      <c r="N6" s="404" t="s">
        <v>4158</v>
      </c>
      <c r="O6" s="404"/>
      <c r="P6" s="411" t="e">
        <f>'اختيار المقررات'!L4</f>
        <v>#N/A</v>
      </c>
      <c r="Q6" s="411"/>
      <c r="R6" s="412"/>
      <c r="X6" s="1">
        <v>4</v>
      </c>
      <c r="Y6" s="1" t="e">
        <f t="shared" si="0"/>
        <v>#N/A</v>
      </c>
      <c r="Z6" s="1" t="e">
        <f>IF(LEN(J3)&lt;2,M3,"")</f>
        <v>#N/A</v>
      </c>
      <c r="AA6" s="1" t="str">
        <f t="shared" si="1"/>
        <v/>
      </c>
      <c r="AC6" s="143"/>
      <c r="AD6" s="143"/>
      <c r="AE6" s="435" t="str">
        <f t="shared" si="2"/>
        <v/>
      </c>
      <c r="AF6" s="435"/>
      <c r="AG6" s="435"/>
      <c r="AH6" s="143"/>
      <c r="AI6" s="143"/>
      <c r="AP6" s="62" t="s">
        <v>71</v>
      </c>
    </row>
    <row r="7" spans="2:42" ht="15" customHeight="1" thickTop="1" thickBot="1" x14ac:dyDescent="0.25">
      <c r="B7" s="409" t="s">
        <v>4159</v>
      </c>
      <c r="C7" s="410"/>
      <c r="D7" s="428">
        <f>'اختيار المقررات'!W4</f>
        <v>0</v>
      </c>
      <c r="E7" s="425"/>
      <c r="F7" s="410" t="s">
        <v>4160</v>
      </c>
      <c r="G7" s="410"/>
      <c r="H7" s="423">
        <f>'اختيار المقررات'!AB4</f>
        <v>0</v>
      </c>
      <c r="I7" s="424"/>
      <c r="J7" s="192" t="s">
        <v>67</v>
      </c>
      <c r="K7" s="425">
        <f>'اختيار المقررات'!AE4</f>
        <v>0</v>
      </c>
      <c r="L7" s="425"/>
      <c r="M7" s="425"/>
      <c r="N7" s="425"/>
      <c r="O7" s="425"/>
      <c r="P7" s="425"/>
      <c r="Q7" s="425"/>
      <c r="R7" s="426"/>
      <c r="X7" s="1">
        <v>5</v>
      </c>
      <c r="Y7" s="1" t="e">
        <f t="shared" si="0"/>
        <v>#N/A</v>
      </c>
      <c r="Z7" s="1" t="e">
        <f>IF(LEN(F3)&lt;2,H3,"")</f>
        <v>#N/A</v>
      </c>
      <c r="AA7" s="1" t="str">
        <f t="shared" si="1"/>
        <v/>
      </c>
      <c r="AC7" s="143"/>
      <c r="AD7" s="143"/>
      <c r="AE7" s="435" t="str">
        <f t="shared" si="2"/>
        <v/>
      </c>
      <c r="AF7" s="435"/>
      <c r="AG7" s="435"/>
      <c r="AH7" s="143"/>
      <c r="AI7" s="143"/>
      <c r="AP7" s="62" t="s">
        <v>8</v>
      </c>
    </row>
    <row r="8" spans="2:42" s="193" customFormat="1" ht="14.45" customHeight="1" thickTop="1" thickBot="1" x14ac:dyDescent="0.25">
      <c r="B8" s="467"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467"/>
      <c r="D8" s="467"/>
      <c r="E8" s="467"/>
      <c r="F8" s="467"/>
      <c r="G8" s="467"/>
      <c r="H8" s="467"/>
      <c r="I8" s="467"/>
      <c r="J8" s="467"/>
      <c r="K8" s="467"/>
      <c r="L8" s="467"/>
      <c r="M8" s="467"/>
      <c r="N8" s="467"/>
      <c r="O8" s="467"/>
      <c r="P8" s="467"/>
      <c r="Q8" s="467"/>
      <c r="R8" s="467"/>
      <c r="X8" s="194">
        <v>6</v>
      </c>
      <c r="Y8" s="194">
        <f>IF(Z8&lt;&gt;"",X8,"")</f>
        <v>6</v>
      </c>
      <c r="Z8" s="194" t="str">
        <f>IF(LEN(D4)&lt;2,B4,"")</f>
        <v>الجنس:</v>
      </c>
      <c r="AA8" s="194" t="str">
        <f t="shared" si="1"/>
        <v/>
      </c>
      <c r="AB8" s="194"/>
      <c r="AC8" s="195"/>
      <c r="AD8" s="195"/>
      <c r="AE8" s="436" t="str">
        <f t="shared" si="2"/>
        <v/>
      </c>
      <c r="AF8" s="436"/>
      <c r="AG8" s="436"/>
      <c r="AH8" s="195"/>
      <c r="AI8" s="195"/>
      <c r="AJ8" s="194"/>
      <c r="AP8" s="194" t="s">
        <v>105</v>
      </c>
    </row>
    <row r="9" spans="2:42" s="193" customFormat="1" ht="14.45" customHeight="1" thickTop="1" thickBot="1" x14ac:dyDescent="0.25">
      <c r="B9" s="468"/>
      <c r="C9" s="468"/>
      <c r="D9" s="468"/>
      <c r="E9" s="468"/>
      <c r="F9" s="468"/>
      <c r="G9" s="468"/>
      <c r="H9" s="468"/>
      <c r="I9" s="468"/>
      <c r="J9" s="468"/>
      <c r="K9" s="468"/>
      <c r="L9" s="468"/>
      <c r="M9" s="468"/>
      <c r="N9" s="468"/>
      <c r="O9" s="468"/>
      <c r="P9" s="468"/>
      <c r="Q9" s="468"/>
      <c r="R9" s="468"/>
      <c r="S9" s="196"/>
      <c r="T9" s="196"/>
      <c r="U9" s="196"/>
      <c r="X9" s="194">
        <v>7</v>
      </c>
      <c r="Y9" s="194" t="e">
        <f t="shared" si="0"/>
        <v>#N/A</v>
      </c>
      <c r="Z9" s="194" t="e">
        <f>IF(LEN(H4)&lt;2,F4,"")</f>
        <v>#N/A</v>
      </c>
      <c r="AA9" s="194" t="str">
        <f t="shared" si="1"/>
        <v/>
      </c>
      <c r="AB9" s="194"/>
      <c r="AC9" s="195"/>
      <c r="AD9" s="195"/>
      <c r="AE9" s="436" t="str">
        <f t="shared" si="2"/>
        <v/>
      </c>
      <c r="AF9" s="436"/>
      <c r="AG9" s="436"/>
      <c r="AH9" s="195"/>
      <c r="AI9" s="195"/>
      <c r="AJ9" s="194"/>
      <c r="AP9" s="194" t="s">
        <v>15</v>
      </c>
    </row>
    <row r="10" spans="2:42" s="193" customFormat="1" ht="14.45" customHeight="1" thickTop="1" thickBot="1" x14ac:dyDescent="0.25">
      <c r="B10" s="468"/>
      <c r="C10" s="468"/>
      <c r="D10" s="468"/>
      <c r="E10" s="468"/>
      <c r="F10" s="468"/>
      <c r="G10" s="468"/>
      <c r="H10" s="468"/>
      <c r="I10" s="468"/>
      <c r="J10" s="468"/>
      <c r="K10" s="468"/>
      <c r="L10" s="468"/>
      <c r="M10" s="468"/>
      <c r="N10" s="468"/>
      <c r="O10" s="468"/>
      <c r="P10" s="468"/>
      <c r="Q10" s="468"/>
      <c r="R10" s="468"/>
      <c r="S10" s="196"/>
      <c r="T10" s="196"/>
      <c r="U10" s="196"/>
      <c r="X10" s="194">
        <v>8</v>
      </c>
      <c r="Y10" s="194" t="e">
        <f t="shared" si="0"/>
        <v>#N/A</v>
      </c>
      <c r="Z10" s="194" t="e">
        <f>IF(LEN(K4)&lt;2,J4,"")</f>
        <v>#N/A</v>
      </c>
      <c r="AA10" s="194" t="str">
        <f t="shared" si="1"/>
        <v/>
      </c>
      <c r="AB10" s="194"/>
      <c r="AC10" s="195"/>
      <c r="AD10" s="195"/>
      <c r="AE10" s="436" t="str">
        <f t="shared" si="2"/>
        <v/>
      </c>
      <c r="AF10" s="436"/>
      <c r="AG10" s="436"/>
      <c r="AH10" s="195"/>
      <c r="AI10" s="195"/>
      <c r="AJ10" s="194"/>
    </row>
    <row r="11" spans="2:42" ht="21" customHeight="1" thickTop="1" thickBot="1" x14ac:dyDescent="0.25">
      <c r="B11" s="101"/>
      <c r="C11" s="102" t="s">
        <v>28</v>
      </c>
      <c r="D11" s="476" t="s">
        <v>29</v>
      </c>
      <c r="E11" s="477"/>
      <c r="F11" s="477"/>
      <c r="G11" s="477"/>
      <c r="H11" s="477"/>
      <c r="I11" s="478"/>
      <c r="J11" s="101"/>
      <c r="K11" s="102" t="s">
        <v>28</v>
      </c>
      <c r="L11" s="476" t="s">
        <v>29</v>
      </c>
      <c r="M11" s="477"/>
      <c r="N11" s="477"/>
      <c r="O11" s="477"/>
      <c r="P11" s="477"/>
      <c r="Q11" s="478"/>
      <c r="R11" s="103"/>
      <c r="S11" s="51"/>
      <c r="T11" s="51"/>
      <c r="U11" s="52"/>
      <c r="V11" s="118" t="str">
        <f>IF($AJ$1&gt;0,"",IFERROR(SMALL('اختيار المقررات'!$AL$8:$AL$57,'اختيار المقررات'!AM8),""))</f>
        <v/>
      </c>
      <c r="X11" s="1">
        <v>9</v>
      </c>
      <c r="Y11" s="1" t="e">
        <f t="shared" si="0"/>
        <v>#N/A</v>
      </c>
      <c r="Z11" s="1" t="e">
        <f>IF(LEN(N4)&lt;2,Q4,"")</f>
        <v>#N/A</v>
      </c>
      <c r="AA11" s="1" t="str">
        <f t="shared" si="1"/>
        <v/>
      </c>
      <c r="AC11" s="143"/>
      <c r="AD11" s="143"/>
      <c r="AE11" s="435" t="str">
        <f t="shared" si="2"/>
        <v/>
      </c>
      <c r="AF11" s="435"/>
      <c r="AG11" s="435"/>
      <c r="AH11" s="143"/>
      <c r="AI11" s="143"/>
    </row>
    <row r="12" spans="2:42" ht="19.149999999999999" customHeight="1" thickTop="1" thickBot="1" x14ac:dyDescent="0.25">
      <c r="B12" s="104" t="str">
        <f>V11</f>
        <v/>
      </c>
      <c r="C12" s="105" t="str">
        <f>IFERROR(VLOOKUP(B12,'اختيار المقررات'!AU5:AY54,2,0),"")</f>
        <v/>
      </c>
      <c r="D12" s="406" t="str">
        <f>IFERROR(VLOOKUP(B12,'اختيار المقررات'!AU5:AY54,3,0),"")</f>
        <v/>
      </c>
      <c r="E12" s="406"/>
      <c r="F12" s="406"/>
      <c r="G12" s="406"/>
      <c r="H12" s="106" t="str">
        <f>IFERROR(VLOOKUP(B12,'اختيار المقررات'!AU5:AY54,4,0),"")</f>
        <v/>
      </c>
      <c r="I12" s="107" t="str">
        <f>IFERROR(VLOOKUP(B12,'اختيار المقررات'!AU5:AY54,5,0),"")</f>
        <v/>
      </c>
      <c r="J12" s="104" t="str">
        <f>V19</f>
        <v/>
      </c>
      <c r="K12" s="105" t="str">
        <f>IFERROR(VLOOKUP(J12,'اختيار المقررات'!AU5:AY54,2,0),"")</f>
        <v/>
      </c>
      <c r="L12" s="406" t="str">
        <f>IFERROR(VLOOKUP(J12,'اختيار المقررات'!AU5:AY54,3,0),"")</f>
        <v/>
      </c>
      <c r="M12" s="406"/>
      <c r="N12" s="406"/>
      <c r="O12" s="406"/>
      <c r="P12" s="106" t="str">
        <f>IFERROR(VLOOKUP(J12,'اختيار المقررات'!AU5:AY54,4,0),"")</f>
        <v/>
      </c>
      <c r="Q12" s="107" t="str">
        <f>IFERROR(VLOOKUP(J12,'اختيار المقررات'!AU5:AY54,5,0),"")</f>
        <v/>
      </c>
      <c r="R12" s="52"/>
      <c r="T12" s="108"/>
      <c r="V12" s="118" t="str">
        <f>IF($AJ$1&gt;0,"",IFERROR(SMALL('اختيار المقررات'!$AL$8:$AL$57,'اختيار المقررات'!AM9),""))</f>
        <v/>
      </c>
      <c r="X12" s="1">
        <v>10</v>
      </c>
      <c r="Y12" s="1" t="e">
        <f t="shared" si="0"/>
        <v>#N/A</v>
      </c>
      <c r="Z12" s="1" t="e">
        <f>IF(LEN(D5)&lt;2,B5,"")</f>
        <v>#N/A</v>
      </c>
      <c r="AA12" s="1" t="str">
        <f t="shared" si="1"/>
        <v/>
      </c>
      <c r="AC12" s="143"/>
      <c r="AD12" s="143"/>
      <c r="AE12" s="435" t="str">
        <f t="shared" si="2"/>
        <v/>
      </c>
      <c r="AF12" s="435"/>
      <c r="AG12" s="435"/>
      <c r="AH12" s="143"/>
      <c r="AI12" s="143"/>
    </row>
    <row r="13" spans="2:42" ht="19.149999999999999" customHeight="1" thickTop="1" thickBot="1" x14ac:dyDescent="0.25">
      <c r="B13" s="104" t="str">
        <f t="shared" ref="B13:B19" si="3">V12</f>
        <v/>
      </c>
      <c r="C13" s="105" t="str">
        <f>IFERROR(VLOOKUP(B13,'اختيار المقررات'!AU6:AY55,2,0),"")</f>
        <v/>
      </c>
      <c r="D13" s="406" t="str">
        <f>IFERROR(VLOOKUP(B13,'اختيار المقررات'!AU6:AY55,3,0),"")</f>
        <v/>
      </c>
      <c r="E13" s="406"/>
      <c r="F13" s="406"/>
      <c r="G13" s="406"/>
      <c r="H13" s="106" t="str">
        <f>IFERROR(VLOOKUP(B13,'اختيار المقررات'!AU6:AY55,4,0),"")</f>
        <v/>
      </c>
      <c r="I13" s="107" t="str">
        <f>IFERROR(VLOOKUP(B13,'اختيار المقررات'!AU6:AY55,5,0),"")</f>
        <v/>
      </c>
      <c r="J13" s="104" t="str">
        <f t="shared" ref="J13:J17" si="4">V20</f>
        <v/>
      </c>
      <c r="K13" s="105" t="str">
        <f>IFERROR(VLOOKUP(J13,'اختيار المقررات'!AU6:AY55,2,0),"")</f>
        <v/>
      </c>
      <c r="L13" s="406" t="str">
        <f>IFERROR(VLOOKUP(J13,'اختيار المقررات'!AU6:AY55,3,0),"")</f>
        <v/>
      </c>
      <c r="M13" s="406"/>
      <c r="N13" s="406"/>
      <c r="O13" s="406"/>
      <c r="P13" s="106" t="str">
        <f>IFERROR(VLOOKUP(J13,'اختيار المقررات'!AU6:AY55,4,0),"")</f>
        <v/>
      </c>
      <c r="Q13" s="107" t="str">
        <f>IFERROR(VLOOKUP(J13,'اختيار المقررات'!AU6:AY55,5,0),"")</f>
        <v/>
      </c>
      <c r="R13" s="52"/>
      <c r="S13" s="108"/>
      <c r="T13" s="108"/>
      <c r="U13" s="109"/>
      <c r="V13" s="118" t="str">
        <f>IF($AJ$1&gt;0,"",IFERROR(SMALL('اختيار المقررات'!$AL$8:$AL$57,'اختيار المقررات'!AM10),""))</f>
        <v/>
      </c>
      <c r="X13" s="1">
        <v>11</v>
      </c>
      <c r="Y13" s="1" t="e">
        <f t="shared" si="0"/>
        <v>#N/A</v>
      </c>
      <c r="Z13" s="1" t="e">
        <f>IF(LEN(H5)&lt;2,F5,"")</f>
        <v>#N/A</v>
      </c>
      <c r="AA13" s="1" t="str">
        <f t="shared" si="1"/>
        <v/>
      </c>
      <c r="AC13" s="143"/>
      <c r="AD13" s="143"/>
      <c r="AE13" s="435" t="str">
        <f t="shared" si="2"/>
        <v/>
      </c>
      <c r="AF13" s="435"/>
      <c r="AG13" s="435"/>
      <c r="AH13" s="143"/>
      <c r="AI13" s="143"/>
    </row>
    <row r="14" spans="2:42" ht="19.149999999999999" customHeight="1" thickTop="1" thickBot="1" x14ac:dyDescent="0.25">
      <c r="B14" s="104" t="str">
        <f t="shared" si="3"/>
        <v/>
      </c>
      <c r="C14" s="105" t="str">
        <f>IFERROR(VLOOKUP(B14,'اختيار المقررات'!AU7:AY56,2,0),"")</f>
        <v/>
      </c>
      <c r="D14" s="406" t="str">
        <f>IFERROR(VLOOKUP(B14,'اختيار المقررات'!AU7:AY56,3,0),"")</f>
        <v/>
      </c>
      <c r="E14" s="406"/>
      <c r="F14" s="406"/>
      <c r="G14" s="406"/>
      <c r="H14" s="106" t="str">
        <f>IFERROR(VLOOKUP(B14,'اختيار المقررات'!AU7:AY56,4,0),"")</f>
        <v/>
      </c>
      <c r="I14" s="107" t="str">
        <f>IFERROR(VLOOKUP(B14,'اختيار المقررات'!AU7:AY56,5,0),"")</f>
        <v/>
      </c>
      <c r="J14" s="104" t="str">
        <f t="shared" si="4"/>
        <v/>
      </c>
      <c r="K14" s="105" t="str">
        <f>IFERROR(VLOOKUP(J14,'اختيار المقررات'!AU7:AY56,2,0),"")</f>
        <v/>
      </c>
      <c r="L14" s="406" t="str">
        <f>IFERROR(VLOOKUP(J14,'اختيار المقررات'!AU7:AY56,3,0),"")</f>
        <v/>
      </c>
      <c r="M14" s="406"/>
      <c r="N14" s="406"/>
      <c r="O14" s="406"/>
      <c r="P14" s="106" t="str">
        <f>IFERROR(VLOOKUP(J14,'اختيار المقررات'!AU7:AY56,4,0),"")</f>
        <v/>
      </c>
      <c r="Q14" s="107" t="str">
        <f>IFERROR(VLOOKUP(J14,'اختيار المقررات'!AU7:AY56,5,0),"")</f>
        <v/>
      </c>
      <c r="R14" s="52"/>
      <c r="S14" s="108"/>
      <c r="T14" s="108"/>
      <c r="U14" s="109"/>
      <c r="V14" s="118" t="str">
        <f>IF($AJ$1&gt;0,"",IFERROR(SMALL('اختيار المقررات'!$AL$8:$AL$57,'اختيار المقررات'!AM11),""))</f>
        <v/>
      </c>
      <c r="X14" s="1">
        <v>12</v>
      </c>
      <c r="Y14" s="1" t="e">
        <f t="shared" si="0"/>
        <v>#N/A</v>
      </c>
      <c r="Z14" s="1" t="e">
        <f>IF(LEN(K5)&lt;2,J5,"")</f>
        <v>#N/A</v>
      </c>
      <c r="AA14" s="1" t="str">
        <f t="shared" si="1"/>
        <v/>
      </c>
      <c r="AC14" s="143"/>
      <c r="AD14" s="143"/>
      <c r="AE14" s="435" t="str">
        <f t="shared" si="2"/>
        <v/>
      </c>
      <c r="AF14" s="435"/>
      <c r="AG14" s="435"/>
      <c r="AH14" s="143"/>
      <c r="AI14" s="143"/>
    </row>
    <row r="15" spans="2:42" ht="19.149999999999999" customHeight="1" thickTop="1" thickBot="1" x14ac:dyDescent="0.25">
      <c r="B15" s="104" t="str">
        <f t="shared" si="3"/>
        <v/>
      </c>
      <c r="C15" s="105" t="str">
        <f>IFERROR(VLOOKUP(B15,'اختيار المقررات'!AU8:AY57,2,0),"")</f>
        <v/>
      </c>
      <c r="D15" s="406" t="str">
        <f>IFERROR(VLOOKUP(B15,'اختيار المقررات'!AU8:AY57,3,0),"")</f>
        <v/>
      </c>
      <c r="E15" s="406"/>
      <c r="F15" s="406"/>
      <c r="G15" s="406"/>
      <c r="H15" s="106" t="str">
        <f>IFERROR(VLOOKUP(B15,'اختيار المقررات'!AU8:AY57,4,0),"")</f>
        <v/>
      </c>
      <c r="I15" s="107" t="str">
        <f>IFERROR(VLOOKUP(B15,'اختيار المقررات'!AU8:AY57,5,0),"")</f>
        <v/>
      </c>
      <c r="J15" s="104" t="str">
        <f t="shared" si="4"/>
        <v/>
      </c>
      <c r="K15" s="105" t="str">
        <f>IFERROR(VLOOKUP(J15,'اختيار المقررات'!AU8:AY57,2,0),"")</f>
        <v/>
      </c>
      <c r="L15" s="406" t="str">
        <f>IFERROR(VLOOKUP(J15,'اختيار المقررات'!AU8:AY57,3,0),"")</f>
        <v/>
      </c>
      <c r="M15" s="406"/>
      <c r="N15" s="406"/>
      <c r="O15" s="406"/>
      <c r="P15" s="106" t="str">
        <f>IFERROR(VLOOKUP(J15,'اختيار المقررات'!AU8:AY57,4,0),"")</f>
        <v/>
      </c>
      <c r="Q15" s="107" t="str">
        <f>IFERROR(VLOOKUP(J15,'اختيار المقررات'!AU8:AY57,5,0),"")</f>
        <v/>
      </c>
      <c r="R15" s="52"/>
      <c r="S15" s="108"/>
      <c r="T15" s="108"/>
      <c r="U15" s="109"/>
      <c r="V15" s="118" t="str">
        <f>IF($AJ$1&gt;0,"",IFERROR(SMALL('اختيار المقررات'!$AL$8:$AL$57,'اختيار المقررات'!AM12),""))</f>
        <v/>
      </c>
      <c r="X15" s="1">
        <v>13</v>
      </c>
      <c r="Y15" s="1">
        <f t="shared" si="0"/>
        <v>13</v>
      </c>
      <c r="Z15" s="1" t="str">
        <f>IF(LEN(P5)&lt;2,N5,"")</f>
        <v>المحافظة الدائمة:</v>
      </c>
      <c r="AA15" s="1" t="str">
        <f t="shared" si="1"/>
        <v/>
      </c>
      <c r="AC15" s="143"/>
      <c r="AD15" s="143"/>
      <c r="AE15" s="435" t="str">
        <f t="shared" si="2"/>
        <v/>
      </c>
      <c r="AF15" s="435"/>
      <c r="AG15" s="435"/>
      <c r="AH15" s="143"/>
      <c r="AI15" s="143"/>
    </row>
    <row r="16" spans="2:42" ht="19.149999999999999" customHeight="1" thickTop="1" thickBot="1" x14ac:dyDescent="0.25">
      <c r="B16" s="104" t="str">
        <f t="shared" si="3"/>
        <v/>
      </c>
      <c r="C16" s="105" t="str">
        <f>IFERROR(VLOOKUP(B16,'اختيار المقررات'!AU9:AY58,2,0),"")</f>
        <v/>
      </c>
      <c r="D16" s="406" t="str">
        <f>IFERROR(VLOOKUP(B16,'اختيار المقررات'!AU9:AY58,3,0),"")</f>
        <v/>
      </c>
      <c r="E16" s="406"/>
      <c r="F16" s="406"/>
      <c r="G16" s="406"/>
      <c r="H16" s="106" t="str">
        <f>IFERROR(VLOOKUP(B16,'اختيار المقررات'!AU9:AY58,4,0),"")</f>
        <v/>
      </c>
      <c r="I16" s="107" t="str">
        <f>IFERROR(VLOOKUP(B16,'اختيار المقررات'!AU9:AY58,5,0),"")</f>
        <v/>
      </c>
      <c r="J16" s="104" t="str">
        <f t="shared" si="4"/>
        <v/>
      </c>
      <c r="K16" s="105" t="str">
        <f>IFERROR(VLOOKUP(J16,'اختيار المقررات'!AU9:AY58,2,0),"")</f>
        <v/>
      </c>
      <c r="L16" s="406" t="str">
        <f>IFERROR(VLOOKUP(J16,'اختيار المقررات'!AU9:AY58,3,0),"")</f>
        <v/>
      </c>
      <c r="M16" s="406"/>
      <c r="N16" s="406"/>
      <c r="O16" s="406"/>
      <c r="P16" s="106" t="str">
        <f>IFERROR(VLOOKUP(J16,'اختيار المقررات'!AU9:AY58,4,0),"")</f>
        <v/>
      </c>
      <c r="Q16" s="107" t="str">
        <f>IFERROR(VLOOKUP(J16,'اختيار المقررات'!AU9:AY58,5,0),"")</f>
        <v/>
      </c>
      <c r="R16" s="52"/>
      <c r="S16" s="108"/>
      <c r="T16" s="108"/>
      <c r="U16" s="109"/>
      <c r="V16" s="118" t="str">
        <f>IF($AJ$1&gt;0,"",IFERROR(SMALL('اختيار المقررات'!$AL$8:$AL$57,'اختيار المقررات'!AM13),""))</f>
        <v/>
      </c>
      <c r="X16" s="1">
        <v>14</v>
      </c>
      <c r="Y16" s="1" t="e">
        <f t="shared" si="0"/>
        <v>#N/A</v>
      </c>
      <c r="Z16" s="1" t="e">
        <f>IF(LEN(D6)&lt;2,B6,"")</f>
        <v>#N/A</v>
      </c>
      <c r="AA16" s="1" t="str">
        <f t="shared" si="1"/>
        <v/>
      </c>
      <c r="AC16" s="143"/>
      <c r="AD16" s="143"/>
      <c r="AE16" s="435" t="str">
        <f t="shared" si="2"/>
        <v/>
      </c>
      <c r="AF16" s="435"/>
      <c r="AG16" s="435"/>
      <c r="AH16" s="143"/>
      <c r="AI16" s="143"/>
    </row>
    <row r="17" spans="2:35" ht="19.149999999999999" customHeight="1" thickTop="1" thickBot="1" x14ac:dyDescent="0.25">
      <c r="B17" s="104" t="str">
        <f t="shared" si="3"/>
        <v/>
      </c>
      <c r="C17" s="105" t="str">
        <f>IFERROR(VLOOKUP(B17,'اختيار المقررات'!AU10:AY59,2,0),"")</f>
        <v/>
      </c>
      <c r="D17" s="406" t="str">
        <f>IFERROR(VLOOKUP(B17,'اختيار المقررات'!AU10:AY59,3,0),"")</f>
        <v/>
      </c>
      <c r="E17" s="406"/>
      <c r="F17" s="406"/>
      <c r="G17" s="406"/>
      <c r="H17" s="106" t="str">
        <f>IFERROR(VLOOKUP(B17,'اختيار المقررات'!AU10:AY59,4,0),"")</f>
        <v/>
      </c>
      <c r="I17" s="107" t="str">
        <f>IFERROR(VLOOKUP(B17,'اختيار المقررات'!AU10:AY59,5,0),"")</f>
        <v/>
      </c>
      <c r="J17" s="104" t="str">
        <f t="shared" si="4"/>
        <v/>
      </c>
      <c r="K17" s="105" t="str">
        <f>IFERROR(VLOOKUP(J17,'اختيار المقررات'!AU10:AY59,2,0),"")</f>
        <v/>
      </c>
      <c r="L17" s="406" t="str">
        <f>IFERROR(VLOOKUP(J17,'اختيار المقررات'!AU10:AY59,3,0),"")</f>
        <v/>
      </c>
      <c r="M17" s="406"/>
      <c r="N17" s="406"/>
      <c r="O17" s="406"/>
      <c r="P17" s="106" t="str">
        <f>IFERROR(VLOOKUP(J17,'اختيار المقررات'!AU10:AY59,4,0),"")</f>
        <v/>
      </c>
      <c r="Q17" s="107" t="str">
        <f>IFERROR(VLOOKUP(J17,'اختيار المقررات'!AU10:AY59,5,0),"")</f>
        <v/>
      </c>
      <c r="R17" s="52"/>
      <c r="S17" s="108"/>
      <c r="T17" s="108"/>
      <c r="U17" s="109"/>
      <c r="V17" s="118" t="str">
        <f>IF($AJ$1&gt;0,"",IFERROR(SMALL('اختيار المقررات'!$AL$8:$AL$57,'اختيار المقررات'!AM14),""))</f>
        <v/>
      </c>
      <c r="X17" s="1">
        <v>15</v>
      </c>
      <c r="Y17" s="1" t="e">
        <f t="shared" si="0"/>
        <v>#N/A</v>
      </c>
      <c r="Z17" s="1" t="e">
        <f>IF(LEN(H6)&lt;2,F6,"")</f>
        <v>#N/A</v>
      </c>
      <c r="AA17" s="1" t="str">
        <f t="shared" si="1"/>
        <v/>
      </c>
      <c r="AC17" s="143"/>
      <c r="AD17" s="143"/>
      <c r="AE17" s="435" t="str">
        <f t="shared" si="2"/>
        <v/>
      </c>
      <c r="AF17" s="435"/>
      <c r="AG17" s="435"/>
      <c r="AH17" s="143"/>
      <c r="AI17" s="143"/>
    </row>
    <row r="18" spans="2:35" ht="19.149999999999999" customHeight="1" thickTop="1" thickBot="1" x14ac:dyDescent="0.25">
      <c r="B18" s="104" t="str">
        <f t="shared" si="3"/>
        <v/>
      </c>
      <c r="C18" s="105" t="str">
        <f>IFERROR(VLOOKUP(B18,'اختيار المقررات'!AU11:AY60,2,0),"")</f>
        <v/>
      </c>
      <c r="D18" s="406" t="str">
        <f>IFERROR(VLOOKUP(B18,'اختيار المقررات'!AU11:AY60,3,0),"")</f>
        <v/>
      </c>
      <c r="E18" s="406"/>
      <c r="F18" s="406"/>
      <c r="G18" s="406"/>
      <c r="H18" s="106" t="str">
        <f>IFERROR(VLOOKUP(B18,'اختيار المقررات'!AU11:AY60,4,0),"")</f>
        <v/>
      </c>
      <c r="I18" s="107" t="str">
        <f>IFERROR(VLOOKUP(B18,'اختيار المقررات'!AU11:AY60,5,0),"")</f>
        <v/>
      </c>
      <c r="J18" s="104" t="str">
        <f>V26</f>
        <v/>
      </c>
      <c r="K18" s="105" t="str">
        <f>IFERROR(VLOOKUP(J18,'اختيار المقررات'!AU11:AY60,2,0),"")</f>
        <v/>
      </c>
      <c r="L18" s="406" t="str">
        <f>IFERROR(VLOOKUP(J18,'اختيار المقررات'!AU11:AY60,3,0),"")</f>
        <v/>
      </c>
      <c r="M18" s="406"/>
      <c r="N18" s="406"/>
      <c r="O18" s="406"/>
      <c r="P18" s="106" t="str">
        <f>IFERROR(VLOOKUP(J18,'اختيار المقررات'!AU11:AY60,4,0),"")</f>
        <v/>
      </c>
      <c r="Q18" s="107" t="str">
        <f>IFERROR(VLOOKUP(J18,'اختيار المقررات'!AU11:AY60,5,0),"")</f>
        <v/>
      </c>
      <c r="R18" s="52"/>
      <c r="S18" s="108"/>
      <c r="T18" s="108"/>
      <c r="U18" s="109"/>
      <c r="V18" s="118" t="str">
        <f>IF($AJ$1&gt;0,"",IFERROR(SMALL('اختيار المقررات'!$AL$8:$AL$57,'اختيار المقررات'!AM15),""))</f>
        <v/>
      </c>
      <c r="X18" s="1">
        <v>16</v>
      </c>
      <c r="Y18" s="1" t="e">
        <f t="shared" si="0"/>
        <v>#N/A</v>
      </c>
      <c r="Z18" s="1" t="e">
        <f>IF(LEN(K6)&lt;2,J6,"")</f>
        <v>#N/A</v>
      </c>
      <c r="AA18" s="1" t="str">
        <f t="shared" si="1"/>
        <v/>
      </c>
      <c r="AC18" s="143"/>
      <c r="AD18" s="143"/>
      <c r="AE18" s="435" t="str">
        <f t="shared" si="2"/>
        <v/>
      </c>
      <c r="AF18" s="435"/>
      <c r="AG18" s="435"/>
      <c r="AH18" s="143"/>
      <c r="AI18" s="143"/>
    </row>
    <row r="19" spans="2:35" ht="19.149999999999999" customHeight="1" thickTop="1" thickBot="1" x14ac:dyDescent="0.25">
      <c r="B19" s="104" t="str">
        <f t="shared" si="3"/>
        <v/>
      </c>
      <c r="C19" s="105" t="str">
        <f>IFERROR(VLOOKUP(B19,'اختيار المقررات'!AU12:AY61,2,0),"")</f>
        <v/>
      </c>
      <c r="D19" s="406" t="str">
        <f>IFERROR(VLOOKUP(B19,'اختيار المقررات'!AU12:AY61,3,0),"")</f>
        <v/>
      </c>
      <c r="E19" s="406"/>
      <c r="F19" s="406"/>
      <c r="G19" s="406"/>
      <c r="H19" s="106" t="str">
        <f>IFERROR(VLOOKUP(B19,'اختيار المقررات'!AU12:AY61,4,0),"")</f>
        <v/>
      </c>
      <c r="I19" s="107" t="str">
        <f>IFERROR(VLOOKUP(B19,'اختيار المقررات'!AU12:AY61,5,0),"")</f>
        <v/>
      </c>
      <c r="J19" s="104" t="str">
        <f>V27</f>
        <v/>
      </c>
      <c r="K19" s="105" t="str">
        <f>IFERROR(VLOOKUP(J19,'اختيار المقررات'!AU12:AY61,2,0),"")</f>
        <v/>
      </c>
      <c r="L19" s="406" t="str">
        <f>IFERROR(VLOOKUP(J19,'اختيار المقررات'!AU12:AY61,3,0),"")</f>
        <v/>
      </c>
      <c r="M19" s="406"/>
      <c r="N19" s="406"/>
      <c r="O19" s="406"/>
      <c r="P19" s="106" t="str">
        <f>IFERROR(VLOOKUP(J19,'اختيار المقررات'!AU12:AY61,4,0),"")</f>
        <v/>
      </c>
      <c r="Q19" s="107" t="str">
        <f>IFERROR(VLOOKUP(J19,'اختيار المقررات'!AU12:AY61,5,0),"")</f>
        <v/>
      </c>
      <c r="R19" s="52"/>
      <c r="S19" s="108"/>
      <c r="T19" s="108"/>
      <c r="U19" s="109"/>
      <c r="V19" s="118" t="str">
        <f>IF($AJ$1&gt;0,"",IFERROR(SMALL('اختيار المقررات'!$AL$8:$AL$57,'اختيار المقررات'!AM16),""))</f>
        <v/>
      </c>
      <c r="X19" s="1">
        <v>17</v>
      </c>
      <c r="Y19" s="1" t="e">
        <f t="shared" si="0"/>
        <v>#N/A</v>
      </c>
      <c r="Z19" s="1" t="e">
        <f>IF(LEN(P6)&lt;2,N6,"")</f>
        <v>#N/A</v>
      </c>
      <c r="AA19" s="1" t="str">
        <f t="shared" si="1"/>
        <v/>
      </c>
      <c r="AC19" s="143"/>
      <c r="AD19" s="143"/>
      <c r="AE19" s="435" t="str">
        <f t="shared" si="2"/>
        <v/>
      </c>
      <c r="AF19" s="435"/>
      <c r="AG19" s="435"/>
      <c r="AH19" s="143"/>
      <c r="AI19" s="143"/>
    </row>
    <row r="20" spans="2:35" ht="28.9" customHeight="1" thickTop="1" thickBot="1" x14ac:dyDescent="0.25">
      <c r="B20" s="465" t="e">
        <f>'إدخال البيانات'!A2</f>
        <v>#N/A</v>
      </c>
      <c r="C20" s="465"/>
      <c r="D20" s="465"/>
      <c r="E20" s="465"/>
      <c r="F20" s="465"/>
      <c r="G20" s="465"/>
      <c r="H20" s="465"/>
      <c r="I20" s="465"/>
      <c r="J20" s="465"/>
      <c r="K20" s="465"/>
      <c r="L20" s="465"/>
      <c r="M20" s="465"/>
      <c r="N20" s="465"/>
      <c r="O20" s="465"/>
      <c r="P20" s="465"/>
      <c r="Q20" s="465"/>
      <c r="R20" s="465"/>
      <c r="S20" s="108"/>
      <c r="T20" s="108"/>
      <c r="U20" s="109"/>
      <c r="V20" s="118" t="str">
        <f>IF($AJ$1&gt;0,"",IFERROR(SMALL('اختيار المقررات'!$AL$8:$AL$57,'اختيار المقررات'!AM17),""))</f>
        <v/>
      </c>
      <c r="X20" s="1">
        <v>18</v>
      </c>
      <c r="Y20" s="1">
        <f t="shared" si="0"/>
        <v>18</v>
      </c>
      <c r="Z20" s="1" t="str">
        <f>IF(LEN(D7)&lt;2,B7,"")</f>
        <v>الموبايل:</v>
      </c>
      <c r="AA20" s="1" t="str">
        <f t="shared" si="1"/>
        <v/>
      </c>
      <c r="AC20" s="143"/>
      <c r="AD20" s="143"/>
      <c r="AE20" s="435" t="str">
        <f t="shared" si="2"/>
        <v/>
      </c>
      <c r="AF20" s="435"/>
      <c r="AG20" s="435"/>
      <c r="AH20" s="143"/>
      <c r="AI20" s="143"/>
    </row>
    <row r="21" spans="2:35" ht="18" customHeight="1" thickTop="1" thickBot="1" x14ac:dyDescent="0.25">
      <c r="B21" s="466" t="s">
        <v>73</v>
      </c>
      <c r="C21" s="408"/>
      <c r="D21" s="408"/>
      <c r="E21" s="408"/>
      <c r="F21" s="145">
        <f>'اختيار المقررات'!V30</f>
        <v>0</v>
      </c>
      <c r="G21" s="408" t="s">
        <v>74</v>
      </c>
      <c r="H21" s="408"/>
      <c r="I21" s="408"/>
      <c r="J21" s="408"/>
      <c r="K21" s="403">
        <f>'اختيار المقررات'!AB30</f>
        <v>0</v>
      </c>
      <c r="L21" s="403"/>
      <c r="M21" s="408" t="str">
        <f>'اختيار المقررات'!AC30</f>
        <v>عدد المقررات المسجلة لأكثر من مرتين</v>
      </c>
      <c r="N21" s="408"/>
      <c r="O21" s="408"/>
      <c r="P21" s="408"/>
      <c r="Q21" s="403">
        <f>'اختيار المقررات'!AG30</f>
        <v>0</v>
      </c>
      <c r="R21" s="460"/>
      <c r="S21" s="110"/>
      <c r="V21" s="118" t="str">
        <f>IF($AJ$1&gt;0,"",IFERROR(SMALL('اختيار المقررات'!$AL$8:$AL$57,'اختيار المقررات'!AM18),""))</f>
        <v/>
      </c>
      <c r="X21" s="1">
        <v>19</v>
      </c>
      <c r="Y21" s="1">
        <f t="shared" si="0"/>
        <v>19</v>
      </c>
      <c r="Z21" s="1" t="str">
        <f>IF(LEN(H7)&lt;2,F7,"")</f>
        <v>الهاتف:</v>
      </c>
      <c r="AA21" s="1" t="str">
        <f t="shared" si="1"/>
        <v/>
      </c>
      <c r="AC21" s="143"/>
      <c r="AD21" s="143"/>
      <c r="AE21" s="435" t="str">
        <f t="shared" si="2"/>
        <v/>
      </c>
      <c r="AF21" s="435"/>
      <c r="AG21" s="435"/>
      <c r="AH21" s="143"/>
      <c r="AI21" s="143"/>
    </row>
    <row r="22" spans="2:35" ht="18" customHeight="1" thickTop="1" x14ac:dyDescent="0.2">
      <c r="B22" s="483" t="s">
        <v>68</v>
      </c>
      <c r="C22" s="484"/>
      <c r="D22" s="484"/>
      <c r="E22" s="449">
        <f>'اختيار المقررات'!F5</f>
        <v>0</v>
      </c>
      <c r="F22" s="449"/>
      <c r="G22" s="449"/>
      <c r="H22" s="449"/>
      <c r="I22" s="450"/>
      <c r="J22" s="146" t="s">
        <v>57</v>
      </c>
      <c r="K22" s="411" t="e">
        <f>'اختيار المقررات'!Q5</f>
        <v>#N/A</v>
      </c>
      <c r="L22" s="411"/>
      <c r="M22" s="147" t="s">
        <v>0</v>
      </c>
      <c r="N22" s="413" t="e">
        <f>'اختيار المقررات'!W5</f>
        <v>#N/A</v>
      </c>
      <c r="O22" s="413"/>
      <c r="P22" s="148"/>
      <c r="Q22" s="148"/>
      <c r="R22" s="148"/>
      <c r="U22" s="118" t="str">
        <f>IFERROR(SMALL('اختيار المقررات'!$C$35:$C$38,'اختيار المقررات'!AM8),"")</f>
        <v/>
      </c>
      <c r="V22" s="118" t="str">
        <f>IF($AJ$1&gt;0,"",IFERROR(SMALL('اختيار المقررات'!$AL$8:$AL$57,'اختيار المقررات'!AM19),""))</f>
        <v/>
      </c>
      <c r="X22" s="1">
        <v>20</v>
      </c>
      <c r="Y22" s="1">
        <f t="shared" si="0"/>
        <v>20</v>
      </c>
      <c r="Z22" s="1" t="str">
        <f>IF(LEN(K7)&lt;2,J7,"")</f>
        <v>العنوان :</v>
      </c>
      <c r="AC22" s="143"/>
      <c r="AD22" s="143"/>
      <c r="AE22" s="435" t="str">
        <f t="shared" si="2"/>
        <v/>
      </c>
      <c r="AF22" s="435"/>
      <c r="AG22" s="435"/>
      <c r="AH22" s="143"/>
      <c r="AI22" s="143"/>
    </row>
    <row r="23" spans="2:35" ht="18" customHeight="1" x14ac:dyDescent="0.2">
      <c r="B23" s="479" t="s">
        <v>72</v>
      </c>
      <c r="C23" s="480"/>
      <c r="D23" s="480"/>
      <c r="E23" s="451" t="e">
        <f>'اختيار المقررات'!AD27</f>
        <v>#N/A</v>
      </c>
      <c r="F23" s="451"/>
      <c r="G23" s="452"/>
      <c r="H23" s="437" t="s">
        <v>4161</v>
      </c>
      <c r="I23" s="410"/>
      <c r="J23" s="438" t="e">
        <f>'اختيار المقررات'!AB5</f>
        <v>#N/A</v>
      </c>
      <c r="K23" s="438"/>
      <c r="L23" s="439"/>
      <c r="M23" s="410" t="s">
        <v>3441</v>
      </c>
      <c r="N23" s="410"/>
      <c r="O23" s="410" t="s">
        <v>3440</v>
      </c>
      <c r="P23" s="410"/>
      <c r="Q23" s="410" t="s">
        <v>4162</v>
      </c>
      <c r="R23" s="441"/>
      <c r="U23" s="118" t="str">
        <f>IFERROR(SMALL('اختيار المقررات'!$C$35:$C$38,'اختيار المقررات'!AM9),"")</f>
        <v/>
      </c>
      <c r="V23" s="118" t="str">
        <f>IF($AJ$1&gt;0,"",IFERROR(SMALL('اختيار المقررات'!$AL$8:$AL$57,'اختيار المقررات'!AM20),""))</f>
        <v/>
      </c>
      <c r="W23" s="118" t="str">
        <f>IFERROR(SMALL($D$37:$D$40,BH3),"")</f>
        <v/>
      </c>
    </row>
    <row r="24" spans="2:35" ht="18" customHeight="1" x14ac:dyDescent="0.2">
      <c r="B24" s="479" t="s">
        <v>3439</v>
      </c>
      <c r="C24" s="480"/>
      <c r="D24" s="480"/>
      <c r="E24" s="444">
        <f>'اختيار المقررات'!W27</f>
        <v>0</v>
      </c>
      <c r="F24" s="444"/>
      <c r="G24" s="445"/>
      <c r="H24" s="443" t="s">
        <v>25</v>
      </c>
      <c r="I24" s="440"/>
      <c r="J24" s="444">
        <f>'اختيار المقررات'!N26</f>
        <v>0</v>
      </c>
      <c r="K24" s="444"/>
      <c r="L24" s="445"/>
      <c r="M24" s="440"/>
      <c r="N24" s="440"/>
      <c r="O24" s="440"/>
      <c r="P24" s="440"/>
      <c r="Q24" s="440"/>
      <c r="R24" s="442"/>
      <c r="U24" s="118" t="str">
        <f>IFERROR(SMALL('اختيار المقررات'!$C$35:$C$38,'اختيار المقررات'!AM10),"")</f>
        <v/>
      </c>
      <c r="V24" s="118" t="str">
        <f>IF($AJ$1&gt;0,"",IFERROR(SMALL('اختيار المقررات'!$AL$8:$AL$57,'اختيار المقررات'!AM21),""))</f>
        <v/>
      </c>
    </row>
    <row r="25" spans="2:35" ht="18" customHeight="1" x14ac:dyDescent="0.2">
      <c r="B25" s="479" t="s">
        <v>3438</v>
      </c>
      <c r="C25" s="480"/>
      <c r="D25" s="480"/>
      <c r="E25" s="444" t="e">
        <f>'اختيار المقررات'!N28</f>
        <v>#N/A</v>
      </c>
      <c r="F25" s="444"/>
      <c r="G25" s="445"/>
      <c r="H25" s="446" t="s">
        <v>20</v>
      </c>
      <c r="I25" s="404"/>
      <c r="J25" s="149" t="str">
        <f>'اختيار المقررات'!N29</f>
        <v>لا</v>
      </c>
      <c r="K25" s="149"/>
      <c r="L25" s="150"/>
      <c r="M25" s="440"/>
      <c r="N25" s="440"/>
      <c r="O25" s="440"/>
      <c r="P25" s="440"/>
      <c r="Q25" s="440"/>
      <c r="R25" s="442"/>
      <c r="U25" s="118" t="str">
        <f>IFERROR(SMALL('اختيار المقررات'!$C$35:$C$38,'اختيار المقررات'!AM11),"")</f>
        <v/>
      </c>
    </row>
    <row r="26" spans="2:35" ht="18" customHeight="1" x14ac:dyDescent="0.2">
      <c r="B26" s="481" t="s">
        <v>23</v>
      </c>
      <c r="C26" s="482"/>
      <c r="D26" s="482"/>
      <c r="E26" s="453" t="e">
        <f>IF(AJ1&gt;0,"لم يسجل",'اختيار المقررات'!W28)</f>
        <v>#N/A</v>
      </c>
      <c r="F26" s="453"/>
      <c r="G26" s="453"/>
      <c r="H26" s="151"/>
      <c r="I26" s="151"/>
      <c r="J26" s="152"/>
      <c r="K26" s="152"/>
      <c r="L26" s="153"/>
      <c r="M26" s="440"/>
      <c r="N26" s="440"/>
      <c r="O26" s="440"/>
      <c r="P26" s="440"/>
      <c r="Q26" s="440"/>
      <c r="R26" s="442"/>
      <c r="V26" s="118" t="str">
        <f>IFERROR(SMALL('اختيار المقررات'!$AL$8:$AL$57,'اختيار المقررات'!AM22),"")</f>
        <v/>
      </c>
    </row>
    <row r="27" spans="2:35" ht="18" customHeight="1" x14ac:dyDescent="0.2">
      <c r="B27" s="462" t="str">
        <f>IF(B28&lt;&gt;"",'اختيار المقررات'!C27,"")</f>
        <v/>
      </c>
      <c r="C27" s="463"/>
      <c r="D27" s="463"/>
      <c r="E27" s="463"/>
      <c r="F27" s="463"/>
      <c r="G27" s="463"/>
      <c r="H27" s="463"/>
      <c r="I27" s="463"/>
      <c r="J27" s="463"/>
      <c r="K27" s="463"/>
      <c r="L27" s="464"/>
      <c r="M27" s="440"/>
      <c r="N27" s="440"/>
      <c r="O27" s="440"/>
      <c r="P27" s="440"/>
      <c r="Q27" s="440"/>
      <c r="R27" s="442"/>
      <c r="V27" s="118" t="str">
        <f>IFERROR(SMALL('اختيار المقررات'!$AL$8:$AL$57,'اختيار المقررات'!AM23),"")</f>
        <v/>
      </c>
    </row>
    <row r="28" spans="2:35" ht="18" customHeight="1" x14ac:dyDescent="0.2">
      <c r="B28" s="455" t="str">
        <f>'اختيار المقررات'!C28</f>
        <v/>
      </c>
      <c r="C28" s="456"/>
      <c r="D28" s="456"/>
      <c r="E28" s="456"/>
      <c r="F28" s="456"/>
      <c r="G28" s="456" t="str">
        <f>'اختيار المقررات'!C29</f>
        <v/>
      </c>
      <c r="H28" s="456"/>
      <c r="I28" s="456"/>
      <c r="J28" s="456"/>
      <c r="K28" s="456"/>
      <c r="L28" s="461"/>
      <c r="M28" s="440"/>
      <c r="N28" s="440"/>
      <c r="O28" s="440"/>
      <c r="P28" s="440"/>
      <c r="Q28" s="440"/>
      <c r="R28" s="442"/>
      <c r="V28" s="118" t="str">
        <f>IFERROR(SMALL('اختيار المقررات'!$AL$8:$AL$57,'اختيار المقررات'!AM24),"")</f>
        <v/>
      </c>
    </row>
    <row r="29" spans="2:35" ht="18" customHeight="1" x14ac:dyDescent="0.2">
      <c r="B29" s="455" t="str">
        <f>'اختيار المقررات'!C30</f>
        <v/>
      </c>
      <c r="C29" s="456"/>
      <c r="D29" s="456"/>
      <c r="E29" s="456"/>
      <c r="F29" s="456"/>
      <c r="G29" s="456" t="str">
        <f>'اختيار المقررات'!C31</f>
        <v/>
      </c>
      <c r="H29" s="456"/>
      <c r="I29" s="456"/>
      <c r="J29" s="456"/>
      <c r="K29" s="456"/>
      <c r="L29" s="461"/>
      <c r="M29" s="440"/>
      <c r="N29" s="440"/>
      <c r="O29" s="440"/>
      <c r="P29" s="440"/>
      <c r="Q29" s="440"/>
      <c r="R29" s="442"/>
      <c r="V29" s="118" t="str">
        <f>IFERROR(SMALL('اختيار المقررات'!$AL$8:$AL$57,'اختيار المقررات'!AM25),"")</f>
        <v/>
      </c>
      <c r="W29" s="51" t="str">
        <f>U22</f>
        <v/>
      </c>
    </row>
    <row r="30" spans="2:35" ht="16.5" customHeight="1" x14ac:dyDescent="0.2">
      <c r="B30" s="454" t="str">
        <f>'اختيار المقررات'!C32</f>
        <v/>
      </c>
      <c r="C30" s="447"/>
      <c r="D30" s="447"/>
      <c r="E30" s="447"/>
      <c r="F30" s="447"/>
      <c r="G30" s="447" t="str">
        <f>'اختيار المقررات'!C33</f>
        <v/>
      </c>
      <c r="H30" s="447"/>
      <c r="I30" s="447"/>
      <c r="J30" s="447"/>
      <c r="K30" s="447"/>
      <c r="L30" s="448"/>
      <c r="M30" s="440"/>
      <c r="N30" s="440"/>
      <c r="O30" s="440"/>
      <c r="P30" s="440"/>
      <c r="Q30" s="440"/>
      <c r="R30" s="442"/>
      <c r="V30" s="118" t="str">
        <f>IFERROR(SMALL('اختيار المقررات'!$AL$8:$AL$57,'اختيار المقررات'!AM26),"")</f>
        <v/>
      </c>
      <c r="W30" s="51" t="str">
        <f>U24</f>
        <v/>
      </c>
    </row>
    <row r="31" spans="2:35" ht="16.5" customHeight="1" x14ac:dyDescent="0.2">
      <c r="B31" s="485" t="s">
        <v>4163</v>
      </c>
      <c r="C31" s="486"/>
      <c r="D31" s="486"/>
      <c r="E31" s="486"/>
      <c r="F31" s="486"/>
      <c r="G31" s="486"/>
      <c r="H31" s="486"/>
      <c r="I31" s="486"/>
      <c r="J31" s="486"/>
      <c r="K31" s="486"/>
      <c r="L31" s="486"/>
      <c r="M31" s="486"/>
      <c r="N31" s="486"/>
      <c r="O31" s="486"/>
      <c r="P31" s="486"/>
      <c r="Q31" s="486"/>
      <c r="R31" s="487"/>
      <c r="V31" s="118" t="str">
        <f>IFERROR(SMALL('اختيار المقررات'!$AL$8:$AL$57,'اختيار المقررات'!AM27),"")</f>
        <v/>
      </c>
      <c r="W31" s="51" t="str">
        <f>U23</f>
        <v/>
      </c>
    </row>
    <row r="32" spans="2:35" ht="16.5" customHeight="1" x14ac:dyDescent="0.2">
      <c r="B32" s="469" t="s">
        <v>24</v>
      </c>
      <c r="C32" s="469"/>
      <c r="D32" s="469"/>
      <c r="E32" s="469"/>
      <c r="F32" s="469"/>
      <c r="G32" s="469"/>
      <c r="H32" s="469"/>
      <c r="I32" s="469"/>
      <c r="J32" s="469"/>
      <c r="K32" s="469"/>
      <c r="L32" s="469"/>
      <c r="M32" s="469"/>
      <c r="N32" s="469"/>
      <c r="O32" s="469"/>
      <c r="P32" s="469"/>
      <c r="Q32" s="469"/>
      <c r="R32" s="469"/>
      <c r="W32" s="51"/>
    </row>
    <row r="33" spans="2:36" s="175" customFormat="1" ht="18" customHeight="1" x14ac:dyDescent="0.2">
      <c r="B33" s="470" t="s">
        <v>30</v>
      </c>
      <c r="C33" s="470"/>
      <c r="D33" s="470"/>
      <c r="E33" s="470"/>
      <c r="F33" s="470"/>
      <c r="G33" s="470"/>
      <c r="H33" s="470"/>
      <c r="I33" s="470"/>
      <c r="J33" s="470"/>
      <c r="K33" s="470"/>
      <c r="L33" s="470"/>
      <c r="M33" s="470"/>
      <c r="N33" s="470"/>
      <c r="O33" s="470"/>
      <c r="P33" s="470"/>
      <c r="Q33" s="470"/>
      <c r="R33" s="470"/>
      <c r="W33" s="176"/>
      <c r="X33" s="177"/>
      <c r="Y33" s="177"/>
      <c r="Z33" s="177"/>
      <c r="AA33" s="177"/>
      <c r="AB33" s="177"/>
      <c r="AC33" s="177"/>
      <c r="AD33" s="177"/>
      <c r="AE33" s="177"/>
      <c r="AF33" s="177"/>
      <c r="AG33" s="177"/>
      <c r="AH33" s="177"/>
      <c r="AI33" s="177"/>
      <c r="AJ33" s="177"/>
    </row>
    <row r="34" spans="2:36" s="175" customFormat="1" ht="18" customHeight="1" x14ac:dyDescent="0.2">
      <c r="B34" s="471" t="s">
        <v>31</v>
      </c>
      <c r="C34" s="471"/>
      <c r="D34" s="471"/>
      <c r="E34" s="471"/>
      <c r="F34" s="457" t="e">
        <f>IF(AJ1&gt;0,"لم يسجل",'اختيار المقررات'!W29)</f>
        <v>#N/A</v>
      </c>
      <c r="G34" s="457"/>
      <c r="H34" s="458" t="e">
        <f>IF(D4="أنثى","ليرة سورية فقط لا غير من الطالبة","ليرة سورية فقط لا غير من الطالب")&amp;" "&amp;H2</f>
        <v>#N/A</v>
      </c>
      <c r="I34" s="458"/>
      <c r="J34" s="458"/>
      <c r="K34" s="458"/>
      <c r="L34" s="458"/>
      <c r="M34" s="458"/>
      <c r="N34" s="458"/>
      <c r="O34" s="458"/>
      <c r="P34" s="458"/>
      <c r="Q34" s="458"/>
      <c r="R34" s="458"/>
      <c r="V34" s="175" t="str">
        <f>IFERROR(SMALL('اختيار المقررات'!$AL$8:$AL$57,'اختيار المقررات'!AM28),"")</f>
        <v/>
      </c>
      <c r="W34" s="176" t="str">
        <f>U25</f>
        <v/>
      </c>
      <c r="X34" s="177"/>
      <c r="Y34" s="177"/>
      <c r="Z34" s="177"/>
      <c r="AA34" s="177"/>
      <c r="AB34" s="177"/>
      <c r="AC34" s="177"/>
      <c r="AD34" s="177"/>
      <c r="AE34" s="177"/>
      <c r="AF34" s="177"/>
      <c r="AG34" s="177"/>
      <c r="AH34" s="177"/>
      <c r="AI34" s="177"/>
      <c r="AJ34" s="177"/>
    </row>
    <row r="35" spans="2:36" s="175" customFormat="1" ht="18" customHeight="1" x14ac:dyDescent="0.2">
      <c r="B35" s="471" t="str">
        <f>IF(D4="أنثى","رقمها الامتحاني","رقمه الامتحاني")</f>
        <v>رقمه الامتحاني</v>
      </c>
      <c r="C35" s="471"/>
      <c r="D35" s="471"/>
      <c r="E35" s="457">
        <f>D2</f>
        <v>0</v>
      </c>
      <c r="F35" s="457"/>
      <c r="G35" s="471" t="s">
        <v>32</v>
      </c>
      <c r="H35" s="471"/>
      <c r="I35" s="471"/>
      <c r="J35" s="471"/>
      <c r="K35" s="471"/>
      <c r="L35" s="471"/>
      <c r="M35" s="471"/>
      <c r="N35" s="471"/>
      <c r="O35" s="471"/>
      <c r="P35" s="471"/>
      <c r="Q35" s="471"/>
      <c r="R35" s="471"/>
      <c r="V35" s="175" t="str">
        <f>IFERROR(SMALL('اختيار المقررات'!$AL$8:$AL$57,'اختيار المقررات'!AM29),"")</f>
        <v/>
      </c>
      <c r="X35" s="177"/>
      <c r="Y35" s="177"/>
      <c r="Z35" s="177"/>
      <c r="AA35" s="177"/>
      <c r="AB35" s="177"/>
      <c r="AC35" s="177"/>
      <c r="AD35" s="177"/>
      <c r="AE35" s="177"/>
      <c r="AF35" s="177"/>
      <c r="AG35" s="177"/>
      <c r="AH35" s="177"/>
      <c r="AI35" s="177"/>
      <c r="AJ35" s="177"/>
    </row>
    <row r="36" spans="2:36" s="175" customFormat="1" ht="18" customHeight="1" x14ac:dyDescent="0.2">
      <c r="B36" s="178"/>
      <c r="C36" s="179"/>
      <c r="D36" s="459"/>
      <c r="E36" s="459"/>
      <c r="F36" s="459"/>
      <c r="G36" s="459"/>
      <c r="H36" s="459"/>
      <c r="I36" s="180"/>
      <c r="J36" s="180"/>
      <c r="K36" s="178"/>
      <c r="L36" s="179"/>
      <c r="M36" s="459"/>
      <c r="N36" s="459"/>
      <c r="O36" s="459"/>
      <c r="P36" s="459"/>
      <c r="Q36" s="180"/>
      <c r="R36" s="180"/>
      <c r="V36" s="175" t="str">
        <f>IFERROR(SMALL('اختيار المقررات'!$AL$8:$AL$57,'اختيار المقررات'!AM30),"")</f>
        <v/>
      </c>
      <c r="X36" s="177"/>
      <c r="Y36" s="177"/>
      <c r="Z36" s="177"/>
      <c r="AA36" s="177"/>
      <c r="AB36" s="177"/>
      <c r="AC36" s="177"/>
      <c r="AD36" s="177"/>
      <c r="AE36" s="177"/>
      <c r="AF36" s="177"/>
      <c r="AG36" s="177"/>
      <c r="AH36" s="177"/>
      <c r="AI36" s="177"/>
      <c r="AJ36" s="177"/>
    </row>
    <row r="37" spans="2:36" s="175" customFormat="1" ht="18" customHeight="1" x14ac:dyDescent="0.2">
      <c r="B37" s="469" t="s">
        <v>26</v>
      </c>
      <c r="C37" s="469"/>
      <c r="D37" s="469"/>
      <c r="E37" s="469"/>
      <c r="F37" s="469"/>
      <c r="G37" s="469"/>
      <c r="H37" s="469"/>
      <c r="I37" s="469"/>
      <c r="J37" s="469"/>
      <c r="K37" s="469"/>
      <c r="L37" s="469"/>
      <c r="M37" s="469"/>
      <c r="N37" s="469"/>
      <c r="O37" s="469"/>
      <c r="P37" s="469"/>
      <c r="Q37" s="469"/>
      <c r="R37" s="469"/>
      <c r="V37" s="175" t="str">
        <f>IFERROR(SMALL('اختيار المقررات'!$AL$8:$AL$57,'اختيار المقررات'!AM31),"")</f>
        <v/>
      </c>
      <c r="X37" s="177"/>
      <c r="Y37" s="177"/>
      <c r="Z37" s="177"/>
      <c r="AA37" s="177"/>
      <c r="AB37" s="177"/>
      <c r="AC37" s="177"/>
      <c r="AD37" s="177"/>
      <c r="AE37" s="177"/>
      <c r="AF37" s="177"/>
      <c r="AG37" s="177"/>
      <c r="AH37" s="177"/>
      <c r="AI37" s="177"/>
      <c r="AJ37" s="177"/>
    </row>
    <row r="38" spans="2:36" s="175" customFormat="1" ht="18" customHeight="1" x14ac:dyDescent="0.2">
      <c r="B38" s="470" t="s">
        <v>30</v>
      </c>
      <c r="C38" s="470"/>
      <c r="D38" s="470"/>
      <c r="E38" s="470"/>
      <c r="F38" s="470"/>
      <c r="G38" s="470"/>
      <c r="H38" s="470"/>
      <c r="I38" s="470"/>
      <c r="J38" s="470"/>
      <c r="K38" s="470"/>
      <c r="L38" s="470"/>
      <c r="M38" s="470"/>
      <c r="N38" s="470"/>
      <c r="O38" s="470"/>
      <c r="P38" s="470"/>
      <c r="Q38" s="470"/>
      <c r="R38" s="470"/>
      <c r="V38" s="175" t="str">
        <f>IFERROR(SMALL('اختيار المقررات'!$AL$8:$AL$57,'اختيار المقررات'!AM32),"")</f>
        <v/>
      </c>
      <c r="X38" s="177"/>
      <c r="Y38" s="177"/>
      <c r="Z38" s="177"/>
      <c r="AA38" s="177"/>
      <c r="AB38" s="177"/>
      <c r="AC38" s="177"/>
      <c r="AD38" s="177"/>
      <c r="AE38" s="177"/>
      <c r="AF38" s="177"/>
      <c r="AG38" s="177"/>
      <c r="AH38" s="177"/>
      <c r="AI38" s="177"/>
      <c r="AJ38" s="177"/>
    </row>
    <row r="39" spans="2:36" s="175" customFormat="1" ht="18" customHeight="1" x14ac:dyDescent="0.2">
      <c r="B39" s="471" t="s">
        <v>31</v>
      </c>
      <c r="C39" s="471"/>
      <c r="D39" s="471"/>
      <c r="E39" s="471"/>
      <c r="F39" s="457" t="e">
        <f>IF(AJ1&gt;0,"لم يسجل",'اختيار المقررات'!AD29)</f>
        <v>#N/A</v>
      </c>
      <c r="G39" s="457"/>
      <c r="H39" s="472" t="e">
        <f>H34</f>
        <v>#N/A</v>
      </c>
      <c r="I39" s="472"/>
      <c r="J39" s="472"/>
      <c r="K39" s="472"/>
      <c r="L39" s="472"/>
      <c r="M39" s="472"/>
      <c r="N39" s="472"/>
      <c r="O39" s="472"/>
      <c r="P39" s="472"/>
      <c r="Q39" s="472"/>
      <c r="R39" s="472"/>
      <c r="V39" s="175" t="str">
        <f>IFERROR(SMALL('اختيار المقررات'!$AL$8:$AL$57,'اختيار المقررات'!AM33),"")</f>
        <v/>
      </c>
      <c r="X39" s="177"/>
      <c r="Y39" s="177"/>
      <c r="Z39" s="177"/>
      <c r="AA39" s="177"/>
      <c r="AB39" s="177"/>
      <c r="AC39" s="177"/>
      <c r="AD39" s="177"/>
      <c r="AE39" s="177"/>
      <c r="AF39" s="177"/>
      <c r="AG39" s="177"/>
      <c r="AH39" s="177"/>
      <c r="AI39" s="177"/>
      <c r="AJ39" s="177"/>
    </row>
    <row r="40" spans="2:36" s="175" customFormat="1" ht="18" customHeight="1" x14ac:dyDescent="0.2">
      <c r="B40" s="473" t="str">
        <f>B35</f>
        <v>رقمه الامتحاني</v>
      </c>
      <c r="C40" s="473"/>
      <c r="D40" s="473"/>
      <c r="E40" s="474">
        <f>E35</f>
        <v>0</v>
      </c>
      <c r="F40" s="474"/>
      <c r="G40" s="475" t="str">
        <f>G35</f>
        <v xml:space="preserve">وتحويله إلى حساب التعليم المفتوح رقم ck1-10173186 وتسليم إشعار القبض إلى صاحب العلاقة  </v>
      </c>
      <c r="H40" s="475"/>
      <c r="I40" s="475"/>
      <c r="J40" s="475"/>
      <c r="K40" s="475"/>
      <c r="L40" s="475"/>
      <c r="M40" s="475"/>
      <c r="N40" s="475"/>
      <c r="O40" s="475"/>
      <c r="P40" s="475"/>
      <c r="Q40" s="475"/>
      <c r="R40" s="475"/>
      <c r="V40" s="175" t="str">
        <f>IFERROR(SMALL('اختيار المقررات'!$AL$8:$AL$57,'اختيار المقررات'!AM34),"")</f>
        <v/>
      </c>
      <c r="X40" s="177"/>
      <c r="Y40" s="177"/>
      <c r="Z40" s="177"/>
      <c r="AA40" s="177"/>
      <c r="AB40" s="177"/>
      <c r="AC40" s="177"/>
      <c r="AD40" s="177"/>
      <c r="AE40" s="177"/>
      <c r="AF40" s="177"/>
      <c r="AG40" s="177"/>
      <c r="AH40" s="177"/>
      <c r="AI40" s="177"/>
      <c r="AJ40" s="177"/>
    </row>
    <row r="41" spans="2:36" s="175" customFormat="1" ht="18" customHeight="1" x14ac:dyDescent="0.2">
      <c r="B41" s="177"/>
      <c r="C41" s="177"/>
      <c r="D41" s="177"/>
      <c r="E41" s="177"/>
      <c r="F41" s="177"/>
      <c r="G41" s="177"/>
      <c r="H41" s="177"/>
      <c r="I41" s="177"/>
      <c r="J41" s="177"/>
      <c r="K41" s="177"/>
      <c r="L41" s="177"/>
      <c r="M41" s="177"/>
      <c r="N41" s="177"/>
      <c r="O41" s="177"/>
      <c r="P41" s="177"/>
      <c r="Q41" s="177"/>
      <c r="R41" s="177"/>
      <c r="V41" s="175" t="str">
        <f>IFERROR(SMALL('اختيار المقررات'!$AL$8:$AL$57,'اختيار المقررات'!AM35),"")</f>
        <v/>
      </c>
      <c r="X41" s="177"/>
      <c r="Y41" s="177"/>
      <c r="Z41" s="177"/>
      <c r="AA41" s="177"/>
      <c r="AB41" s="177"/>
      <c r="AC41" s="177"/>
      <c r="AD41" s="177"/>
      <c r="AE41" s="177"/>
      <c r="AF41" s="177"/>
      <c r="AG41" s="177"/>
      <c r="AH41" s="177"/>
      <c r="AI41" s="177"/>
      <c r="AJ41" s="177"/>
    </row>
    <row r="42" spans="2:36" ht="22.5" customHeight="1" x14ac:dyDescent="0.2">
      <c r="B42" s="1"/>
      <c r="C42" s="1"/>
      <c r="D42" s="1"/>
      <c r="E42" s="1"/>
      <c r="F42" s="154"/>
      <c r="G42" s="154"/>
      <c r="H42" s="154"/>
      <c r="I42" s="154"/>
      <c r="J42" s="1"/>
      <c r="K42" s="1"/>
      <c r="L42" s="1"/>
      <c r="M42" s="1"/>
      <c r="N42" s="154"/>
      <c r="O42" s="154"/>
      <c r="P42" s="154"/>
      <c r="Q42" s="1"/>
      <c r="R42" s="1"/>
      <c r="V42" s="118" t="str">
        <f>IFERROR(SMALL('اختيار المقررات'!$AL$8:$AL$57,'اختيار المقررات'!AM36),"")</f>
        <v/>
      </c>
    </row>
    <row r="43" spans="2:36" ht="22.5" customHeight="1" x14ac:dyDescent="0.2">
      <c r="B43" s="1"/>
      <c r="C43" s="155"/>
      <c r="D43" s="155"/>
      <c r="E43" s="155"/>
      <c r="F43" s="155"/>
      <c r="G43" s="155"/>
      <c r="H43" s="154"/>
      <c r="I43" s="154"/>
      <c r="J43" s="154"/>
      <c r="K43" s="154"/>
      <c r="L43" s="154"/>
      <c r="M43" s="154"/>
      <c r="N43" s="154"/>
      <c r="O43" s="154"/>
      <c r="P43" s="154"/>
      <c r="Q43" s="154"/>
      <c r="R43" s="154"/>
      <c r="V43" s="118" t="str">
        <f>IFERROR(SMALL('اختيار المقررات'!$AL$8:$AL$57,'اختيار المقررات'!AM37),"")</f>
        <v/>
      </c>
    </row>
    <row r="44" spans="2:36" ht="17.25" customHeight="1" x14ac:dyDescent="0.2">
      <c r="B44" s="1"/>
      <c r="C44" s="155"/>
      <c r="D44" s="155"/>
      <c r="E44" s="155"/>
      <c r="F44" s="155"/>
      <c r="G44" s="155"/>
      <c r="H44" s="156"/>
      <c r="I44" s="156"/>
      <c r="J44" s="156"/>
      <c r="K44" s="156"/>
      <c r="L44" s="156"/>
      <c r="M44" s="156"/>
      <c r="N44" s="156"/>
      <c r="O44" s="156"/>
      <c r="P44" s="156"/>
      <c r="Q44" s="156"/>
      <c r="R44" s="156"/>
      <c r="V44" s="118" t="str">
        <f>IFERROR(SMALL('اختيار المقررات'!$AL$8:$AL$57,'اختيار المقررات'!AM38),"")</f>
        <v/>
      </c>
    </row>
    <row r="45" spans="2:36" ht="17.25" customHeight="1" x14ac:dyDescent="0.2">
      <c r="B45" s="1"/>
      <c r="C45" s="155"/>
      <c r="D45" s="155"/>
      <c r="E45" s="155"/>
      <c r="F45" s="155"/>
      <c r="G45" s="155"/>
      <c r="H45" s="156"/>
      <c r="I45" s="156"/>
      <c r="J45" s="156"/>
      <c r="K45" s="156"/>
      <c r="L45" s="156"/>
      <c r="M45" s="156"/>
      <c r="N45" s="156"/>
      <c r="O45" s="156"/>
      <c r="P45" s="156"/>
      <c r="Q45" s="156"/>
      <c r="R45" s="156"/>
      <c r="V45" s="118" t="str">
        <f>IFERROR(SMALL('اختيار المقررات'!$AL$8:$AL$57,'اختيار المقررات'!AM39),"")</f>
        <v/>
      </c>
    </row>
    <row r="46" spans="2:36" ht="20.25" customHeight="1" x14ac:dyDescent="0.2">
      <c r="B46" s="108"/>
      <c r="C46" s="108"/>
      <c r="D46" s="108"/>
      <c r="E46" s="108"/>
      <c r="F46" s="108"/>
      <c r="I46" s="111"/>
      <c r="J46" s="111"/>
      <c r="K46" s="111"/>
      <c r="L46" s="111"/>
      <c r="P46" s="111"/>
      <c r="Q46" s="111"/>
      <c r="R46" s="111"/>
      <c r="V46" s="118" t="str">
        <f>IFERROR(SMALL('اختيار المقررات'!$AL$8:$AL$57,'اختيار المقررات'!AM40),"")</f>
        <v/>
      </c>
    </row>
    <row r="47" spans="2:36" ht="14.25" x14ac:dyDescent="0.2">
      <c r="B47" s="108"/>
      <c r="C47" s="108"/>
      <c r="D47" s="108"/>
      <c r="E47" s="108"/>
      <c r="F47" s="108"/>
      <c r="G47" s="112"/>
      <c r="H47" s="112"/>
      <c r="I47" s="112"/>
      <c r="J47" s="112"/>
      <c r="K47" s="112"/>
      <c r="L47" s="112"/>
      <c r="M47" s="112"/>
      <c r="N47" s="112"/>
      <c r="O47" s="112"/>
      <c r="P47" s="112"/>
      <c r="Q47" s="112"/>
      <c r="R47" s="112"/>
      <c r="V47" s="118" t="str">
        <f>IFERROR(SMALL('اختيار المقررات'!$AL$8:$AL$57,'اختيار المقررات'!AM41),"")</f>
        <v/>
      </c>
    </row>
    <row r="48" spans="2:36" ht="14.25" x14ac:dyDescent="0.2">
      <c r="B48" s="108"/>
      <c r="C48" s="108"/>
      <c r="D48" s="108"/>
      <c r="E48" s="108"/>
      <c r="F48" s="108"/>
      <c r="G48" s="112"/>
      <c r="H48" s="112"/>
      <c r="I48" s="112"/>
      <c r="J48" s="112"/>
      <c r="K48" s="112"/>
      <c r="L48" s="112"/>
      <c r="M48" s="112"/>
      <c r="N48" s="112"/>
      <c r="O48" s="112"/>
      <c r="P48" s="112"/>
      <c r="Q48" s="112"/>
      <c r="R48" s="112"/>
      <c r="V48" s="118" t="str">
        <f>IFERROR(SMALL('اختيار المقررات'!$AL$8:$AL$57,'اختيار المقررات'!AM42),"")</f>
        <v/>
      </c>
    </row>
    <row r="49" spans="22:22" x14ac:dyDescent="0.2">
      <c r="V49" s="118" t="str">
        <f>IFERROR(SMALL('اختيار المقررات'!$AL$8:$AL$57,'اختيار المقررات'!AM43),"")</f>
        <v/>
      </c>
    </row>
  </sheetData>
  <sheetProtection algorithmName="SHA-512" hashValue="6z5NfKh5gR0eQMWMn4LJuzXc/6hezln50beAzNDbbcjeOyQoSpCRwj58Se2a5/yfNjfef6OGyfWAJEBH+yBylw==" saltValue="EgTm9J/7+bggZV4yTKsOMQ==" spinCount="100000" sheet="1" selectLockedCells="1" selectUnlockedCells="1"/>
  <mergeCells count="134">
    <mergeCell ref="B8:R10"/>
    <mergeCell ref="B32:R32"/>
    <mergeCell ref="B33:R33"/>
    <mergeCell ref="B37:R37"/>
    <mergeCell ref="B38:R38"/>
    <mergeCell ref="B39:E39"/>
    <mergeCell ref="F39:G39"/>
    <mergeCell ref="H39:R39"/>
    <mergeCell ref="B40:D40"/>
    <mergeCell ref="E40:F40"/>
    <mergeCell ref="G40:R40"/>
    <mergeCell ref="L11:Q11"/>
    <mergeCell ref="D11:I11"/>
    <mergeCell ref="B35:D35"/>
    <mergeCell ref="E35:F35"/>
    <mergeCell ref="G35:R35"/>
    <mergeCell ref="D36:H36"/>
    <mergeCell ref="B23:D23"/>
    <mergeCell ref="B24:D24"/>
    <mergeCell ref="B25:D25"/>
    <mergeCell ref="B26:D26"/>
    <mergeCell ref="B22:D22"/>
    <mergeCell ref="B31:R31"/>
    <mergeCell ref="B34:E34"/>
    <mergeCell ref="F34:G34"/>
    <mergeCell ref="H34:R34"/>
    <mergeCell ref="M36:P36"/>
    <mergeCell ref="M21:P21"/>
    <mergeCell ref="Q21:R21"/>
    <mergeCell ref="G28:L28"/>
    <mergeCell ref="G29:L29"/>
    <mergeCell ref="B27:L27"/>
    <mergeCell ref="D14:G14"/>
    <mergeCell ref="L14:O14"/>
    <mergeCell ref="D15:G15"/>
    <mergeCell ref="B20:R20"/>
    <mergeCell ref="L15:O15"/>
    <mergeCell ref="D16:G16"/>
    <mergeCell ref="L16:O16"/>
    <mergeCell ref="D17:G17"/>
    <mergeCell ref="D19:G19"/>
    <mergeCell ref="L19:O19"/>
    <mergeCell ref="B21:E21"/>
    <mergeCell ref="AE20:AG20"/>
    <mergeCell ref="AE21:AG21"/>
    <mergeCell ref="AE22:AG22"/>
    <mergeCell ref="H23:I23"/>
    <mergeCell ref="J23:L23"/>
    <mergeCell ref="M23:N30"/>
    <mergeCell ref="O23:P30"/>
    <mergeCell ref="Q23:R30"/>
    <mergeCell ref="H24:I24"/>
    <mergeCell ref="J24:L24"/>
    <mergeCell ref="H25:I25"/>
    <mergeCell ref="G30:L30"/>
    <mergeCell ref="E22:I22"/>
    <mergeCell ref="E23:G23"/>
    <mergeCell ref="E25:G25"/>
    <mergeCell ref="E24:G24"/>
    <mergeCell ref="E26:G26"/>
    <mergeCell ref="N22:O22"/>
    <mergeCell ref="B30:F30"/>
    <mergeCell ref="K22:L22"/>
    <mergeCell ref="B28:F28"/>
    <mergeCell ref="B29:F29"/>
    <mergeCell ref="G21:J21"/>
    <mergeCell ref="K21:L21"/>
    <mergeCell ref="AE11:AG11"/>
    <mergeCell ref="AE12:AG12"/>
    <mergeCell ref="AE13:AG13"/>
    <mergeCell ref="AE14:AG14"/>
    <mergeCell ref="AE15:AG15"/>
    <mergeCell ref="AE16:AG16"/>
    <mergeCell ref="AE17:AG17"/>
    <mergeCell ref="AE18:AG18"/>
    <mergeCell ref="AE19:AG19"/>
    <mergeCell ref="AD1:AH2"/>
    <mergeCell ref="AE3:AG3"/>
    <mergeCell ref="AE4:AG4"/>
    <mergeCell ref="AE5:AG5"/>
    <mergeCell ref="AE6:AG6"/>
    <mergeCell ref="AE7:AG7"/>
    <mergeCell ref="AE8:AG8"/>
    <mergeCell ref="AE9:AG9"/>
    <mergeCell ref="AE10:AG10"/>
    <mergeCell ref="H7:I7"/>
    <mergeCell ref="K7:R7"/>
    <mergeCell ref="B6:C6"/>
    <mergeCell ref="D6:E6"/>
    <mergeCell ref="F6:G6"/>
    <mergeCell ref="H6:I6"/>
    <mergeCell ref="K6:M6"/>
    <mergeCell ref="P6:R6"/>
    <mergeCell ref="D7:E7"/>
    <mergeCell ref="B1:E1"/>
    <mergeCell ref="B2:C2"/>
    <mergeCell ref="D2:E2"/>
    <mergeCell ref="F2:G2"/>
    <mergeCell ref="H2:J2"/>
    <mergeCell ref="M2:N2"/>
    <mergeCell ref="P2:R2"/>
    <mergeCell ref="F3:G3"/>
    <mergeCell ref="H3:I3"/>
    <mergeCell ref="K2:L2"/>
    <mergeCell ref="B3:C3"/>
    <mergeCell ref="D3:E3"/>
    <mergeCell ref="N3:P3"/>
    <mergeCell ref="Q3:R3"/>
    <mergeCell ref="F1:R1"/>
    <mergeCell ref="J3:L3"/>
    <mergeCell ref="N4:P4"/>
    <mergeCell ref="Q4:R4"/>
    <mergeCell ref="L17:O17"/>
    <mergeCell ref="D18:G18"/>
    <mergeCell ref="L18:O18"/>
    <mergeCell ref="D12:G12"/>
    <mergeCell ref="L12:O12"/>
    <mergeCell ref="B4:C4"/>
    <mergeCell ref="B7:C7"/>
    <mergeCell ref="D13:G13"/>
    <mergeCell ref="L13:O13"/>
    <mergeCell ref="B5:C5"/>
    <mergeCell ref="D5:E5"/>
    <mergeCell ref="F5:G5"/>
    <mergeCell ref="H5:I5"/>
    <mergeCell ref="K5:M5"/>
    <mergeCell ref="N5:O5"/>
    <mergeCell ref="P5:R5"/>
    <mergeCell ref="D4:E4"/>
    <mergeCell ref="F4:G4"/>
    <mergeCell ref="H4:I4"/>
    <mergeCell ref="K4:M4"/>
    <mergeCell ref="N6:O6"/>
    <mergeCell ref="F7:G7"/>
  </mergeCells>
  <conditionalFormatting sqref="C12:Q19 C11:D11 J11:L11">
    <cfRule type="expression" dxfId="26" priority="24">
      <formula>$C$12=""</formula>
    </cfRule>
  </conditionalFormatting>
  <conditionalFormatting sqref="C13:I19">
    <cfRule type="expression" dxfId="25" priority="23">
      <formula>$C$13=""</formula>
    </cfRule>
  </conditionalFormatting>
  <conditionalFormatting sqref="C14:I19">
    <cfRule type="expression" dxfId="24" priority="22">
      <formula>$C$14=""</formula>
    </cfRule>
  </conditionalFormatting>
  <conditionalFormatting sqref="C15:I19">
    <cfRule type="expression" dxfId="23" priority="21">
      <formula>$C$15=""</formula>
    </cfRule>
  </conditionalFormatting>
  <conditionalFormatting sqref="C16:I19">
    <cfRule type="expression" dxfId="22" priority="20">
      <formula>$C$16=""</formula>
    </cfRule>
  </conditionalFormatting>
  <conditionalFormatting sqref="C17:I19">
    <cfRule type="expression" dxfId="21" priority="19">
      <formula>$C$17=""</formula>
    </cfRule>
  </conditionalFormatting>
  <conditionalFormatting sqref="C18:I19">
    <cfRule type="expression" dxfId="20" priority="18">
      <formula>$C$18=""</formula>
    </cfRule>
  </conditionalFormatting>
  <conditionalFormatting sqref="C19:I19">
    <cfRule type="expression" dxfId="19" priority="17">
      <formula>$C$19=""</formula>
    </cfRule>
  </conditionalFormatting>
  <conditionalFormatting sqref="K12:Q19 K11:L11">
    <cfRule type="expression" dxfId="18" priority="16">
      <formula>$K$12=""</formula>
    </cfRule>
  </conditionalFormatting>
  <conditionalFormatting sqref="K13:Q19">
    <cfRule type="expression" dxfId="17" priority="15">
      <formula>$K$13=""</formula>
    </cfRule>
  </conditionalFormatting>
  <conditionalFormatting sqref="K14:Q19">
    <cfRule type="expression" dxfId="16" priority="14">
      <formula>$K$14=""</formula>
    </cfRule>
  </conditionalFormatting>
  <conditionalFormatting sqref="K15:Q19">
    <cfRule type="expression" dxfId="15" priority="13">
      <formula>$K$15=""</formula>
    </cfRule>
  </conditionalFormatting>
  <conditionalFormatting sqref="K16:Q19">
    <cfRule type="expression" dxfId="14" priority="12">
      <formula>$K$16=""</formula>
    </cfRule>
  </conditionalFormatting>
  <conditionalFormatting sqref="K17:Q19">
    <cfRule type="expression" dxfId="13" priority="11">
      <formula>$K$17=""</formula>
    </cfRule>
  </conditionalFormatting>
  <conditionalFormatting sqref="K18:Q19">
    <cfRule type="expression" dxfId="12" priority="10">
      <formula>$K$18=""</formula>
    </cfRule>
  </conditionalFormatting>
  <conditionalFormatting sqref="K19:Q19">
    <cfRule type="expression" dxfId="11" priority="9">
      <formula>$K$19=""</formula>
    </cfRule>
  </conditionalFormatting>
  <conditionalFormatting sqref="AE3:AE22">
    <cfRule type="expression" dxfId="10" priority="7">
      <formula>AE3&lt;&gt;""</formula>
    </cfRule>
  </conditionalFormatting>
  <conditionalFormatting sqref="AC1">
    <cfRule type="expression" dxfId="9" priority="6">
      <formula>AC1&lt;&gt;""</formula>
    </cfRule>
  </conditionalFormatting>
  <conditionalFormatting sqref="AD1:AH2">
    <cfRule type="expression" dxfId="8" priority="5">
      <formula>$AD$1&lt;&gt;""</formula>
    </cfRule>
  </conditionalFormatting>
  <conditionalFormatting sqref="B36:R36">
    <cfRule type="expression" dxfId="7" priority="2">
      <formula>#REF!="لا"</formula>
    </cfRule>
  </conditionalFormatting>
  <conditionalFormatting sqref="B40:R40 B39:H39 B37:R38">
    <cfRule type="expression" dxfId="6" priority="3">
      <formula>$K$25="لا"</formula>
    </cfRule>
  </conditionalFormatting>
  <conditionalFormatting sqref="C44:R45">
    <cfRule type="expression" dxfId="5" priority="4">
      <formula>$K$26="لا"</formula>
    </cfRule>
  </conditionalFormatting>
  <conditionalFormatting sqref="B32:R33">
    <cfRule type="expression" dxfId="4" priority="1">
      <formula>$K$25="لا"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GG5"/>
  <sheetViews>
    <sheetView showGridLines="0" rightToLeft="1" topLeftCell="R1" zoomScale="98" zoomScaleNormal="98" workbookViewId="0">
      <pane ySplit="4" topLeftCell="A5" activePane="bottomLeft" state="frozen"/>
      <selection pane="bottomLeft" activeCell="AH20" sqref="AH20"/>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375" style="75" bestFit="1" customWidth="1"/>
    <col min="7" max="7" width="11.375" style="75" customWidth="1"/>
    <col min="8" max="8" width="13.375" style="1" customWidth="1"/>
    <col min="9" max="9" width="9" style="1"/>
    <col min="10" max="10" width="11.75" style="1" bestFit="1" customWidth="1"/>
    <col min="11" max="11" width="21.875" style="1" customWidth="1"/>
    <col min="12" max="12" width="24.375" style="1" customWidth="1"/>
    <col min="13" max="13" width="17.75" style="1" customWidth="1"/>
    <col min="14" max="14" width="20.125" style="1" customWidth="1"/>
    <col min="15" max="15" width="31.75" style="1" customWidth="1"/>
    <col min="16" max="17" width="14.75" style="1" customWidth="1"/>
    <col min="18" max="18" width="19.125" style="1" customWidth="1"/>
    <col min="19" max="19" width="14.125" style="1" customWidth="1"/>
    <col min="20" max="20" width="6.875" style="1" bestFit="1" customWidth="1"/>
    <col min="21" max="74" width="4.375" style="1" customWidth="1"/>
    <col min="75" max="77" width="4.25" style="1" customWidth="1"/>
    <col min="78" max="163" width="4.375" style="1" customWidth="1"/>
    <col min="164" max="182" width="9" style="1"/>
    <col min="183" max="183" width="14.125" style="1" bestFit="1" customWidth="1"/>
    <col min="184" max="187" width="9" style="1"/>
    <col min="188" max="188" width="9" style="1" customWidth="1"/>
    <col min="189" max="16384" width="9" style="1"/>
  </cols>
  <sheetData>
    <row r="1" spans="1:189" s="53" customFormat="1" ht="18.75" thickBot="1" x14ac:dyDescent="0.25">
      <c r="A1" s="534"/>
      <c r="B1" s="537">
        <v>9999</v>
      </c>
      <c r="C1" s="536" t="s">
        <v>33</v>
      </c>
      <c r="D1" s="536"/>
      <c r="E1" s="536"/>
      <c r="F1" s="536"/>
      <c r="G1" s="536"/>
      <c r="H1" s="536"/>
      <c r="I1" s="536"/>
      <c r="J1" s="536"/>
      <c r="K1" s="543" t="s">
        <v>16</v>
      </c>
      <c r="L1" s="545" t="s">
        <v>64</v>
      </c>
      <c r="M1" s="548" t="s">
        <v>62</v>
      </c>
      <c r="N1" s="548" t="s">
        <v>63</v>
      </c>
      <c r="O1" s="550" t="s">
        <v>54</v>
      </c>
      <c r="P1" s="536" t="s">
        <v>34</v>
      </c>
      <c r="Q1" s="536"/>
      <c r="R1" s="536"/>
      <c r="S1" s="541" t="s">
        <v>9</v>
      </c>
      <c r="T1" s="538" t="s">
        <v>35</v>
      </c>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t="s">
        <v>21</v>
      </c>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t="s">
        <v>36</v>
      </c>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t="s">
        <v>37</v>
      </c>
      <c r="DA1" s="538"/>
      <c r="DB1" s="538"/>
      <c r="DC1" s="538"/>
      <c r="DD1" s="538"/>
      <c r="DE1" s="538"/>
      <c r="DF1" s="538"/>
      <c r="DG1" s="538"/>
      <c r="DH1" s="538"/>
      <c r="DI1" s="538"/>
      <c r="DJ1" s="538"/>
      <c r="DK1" s="538"/>
      <c r="DL1" s="538"/>
      <c r="DM1" s="538"/>
      <c r="DN1" s="538"/>
      <c r="DO1" s="538"/>
      <c r="DP1" s="538"/>
      <c r="DQ1" s="538"/>
      <c r="DR1" s="538"/>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54"/>
      <c r="FD1" s="157"/>
      <c r="FE1" s="157"/>
      <c r="FF1" s="157"/>
      <c r="FG1" s="157"/>
      <c r="FH1" s="496" t="s">
        <v>1</v>
      </c>
      <c r="FI1" s="497"/>
      <c r="FJ1" s="498"/>
      <c r="FK1" s="502"/>
      <c r="FL1" s="504" t="s">
        <v>4173</v>
      </c>
      <c r="FM1" s="505"/>
      <c r="FN1" s="505"/>
      <c r="FO1" s="505"/>
      <c r="FP1" s="505"/>
      <c r="FQ1" s="505"/>
      <c r="FR1" s="505"/>
      <c r="FS1" s="505"/>
      <c r="FT1" s="557" t="s">
        <v>38</v>
      </c>
      <c r="FU1" s="558"/>
      <c r="FV1" s="558"/>
      <c r="FW1" s="559"/>
      <c r="FX1" s="557" t="s">
        <v>4174</v>
      </c>
      <c r="FY1" s="558"/>
      <c r="FZ1" s="558"/>
      <c r="GA1" s="559"/>
      <c r="GB1"/>
    </row>
    <row r="2" spans="1:189" s="53" customFormat="1" ht="18.75" thickBot="1" x14ac:dyDescent="0.25">
      <c r="A2" s="534"/>
      <c r="B2" s="537"/>
      <c r="C2" s="536"/>
      <c r="D2" s="536"/>
      <c r="E2" s="536"/>
      <c r="F2" s="536"/>
      <c r="G2" s="536"/>
      <c r="H2" s="536"/>
      <c r="I2" s="536"/>
      <c r="J2" s="536"/>
      <c r="K2" s="544"/>
      <c r="L2" s="546"/>
      <c r="M2" s="549"/>
      <c r="N2" s="549"/>
      <c r="O2" s="551"/>
      <c r="P2" s="536"/>
      <c r="Q2" s="536"/>
      <c r="R2" s="536"/>
      <c r="S2" s="541"/>
      <c r="T2" s="532" t="s">
        <v>17</v>
      </c>
      <c r="U2" s="532"/>
      <c r="V2" s="532"/>
      <c r="W2" s="532"/>
      <c r="X2" s="532"/>
      <c r="Y2" s="532"/>
      <c r="Z2" s="532"/>
      <c r="AA2" s="532"/>
      <c r="AB2" s="532"/>
      <c r="AC2" s="532"/>
      <c r="AD2" s="532"/>
      <c r="AE2" s="532"/>
      <c r="AF2" s="532"/>
      <c r="AG2" s="532"/>
      <c r="AH2" s="97"/>
      <c r="AI2" s="97"/>
      <c r="AJ2" s="97"/>
      <c r="AK2" s="97"/>
      <c r="AL2" s="97"/>
      <c r="AM2" s="97"/>
      <c r="AN2" s="97"/>
      <c r="AO2" s="97"/>
      <c r="AP2" s="55"/>
      <c r="AQ2" s="55"/>
      <c r="AR2" s="532" t="s">
        <v>17</v>
      </c>
      <c r="AS2" s="532"/>
      <c r="AT2" s="532"/>
      <c r="AU2" s="532"/>
      <c r="AV2" s="532"/>
      <c r="AW2" s="532"/>
      <c r="AX2" s="532"/>
      <c r="AY2" s="532"/>
      <c r="AZ2" s="532"/>
      <c r="BA2" s="532"/>
      <c r="BB2" s="532"/>
      <c r="BC2" s="532"/>
      <c r="BD2" s="532"/>
      <c r="BE2" s="532"/>
      <c r="BF2" s="532"/>
      <c r="BG2" s="532"/>
      <c r="BH2" s="532"/>
      <c r="BI2" s="532"/>
      <c r="BJ2" s="532"/>
      <c r="BK2" s="532"/>
      <c r="BL2" s="54"/>
      <c r="BM2" s="54"/>
      <c r="BN2" s="535" t="s">
        <v>18</v>
      </c>
      <c r="BO2" s="535"/>
      <c r="BP2" s="535"/>
      <c r="BQ2" s="535"/>
      <c r="BR2" s="535"/>
      <c r="BS2" s="535"/>
      <c r="BT2" s="535"/>
      <c r="BU2" s="535"/>
      <c r="BV2" s="535"/>
      <c r="BW2" s="535"/>
      <c r="BX2" s="55"/>
      <c r="BY2" s="55"/>
      <c r="BZ2" s="532" t="s">
        <v>17</v>
      </c>
      <c r="CA2" s="532"/>
      <c r="CB2" s="532"/>
      <c r="CC2" s="532"/>
      <c r="CD2" s="532"/>
      <c r="CE2" s="532"/>
      <c r="CF2" s="532"/>
      <c r="CG2" s="532"/>
      <c r="CH2" s="532"/>
      <c r="CI2" s="532"/>
      <c r="CJ2" s="54"/>
      <c r="CK2" s="54"/>
      <c r="CL2" s="54"/>
      <c r="CM2" s="54"/>
      <c r="CN2" s="535" t="s">
        <v>18</v>
      </c>
      <c r="CO2" s="535"/>
      <c r="CP2" s="535"/>
      <c r="CQ2" s="535"/>
      <c r="CR2" s="535"/>
      <c r="CS2" s="535"/>
      <c r="CT2" s="535"/>
      <c r="CU2" s="535"/>
      <c r="CV2" s="535"/>
      <c r="CW2" s="535"/>
      <c r="CX2" s="55"/>
      <c r="CY2" s="55"/>
      <c r="CZ2" s="532" t="s">
        <v>17</v>
      </c>
      <c r="DA2" s="532"/>
      <c r="DB2" s="532"/>
      <c r="DC2" s="532"/>
      <c r="DD2" s="532"/>
      <c r="DE2" s="532"/>
      <c r="DF2" s="532"/>
      <c r="DG2" s="532"/>
      <c r="DH2" s="532"/>
      <c r="DI2" s="532"/>
      <c r="DJ2" s="54"/>
      <c r="DK2" s="54"/>
      <c r="DL2" s="535" t="s">
        <v>18</v>
      </c>
      <c r="DM2" s="535"/>
      <c r="DN2" s="535"/>
      <c r="DO2" s="535"/>
      <c r="DP2" s="535"/>
      <c r="DQ2" s="535"/>
      <c r="DR2" s="535"/>
      <c r="DS2" s="535"/>
      <c r="DT2" s="535"/>
      <c r="DU2" s="53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499"/>
      <c r="FI2" s="500"/>
      <c r="FJ2" s="501"/>
      <c r="FK2" s="503"/>
      <c r="FL2" s="506"/>
      <c r="FM2" s="507"/>
      <c r="FN2" s="507"/>
      <c r="FO2" s="507"/>
      <c r="FP2" s="507"/>
      <c r="FQ2" s="507"/>
      <c r="FR2" s="507"/>
      <c r="FS2" s="507"/>
      <c r="FT2" s="499"/>
      <c r="FU2" s="500"/>
      <c r="FV2" s="500"/>
      <c r="FW2" s="501"/>
      <c r="FX2" s="499"/>
      <c r="FY2" s="500"/>
      <c r="FZ2" s="500"/>
      <c r="GA2" s="501"/>
      <c r="GB2"/>
    </row>
    <row r="3" spans="1:189" ht="80.25" customHeight="1" thickBot="1" x14ac:dyDescent="0.25">
      <c r="A3" s="56" t="s">
        <v>2</v>
      </c>
      <c r="B3" s="57" t="s">
        <v>39</v>
      </c>
      <c r="C3" s="57" t="s">
        <v>40</v>
      </c>
      <c r="D3" s="57" t="s">
        <v>41</v>
      </c>
      <c r="E3" s="57" t="s">
        <v>6</v>
      </c>
      <c r="F3" s="58" t="s">
        <v>7</v>
      </c>
      <c r="G3" s="58" t="s">
        <v>81</v>
      </c>
      <c r="H3" s="57" t="s">
        <v>52</v>
      </c>
      <c r="I3" s="57" t="s">
        <v>11</v>
      </c>
      <c r="J3" s="57" t="s">
        <v>10</v>
      </c>
      <c r="K3" s="544"/>
      <c r="L3" s="546"/>
      <c r="M3" s="549"/>
      <c r="N3" s="549"/>
      <c r="O3" s="551"/>
      <c r="P3" s="539" t="s">
        <v>27</v>
      </c>
      <c r="Q3" s="539" t="s">
        <v>42</v>
      </c>
      <c r="R3" s="552" t="s">
        <v>14</v>
      </c>
      <c r="S3" s="541"/>
      <c r="T3" s="508" t="s">
        <v>106</v>
      </c>
      <c r="U3" s="493"/>
      <c r="V3" s="492" t="s">
        <v>107</v>
      </c>
      <c r="W3" s="493"/>
      <c r="X3" s="492" t="s">
        <v>108</v>
      </c>
      <c r="Y3" s="493"/>
      <c r="Z3" s="492" t="s">
        <v>109</v>
      </c>
      <c r="AA3" s="493"/>
      <c r="AB3" s="492" t="s">
        <v>110</v>
      </c>
      <c r="AC3" s="493"/>
      <c r="AD3" s="492" t="s">
        <v>111</v>
      </c>
      <c r="AE3" s="493"/>
      <c r="AF3" s="492" t="s">
        <v>175</v>
      </c>
      <c r="AG3" s="509"/>
      <c r="AH3" s="510" t="s">
        <v>112</v>
      </c>
      <c r="AI3" s="493"/>
      <c r="AJ3" s="492" t="s">
        <v>113</v>
      </c>
      <c r="AK3" s="493"/>
      <c r="AL3" s="492" t="s">
        <v>114</v>
      </c>
      <c r="AM3" s="493"/>
      <c r="AN3" s="492" t="s">
        <v>115</v>
      </c>
      <c r="AO3" s="493"/>
      <c r="AP3" s="492" t="s">
        <v>116</v>
      </c>
      <c r="AQ3" s="493"/>
      <c r="AR3" s="492" t="s">
        <v>153</v>
      </c>
      <c r="AS3" s="493"/>
      <c r="AT3" s="492" t="s">
        <v>151</v>
      </c>
      <c r="AU3" s="493"/>
      <c r="AV3" s="492" t="s">
        <v>154</v>
      </c>
      <c r="AW3" s="493"/>
      <c r="AX3" s="492" t="s">
        <v>155</v>
      </c>
      <c r="AY3" s="493"/>
      <c r="AZ3" s="492" t="s">
        <v>152</v>
      </c>
      <c r="BA3" s="493"/>
      <c r="BB3" s="492" t="s">
        <v>150</v>
      </c>
      <c r="BC3" s="510"/>
      <c r="BD3" s="511" t="s">
        <v>117</v>
      </c>
      <c r="BE3" s="493"/>
      <c r="BF3" s="492" t="s">
        <v>118</v>
      </c>
      <c r="BG3" s="493"/>
      <c r="BH3" s="492" t="s">
        <v>119</v>
      </c>
      <c r="BI3" s="493"/>
      <c r="BJ3" s="492" t="s">
        <v>120</v>
      </c>
      <c r="BK3" s="493"/>
      <c r="BL3" s="492" t="s">
        <v>121</v>
      </c>
      <c r="BM3" s="493"/>
      <c r="BN3" s="492" t="s">
        <v>122</v>
      </c>
      <c r="BO3" s="493"/>
      <c r="BP3" s="492" t="s">
        <v>176</v>
      </c>
      <c r="BQ3" s="510"/>
      <c r="BR3" s="533" t="s">
        <v>123</v>
      </c>
      <c r="BS3" s="493"/>
      <c r="BT3" s="492" t="s">
        <v>145</v>
      </c>
      <c r="BU3" s="493"/>
      <c r="BV3" s="492" t="s">
        <v>124</v>
      </c>
      <c r="BW3" s="493"/>
      <c r="BX3" s="492" t="s">
        <v>125</v>
      </c>
      <c r="BY3" s="493"/>
      <c r="BZ3" s="492" t="s">
        <v>116</v>
      </c>
      <c r="CA3" s="493"/>
      <c r="CB3" s="492" t="s">
        <v>159</v>
      </c>
      <c r="CC3" s="493"/>
      <c r="CD3" s="492" t="s">
        <v>4177</v>
      </c>
      <c r="CE3" s="493"/>
      <c r="CF3" s="492" t="s">
        <v>158</v>
      </c>
      <c r="CG3" s="493"/>
      <c r="CH3" s="492" t="s">
        <v>160</v>
      </c>
      <c r="CI3" s="493"/>
      <c r="CJ3" s="492" t="s">
        <v>4178</v>
      </c>
      <c r="CK3" s="493"/>
      <c r="CL3" s="492" t="s">
        <v>4179</v>
      </c>
      <c r="CM3" s="494"/>
      <c r="CN3" s="490" t="s">
        <v>126</v>
      </c>
      <c r="CO3" s="488"/>
      <c r="CP3" s="488" t="s">
        <v>127</v>
      </c>
      <c r="CQ3" s="488"/>
      <c r="CR3" s="488" t="s">
        <v>128</v>
      </c>
      <c r="CS3" s="488"/>
      <c r="CT3" s="488" t="s">
        <v>129</v>
      </c>
      <c r="CU3" s="488"/>
      <c r="CV3" s="488" t="s">
        <v>130</v>
      </c>
      <c r="CW3" s="488"/>
      <c r="CX3" s="488" t="s">
        <v>131</v>
      </c>
      <c r="CY3" s="495"/>
      <c r="CZ3" s="491" t="s">
        <v>132</v>
      </c>
      <c r="DA3" s="488"/>
      <c r="DB3" s="488" t="s">
        <v>133</v>
      </c>
      <c r="DC3" s="488"/>
      <c r="DD3" s="488" t="s">
        <v>134</v>
      </c>
      <c r="DE3" s="488"/>
      <c r="DF3" s="488" t="s">
        <v>135</v>
      </c>
      <c r="DG3" s="488"/>
      <c r="DH3" s="488" t="s">
        <v>116</v>
      </c>
      <c r="DI3" s="488"/>
      <c r="DJ3" s="488" t="s">
        <v>163</v>
      </c>
      <c r="DK3" s="488"/>
      <c r="DL3" s="488" t="s">
        <v>164</v>
      </c>
      <c r="DM3" s="488"/>
      <c r="DN3" s="488" t="s">
        <v>161</v>
      </c>
      <c r="DO3" s="488"/>
      <c r="DP3" s="488" t="s">
        <v>167</v>
      </c>
      <c r="DQ3" s="489"/>
      <c r="DR3" s="488" t="s">
        <v>166</v>
      </c>
      <c r="DS3" s="488"/>
      <c r="DT3" s="488" t="s">
        <v>168</v>
      </c>
      <c r="DU3" s="488"/>
      <c r="DV3" s="488" t="s">
        <v>162</v>
      </c>
      <c r="DW3" s="488"/>
      <c r="DX3" s="488" t="s">
        <v>165</v>
      </c>
      <c r="DY3" s="488"/>
      <c r="DZ3" s="490" t="s">
        <v>136</v>
      </c>
      <c r="EA3" s="488"/>
      <c r="EB3" s="488" t="s">
        <v>137</v>
      </c>
      <c r="EC3" s="488"/>
      <c r="ED3" s="488" t="s">
        <v>138</v>
      </c>
      <c r="EE3" s="488"/>
      <c r="EF3" s="488" t="s">
        <v>139</v>
      </c>
      <c r="EG3" s="488"/>
      <c r="EH3" s="488" t="s">
        <v>140</v>
      </c>
      <c r="EI3" s="488"/>
      <c r="EJ3" s="488" t="s">
        <v>141</v>
      </c>
      <c r="EK3" s="488"/>
      <c r="EL3" s="488" t="s">
        <v>142</v>
      </c>
      <c r="EM3" s="488"/>
      <c r="EN3" s="488" t="s">
        <v>146</v>
      </c>
      <c r="EO3" s="488"/>
      <c r="EP3" s="488" t="s">
        <v>143</v>
      </c>
      <c r="EQ3" s="488"/>
      <c r="ER3" s="488" t="s">
        <v>144</v>
      </c>
      <c r="ES3" s="488"/>
      <c r="ET3" s="488" t="s">
        <v>116</v>
      </c>
      <c r="EU3" s="488"/>
      <c r="EV3" s="488" t="s">
        <v>170</v>
      </c>
      <c r="EW3" s="488"/>
      <c r="EX3" s="488" t="s">
        <v>169</v>
      </c>
      <c r="EY3" s="489" t="s">
        <v>169</v>
      </c>
      <c r="EZ3" s="488" t="s">
        <v>173</v>
      </c>
      <c r="FA3" s="488"/>
      <c r="FB3" s="488" t="s">
        <v>174</v>
      </c>
      <c r="FC3" s="488"/>
      <c r="FD3" s="488" t="s">
        <v>171</v>
      </c>
      <c r="FE3" s="488"/>
      <c r="FF3" s="488" t="s">
        <v>172</v>
      </c>
      <c r="FG3" s="488"/>
      <c r="FH3" s="565" t="s">
        <v>43</v>
      </c>
      <c r="FI3" s="567" t="s">
        <v>0</v>
      </c>
      <c r="FJ3" s="512" t="s">
        <v>44</v>
      </c>
      <c r="FK3" s="529" t="s">
        <v>68</v>
      </c>
      <c r="FL3" s="531" t="s">
        <v>4175</v>
      </c>
      <c r="FM3" s="525" t="s">
        <v>4176</v>
      </c>
      <c r="FN3" s="514" t="s">
        <v>25</v>
      </c>
      <c r="FO3" s="514" t="s">
        <v>3438</v>
      </c>
      <c r="FP3" s="514" t="s">
        <v>23</v>
      </c>
      <c r="FQ3" s="514" t="s">
        <v>46</v>
      </c>
      <c r="FR3" s="526" t="s">
        <v>24</v>
      </c>
      <c r="FS3" s="526" t="s">
        <v>26</v>
      </c>
      <c r="FT3" s="527" t="s">
        <v>47</v>
      </c>
      <c r="FU3" s="515" t="s">
        <v>75</v>
      </c>
      <c r="FV3" s="515" t="s">
        <v>76</v>
      </c>
      <c r="FW3" s="517" t="s">
        <v>48</v>
      </c>
      <c r="FX3" s="519" t="s">
        <v>80</v>
      </c>
      <c r="FY3" s="521" t="s">
        <v>79</v>
      </c>
      <c r="FZ3" s="521" t="s">
        <v>78</v>
      </c>
      <c r="GA3" s="523" t="s">
        <v>77</v>
      </c>
      <c r="GB3" s="560" t="s">
        <v>4190</v>
      </c>
      <c r="GC3" s="561"/>
      <c r="GD3" s="561"/>
      <c r="GE3" s="561"/>
      <c r="GF3" s="561"/>
    </row>
    <row r="4" spans="1:189" s="62" customFormat="1" ht="24.95" customHeight="1" thickBot="1" x14ac:dyDescent="0.25">
      <c r="A4" s="59" t="s">
        <v>2</v>
      </c>
      <c r="B4" s="60" t="s">
        <v>39</v>
      </c>
      <c r="C4" s="60" t="s">
        <v>40</v>
      </c>
      <c r="D4" s="60" t="s">
        <v>41</v>
      </c>
      <c r="E4" s="60" t="s">
        <v>6</v>
      </c>
      <c r="F4" s="61" t="s">
        <v>7</v>
      </c>
      <c r="G4" s="61"/>
      <c r="H4" s="60"/>
      <c r="I4" s="60" t="s">
        <v>11</v>
      </c>
      <c r="J4" s="60" t="s">
        <v>10</v>
      </c>
      <c r="K4" s="544"/>
      <c r="L4" s="547"/>
      <c r="M4" s="549"/>
      <c r="N4" s="549"/>
      <c r="O4" s="551"/>
      <c r="P4" s="540"/>
      <c r="Q4" s="540"/>
      <c r="R4" s="553"/>
      <c r="S4" s="542"/>
      <c r="T4" s="508">
        <v>41</v>
      </c>
      <c r="U4" s="493"/>
      <c r="V4" s="492">
        <v>42</v>
      </c>
      <c r="W4" s="493"/>
      <c r="X4" s="492">
        <v>43</v>
      </c>
      <c r="Y4" s="493"/>
      <c r="Z4" s="492">
        <v>44</v>
      </c>
      <c r="AA4" s="493"/>
      <c r="AB4" s="492">
        <v>45</v>
      </c>
      <c r="AC4" s="493"/>
      <c r="AD4" s="492">
        <v>46</v>
      </c>
      <c r="AE4" s="493"/>
      <c r="AF4" s="492">
        <v>101</v>
      </c>
      <c r="AG4" s="509"/>
      <c r="AH4" s="510">
        <v>47</v>
      </c>
      <c r="AI4" s="493"/>
      <c r="AJ4" s="492">
        <v>48</v>
      </c>
      <c r="AK4" s="493"/>
      <c r="AL4" s="492">
        <v>49</v>
      </c>
      <c r="AM4" s="493"/>
      <c r="AN4" s="492">
        <v>50</v>
      </c>
      <c r="AO4" s="493"/>
      <c r="AP4" s="492">
        <v>51</v>
      </c>
      <c r="AQ4" s="493"/>
      <c r="AR4" s="492">
        <v>141</v>
      </c>
      <c r="AS4" s="493"/>
      <c r="AT4" s="492">
        <v>143</v>
      </c>
      <c r="AU4" s="493"/>
      <c r="AV4" s="492">
        <v>144</v>
      </c>
      <c r="AW4" s="493"/>
      <c r="AX4" s="492">
        <v>146</v>
      </c>
      <c r="AY4" s="493"/>
      <c r="AZ4" s="492">
        <v>147</v>
      </c>
      <c r="BA4" s="493"/>
      <c r="BB4" s="492">
        <v>148</v>
      </c>
      <c r="BC4" s="510"/>
      <c r="BD4" s="511">
        <v>52</v>
      </c>
      <c r="BE4" s="493"/>
      <c r="BF4" s="492">
        <v>53</v>
      </c>
      <c r="BG4" s="493"/>
      <c r="BH4" s="492">
        <v>54</v>
      </c>
      <c r="BI4" s="493"/>
      <c r="BJ4" s="492">
        <v>55</v>
      </c>
      <c r="BK4" s="493"/>
      <c r="BL4" s="492">
        <v>56</v>
      </c>
      <c r="BM4" s="493"/>
      <c r="BN4" s="492">
        <v>57</v>
      </c>
      <c r="BO4" s="493"/>
      <c r="BP4" s="492">
        <v>201</v>
      </c>
      <c r="BQ4" s="510"/>
      <c r="BR4" s="533">
        <v>58</v>
      </c>
      <c r="BS4" s="493"/>
      <c r="BT4" s="492">
        <v>59</v>
      </c>
      <c r="BU4" s="493"/>
      <c r="BV4" s="492">
        <v>60</v>
      </c>
      <c r="BW4" s="493"/>
      <c r="BX4" s="492">
        <v>61</v>
      </c>
      <c r="BY4" s="493"/>
      <c r="BZ4" s="492">
        <v>62</v>
      </c>
      <c r="CA4" s="493"/>
      <c r="CB4" s="492">
        <v>149</v>
      </c>
      <c r="CC4" s="493"/>
      <c r="CD4" s="492">
        <v>151</v>
      </c>
      <c r="CE4" s="493"/>
      <c r="CF4" s="492">
        <v>152</v>
      </c>
      <c r="CG4" s="493"/>
      <c r="CH4" s="492">
        <v>153</v>
      </c>
      <c r="CI4" s="493"/>
      <c r="CJ4" s="555">
        <v>154</v>
      </c>
      <c r="CK4" s="556"/>
      <c r="CL4" s="492">
        <v>155</v>
      </c>
      <c r="CM4" s="494"/>
      <c r="CN4" s="490">
        <v>63</v>
      </c>
      <c r="CO4" s="488"/>
      <c r="CP4" s="488">
        <v>64</v>
      </c>
      <c r="CQ4" s="488"/>
      <c r="CR4" s="488">
        <v>65</v>
      </c>
      <c r="CS4" s="488"/>
      <c r="CT4" s="488">
        <v>66</v>
      </c>
      <c r="CU4" s="488"/>
      <c r="CV4" s="488">
        <v>67</v>
      </c>
      <c r="CW4" s="488"/>
      <c r="CX4" s="488">
        <v>68</v>
      </c>
      <c r="CY4" s="495"/>
      <c r="CZ4" s="491">
        <v>69</v>
      </c>
      <c r="DA4" s="488"/>
      <c r="DB4" s="488">
        <v>70</v>
      </c>
      <c r="DC4" s="488"/>
      <c r="DD4" s="488">
        <v>71</v>
      </c>
      <c r="DE4" s="488"/>
      <c r="DF4" s="488">
        <v>72</v>
      </c>
      <c r="DG4" s="488"/>
      <c r="DH4" s="488">
        <v>73</v>
      </c>
      <c r="DI4" s="488"/>
      <c r="DJ4" s="488">
        <v>157</v>
      </c>
      <c r="DK4" s="488"/>
      <c r="DL4" s="488">
        <v>158</v>
      </c>
      <c r="DM4" s="488"/>
      <c r="DN4" s="488">
        <v>159</v>
      </c>
      <c r="DO4" s="488"/>
      <c r="DP4" s="488">
        <v>160</v>
      </c>
      <c r="DQ4" s="489"/>
      <c r="DR4" s="488">
        <v>162</v>
      </c>
      <c r="DS4" s="488"/>
      <c r="DT4" s="488">
        <v>164</v>
      </c>
      <c r="DU4" s="488"/>
      <c r="DV4" s="488">
        <v>165</v>
      </c>
      <c r="DW4" s="488"/>
      <c r="DX4" s="488">
        <v>166</v>
      </c>
      <c r="DY4" s="488"/>
      <c r="DZ4" s="490">
        <v>74</v>
      </c>
      <c r="EA4" s="488"/>
      <c r="EB4" s="488">
        <v>75</v>
      </c>
      <c r="EC4" s="488"/>
      <c r="ED4" s="488">
        <v>76</v>
      </c>
      <c r="EE4" s="488"/>
      <c r="EF4" s="488">
        <v>77</v>
      </c>
      <c r="EG4" s="488"/>
      <c r="EH4" s="488">
        <v>78</v>
      </c>
      <c r="EI4" s="488"/>
      <c r="EJ4" s="488">
        <v>79</v>
      </c>
      <c r="EK4" s="488"/>
      <c r="EL4" s="488">
        <v>80</v>
      </c>
      <c r="EM4" s="488"/>
      <c r="EN4" s="488">
        <v>81</v>
      </c>
      <c r="EO4" s="488"/>
      <c r="EP4" s="488">
        <v>82</v>
      </c>
      <c r="EQ4" s="488"/>
      <c r="ER4" s="488">
        <v>83</v>
      </c>
      <c r="ES4" s="488"/>
      <c r="ET4" s="488">
        <v>84</v>
      </c>
      <c r="EU4" s="488"/>
      <c r="EV4" s="564">
        <v>169</v>
      </c>
      <c r="EW4" s="564"/>
      <c r="EX4" s="488">
        <v>170</v>
      </c>
      <c r="EY4" s="489"/>
      <c r="EZ4" s="562">
        <v>174</v>
      </c>
      <c r="FA4" s="563"/>
      <c r="FB4" s="488">
        <v>175</v>
      </c>
      <c r="FC4" s="488"/>
      <c r="FD4" s="488">
        <v>177</v>
      </c>
      <c r="FE4" s="488"/>
      <c r="FF4" s="488">
        <v>178</v>
      </c>
      <c r="FG4" s="488"/>
      <c r="FH4" s="566"/>
      <c r="FI4" s="568"/>
      <c r="FJ4" s="513"/>
      <c r="FK4" s="530"/>
      <c r="FL4" s="531"/>
      <c r="FM4" s="525"/>
      <c r="FN4" s="514"/>
      <c r="FO4" s="514"/>
      <c r="FP4" s="514"/>
      <c r="FQ4" s="514"/>
      <c r="FR4" s="526"/>
      <c r="FS4" s="526"/>
      <c r="FT4" s="528"/>
      <c r="FU4" s="516"/>
      <c r="FV4" s="516"/>
      <c r="FW4" s="518"/>
      <c r="FX4" s="520"/>
      <c r="FY4" s="522"/>
      <c r="FZ4" s="522"/>
      <c r="GA4" s="524"/>
      <c r="GB4" s="560"/>
      <c r="GC4" s="561"/>
      <c r="GD4" s="561"/>
      <c r="GE4" s="561"/>
      <c r="GF4" s="561"/>
    </row>
    <row r="5" spans="1:189" s="31" customFormat="1" ht="24.95" customHeight="1" x14ac:dyDescent="0.5">
      <c r="A5" s="63">
        <f>'اختيار المقررات'!E1</f>
        <v>0</v>
      </c>
      <c r="B5" s="64" t="e">
        <f>'اختيار المقررات'!L1</f>
        <v>#N/A</v>
      </c>
      <c r="C5" s="64" t="e">
        <f>'اختيار المقررات'!Q1</f>
        <v>#N/A</v>
      </c>
      <c r="D5" s="64" t="e">
        <f>'اختيار المقررات'!W1</f>
        <v>#N/A</v>
      </c>
      <c r="E5" s="64" t="e">
        <f>'اختيار المقررات'!AE1</f>
        <v>#N/A</v>
      </c>
      <c r="F5" s="65" t="e">
        <f>'اختيار المقررات'!AB1</f>
        <v>#N/A</v>
      </c>
      <c r="G5" s="65" t="e">
        <f>'اختيار المقررات'!AB3</f>
        <v>#N/A</v>
      </c>
      <c r="H5" s="64" t="e">
        <f>'اختيار المقررات'!Q3</f>
        <v>#N/A</v>
      </c>
      <c r="I5" s="64" t="str">
        <f>'اختيار المقررات'!E3</f>
        <v/>
      </c>
      <c r="J5" s="66" t="e">
        <f>'اختيار المقررات'!L3</f>
        <v>#N/A</v>
      </c>
      <c r="K5" s="67" t="e">
        <f>'اختيار المقررات'!Q4</f>
        <v>#N/A</v>
      </c>
      <c r="L5" s="68" t="e">
        <f>'اختيار المقررات'!AE3</f>
        <v>#N/A</v>
      </c>
      <c r="M5" s="78">
        <f>'اختيار المقررات'!W4</f>
        <v>0</v>
      </c>
      <c r="N5" s="78">
        <f>'اختيار المقررات'!AB4</f>
        <v>0</v>
      </c>
      <c r="O5" s="189">
        <f>'اختيار المقررات'!AE4</f>
        <v>0</v>
      </c>
      <c r="P5" s="69" t="e">
        <f>'اختيار المقررات'!E4</f>
        <v>#N/A</v>
      </c>
      <c r="Q5" s="70" t="e">
        <f>'اختيار المقررات'!Q4</f>
        <v>#N/A</v>
      </c>
      <c r="R5" s="71" t="e">
        <f>'اختيار المقررات'!Q4</f>
        <v>#N/A</v>
      </c>
      <c r="S5" s="72" t="e">
        <f>'اختيار المقررات'!E2</f>
        <v>#N/A</v>
      </c>
      <c r="T5" s="73"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74" t="e">
        <f>VLOOKUP(T4,'اختيار المقررات'!$AV$5:$AY$54,4,0)</f>
        <v>#N/A</v>
      </c>
      <c r="V5" s="73"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74" t="e">
        <f>VLOOKUP(V4,'اختيار المقررات'!$AV$5:$AY$54,4,0)</f>
        <v>#N/A</v>
      </c>
      <c r="X5" s="73"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74" t="e">
        <f>VLOOKUP(X4,'اختيار المقررات'!$AV$5:$AY$54,4,0)</f>
        <v>#N/A</v>
      </c>
      <c r="Z5" s="73"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74" t="e">
        <f>VLOOKUP(Z4,'اختيار المقررات'!$AV$5:$AY$54,4,0)</f>
        <v>#N/A</v>
      </c>
      <c r="AB5" s="73"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74" t="e">
        <f>VLOOKUP(AB4,'اختيار المقررات'!$AV$5:$AY$54,4,0)</f>
        <v>#N/A</v>
      </c>
      <c r="AD5" s="73"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74" t="e">
        <f>VLOOKUP(AD4,'اختيار المقررات'!$AV$5:$AY$54,4,0)</f>
        <v>#N/A</v>
      </c>
      <c r="AF5" s="73"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74" t="e">
        <f>VLOOKUP(AF4,'اختيار المقررات'!$AV$5:$AY$54,4,0)</f>
        <v>#N/A</v>
      </c>
      <c r="AH5" s="73"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74" t="e">
        <f>VLOOKUP(AH4,'اختيار المقررات'!$AV$5:$AY$54,4,0)</f>
        <v>#N/A</v>
      </c>
      <c r="AJ5" s="73"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74" t="e">
        <f>VLOOKUP(AJ4,'اختيار المقررات'!$AV$5:$AY$54,4,0)</f>
        <v>#N/A</v>
      </c>
      <c r="AL5" s="73"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74" t="e">
        <f>VLOOKUP(AL4,'اختيار المقررات'!$AV$5:$AY$54,4,0)</f>
        <v>#N/A</v>
      </c>
      <c r="AN5" s="73"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74" t="e">
        <f>VLOOKUP(AN4,'اختيار المقررات'!$AV$5:$AY$54,4,0)</f>
        <v>#N/A</v>
      </c>
      <c r="AP5" s="73"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74" t="e">
        <f>VLOOKUP(AP4,'اختيار المقررات'!$AV$5:$AY$54,4,0)</f>
        <v>#N/A</v>
      </c>
      <c r="AR5" s="73"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74" t="str">
        <f>IFERROR(VLOOKUP(AR4,'اختيار المقررات'!$AV$5:$AY$54,4,0),"")</f>
        <v/>
      </c>
      <c r="AT5" s="73"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74" t="str">
        <f>IFERROR(VLOOKUP(AT4,'اختيار المقررات'!$AV$5:$AY$54,4,0),"")</f>
        <v/>
      </c>
      <c r="AV5" s="73"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74" t="str">
        <f>IFERROR(VLOOKUP(AV4,'اختيار المقررات'!$AV$5:$AY$54,4,0),"")</f>
        <v/>
      </c>
      <c r="AX5" s="73"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74" t="str">
        <f>IFERROR(VLOOKUP(AX4,'اختيار المقررات'!$AV$5:$AY$54,4,0),"")</f>
        <v/>
      </c>
      <c r="AZ5" s="73"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74" t="str">
        <f>IFERROR(VLOOKUP(AZ4,'اختيار المقررات'!$AV$5:$AY$54,4,0),"")</f>
        <v/>
      </c>
      <c r="BB5" s="73"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74" t="str">
        <f>IFERROR(VLOOKUP(BB4,'اختيار المقررات'!$AV$5:$AY$54,4,0),"")</f>
        <v/>
      </c>
      <c r="BD5" s="73"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74" t="e">
        <f>VLOOKUP(BD4,'اختيار المقررات'!$AV$5:$AY$54,4,0)</f>
        <v>#N/A</v>
      </c>
      <c r="BF5" s="73"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74" t="e">
        <f>VLOOKUP(BF4,'اختيار المقررات'!$AV$5:$AY$54,4,0)</f>
        <v>#N/A</v>
      </c>
      <c r="BH5" s="73"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74" t="e">
        <f>VLOOKUP(BH4,'اختيار المقررات'!$AV$5:$AY$54,4,0)</f>
        <v>#N/A</v>
      </c>
      <c r="BJ5" s="73"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74" t="e">
        <f>VLOOKUP(BJ4,'اختيار المقررات'!$AV$5:$AY$54,4,0)</f>
        <v>#N/A</v>
      </c>
      <c r="BL5" s="73"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74" t="e">
        <f>VLOOKUP(BL4,'اختيار المقررات'!$AV$5:$AY$54,4,0)</f>
        <v>#N/A</v>
      </c>
      <c r="BN5" s="73"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74" t="e">
        <f>VLOOKUP(BN4,'اختيار المقررات'!$AV$5:$AY$54,4,0)</f>
        <v>#N/A</v>
      </c>
      <c r="BP5" s="73"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74" t="e">
        <f>VLOOKUP(BP4,'اختيار المقررات'!$AV$5:$AY$54,4,0)</f>
        <v>#N/A</v>
      </c>
      <c r="BR5" s="73"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74" t="e">
        <f>VLOOKUP(BR4,'اختيار المقررات'!$AV$5:$AY$54,4,0)</f>
        <v>#N/A</v>
      </c>
      <c r="BT5" s="73"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74" t="e">
        <f>VLOOKUP(BT4,'اختيار المقررات'!$AV$5:$AY$54,4,0)</f>
        <v>#N/A</v>
      </c>
      <c r="BV5" s="73"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74" t="e">
        <f>VLOOKUP(BV4,'اختيار المقررات'!$AV$5:$AY$54,4,0)</f>
        <v>#N/A</v>
      </c>
      <c r="BX5" s="73"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74" t="e">
        <f>VLOOKUP(BX4,'اختيار المقررات'!$AV$5:$AY$54,4,0)</f>
        <v>#N/A</v>
      </c>
      <c r="BZ5" s="73"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74" t="e">
        <f>VLOOKUP(BZ4,'اختيار المقررات'!$AV$5:$AY$54,4,0)</f>
        <v>#N/A</v>
      </c>
      <c r="CB5" s="73"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74" t="str">
        <f>IFERROR(VLOOKUP(CB4,'اختيار المقررات'!$AV$5:$AY$54,4,0),"")</f>
        <v/>
      </c>
      <c r="CD5" s="73"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74" t="str">
        <f>IFERROR(VLOOKUP(CD4,'اختيار المقررات'!$AV$5:$AY$54,4,0),"")</f>
        <v/>
      </c>
      <c r="CF5" s="73"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74" t="str">
        <f>IFERROR(VLOOKUP(CF4,'اختيار المقررات'!$AV$5:$AY$54,4,0),"")</f>
        <v/>
      </c>
      <c r="CH5" s="73"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74" t="str">
        <f>IFERROR(VLOOKUP(CH4,'اختيار المقررات'!$AV$5:$AY$54,4,0),"")</f>
        <v/>
      </c>
      <c r="CJ5" s="73"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74" t="str">
        <f>IFERROR(VLOOKUP(CJ4,'اختيار المقررات'!$AV$5:$AY$54,4,0),"")</f>
        <v/>
      </c>
      <c r="CL5" s="73"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74" t="str">
        <f>IFERROR(VLOOKUP(CL4,'اختيار المقررات'!$AV$5:$AY$54,4,0),"")</f>
        <v/>
      </c>
      <c r="CN5" s="73"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74" t="e">
        <f>VLOOKUP(CN4,'اختيار المقررات'!$AV$5:$AY$54,4,0)</f>
        <v>#N/A</v>
      </c>
      <c r="CP5" s="73"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74" t="e">
        <f>VLOOKUP(CP4,'اختيار المقررات'!$AV$5:$AY$54,4,0)</f>
        <v>#N/A</v>
      </c>
      <c r="CR5" s="73"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74" t="e">
        <f>VLOOKUP(CR4,'اختيار المقررات'!$AV$5:$AY$54,4,0)</f>
        <v>#N/A</v>
      </c>
      <c r="CT5" s="73"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74" t="e">
        <f>VLOOKUP(CT4,'اختيار المقررات'!$AV$5:$AY$54,4,0)</f>
        <v>#N/A</v>
      </c>
      <c r="CV5" s="73"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74" t="e">
        <f>VLOOKUP(CV4,'اختيار المقررات'!$AV$5:$AY$54,4,0)</f>
        <v>#N/A</v>
      </c>
      <c r="CX5" s="73"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74" t="e">
        <f>VLOOKUP(CX4,'اختيار المقررات'!$AV$5:$AY$54,4,0)</f>
        <v>#N/A</v>
      </c>
      <c r="CZ5" s="73"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74" t="e">
        <f>VLOOKUP(CZ4,'اختيار المقررات'!$AV$5:$AY$54,4,0)</f>
        <v>#N/A</v>
      </c>
      <c r="DB5" s="73"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74" t="e">
        <f>VLOOKUP(DB4,'اختيار المقررات'!$AV$5:$AY$54,4,0)</f>
        <v>#N/A</v>
      </c>
      <c r="DD5" s="73"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74" t="e">
        <f>VLOOKUP(DD4,'اختيار المقررات'!$AV$5:$AY$54,4,0)</f>
        <v>#N/A</v>
      </c>
      <c r="DF5" s="73"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74" t="e">
        <f>VLOOKUP(DF4,'اختيار المقررات'!$AV$5:$AY$54,4,0)</f>
        <v>#N/A</v>
      </c>
      <c r="DH5" s="73"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74" t="e">
        <f>VLOOKUP(DH4,'اختيار المقررات'!$AV$5:$AY$54,4,0)</f>
        <v>#N/A</v>
      </c>
      <c r="DJ5" s="73"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74" t="str">
        <f>IFERROR(VLOOKUP(DJ4,'اختيار المقررات'!$AV$5:$AY$54,4,0),"")</f>
        <v/>
      </c>
      <c r="DL5" s="73" t="str">
        <f>IFERROR(IF(OR(DL4=الإستمارة!$C$12,DL4=الإستمارة!$C$13,DL4=الإستمارة!$C$14,DL4=الإستمارة!$C$15,DL4=الإستمارة!$C$16,DL4=الإستمارة!$C$17,DL4=الإستمارة!$C$18,DL4=الإستمارة!$C$19),VLOOKUP(DL4,الإستمارة!$C$12:$H$19,6,0),VLOOKUP(DL4,الإستمارة!$K$12:$P$19,6,0)),"")</f>
        <v/>
      </c>
      <c r="DM5" s="74" t="str">
        <f>IFERROR(VLOOKUP(DL4,'اختيار المقررات'!$AV$5:$AY$54,4,0),"")</f>
        <v/>
      </c>
      <c r="DN5" s="73" t="str">
        <f>IFERROR(IF(OR(DN4=الإستمارة!$C$12,DN4=الإستمارة!$C$13,DN4=الإستمارة!$C$14,DN4=الإستمارة!$C$15,DN4=الإستمارة!$C$16,DN4=الإستمارة!$C$17,DN4=الإستمارة!$C$18,DN4=الإستمارة!$C$19),VLOOKUP(DN4,الإستمارة!$C$12:$H$19,6,0),VLOOKUP(DN4,الإستمارة!$K$12:$P$19,6,0)),"")</f>
        <v/>
      </c>
      <c r="DO5" s="74" t="str">
        <f>IFERROR(VLOOKUP(DN4,'اختيار المقررات'!$AV$5:$AY$54,4,0),"")</f>
        <v/>
      </c>
      <c r="DP5" s="73" t="str">
        <f>IFERROR(IF(OR(DP4=الإستمارة!$C$12,DP4=الإستمارة!$C$13,DP4=الإستمارة!$C$14,DP4=الإستمارة!$C$15,DP4=الإستمارة!$C$16,DP4=الإستمارة!$C$17,DP4=الإستمارة!$C$18,DP4=الإستمارة!$C$19),VLOOKUP(DP4,الإستمارة!$C$12:$H$19,6,0),VLOOKUP(DP4,الإستمارة!$K$12:$P$19,6,0)),"")</f>
        <v/>
      </c>
      <c r="DQ5" s="74" t="str">
        <f>IFERROR(VLOOKUP(DP4,'اختيار المقررات'!$AV$5:$AY$54,4,0),"")</f>
        <v/>
      </c>
      <c r="DR5" s="73" t="str">
        <f>IFERROR(IF(OR(DR4=الإستمارة!$C$12,DR4=الإستمارة!$C$13,DR4=الإستمارة!$C$14,DR4=الإستمارة!$C$15,DR4=الإستمارة!$C$16,DR4=الإستمارة!$C$17,DR4=الإستمارة!$C$18,DR4=الإستمارة!$C$19),VLOOKUP(DR4,الإستمارة!$C$12:$H$19,6,0),VLOOKUP(DR4,الإستمارة!$K$12:$P$19,6,0)),"")</f>
        <v/>
      </c>
      <c r="DS5" s="74" t="str">
        <f>IFERROR(VLOOKUP(DR4,'اختيار المقررات'!$AV$5:$AY$54,4,0),"")</f>
        <v/>
      </c>
      <c r="DT5" s="73" t="str">
        <f>IFERROR(IF(OR(DT4=الإستمارة!$C$12,DT4=الإستمارة!$C$13,DT4=الإستمارة!$C$14,DT4=الإستمارة!$C$15,DT4=الإستمارة!$C$16,DT4=الإستمارة!$C$17,DT4=الإستمارة!$C$18,DT4=الإستمارة!$C$19),VLOOKUP(DT4,الإستمارة!$C$12:$H$19,6,0),VLOOKUP(DT4,الإستمارة!$K$12:$P$19,6,0)),"")</f>
        <v/>
      </c>
      <c r="DU5" s="74" t="str">
        <f>IFERROR(VLOOKUP(DT4,'اختيار المقررات'!$AV$5:$AY$54,4,0),"")</f>
        <v/>
      </c>
      <c r="DV5" s="73" t="str">
        <f>IFERROR(IF(OR(DV4=الإستمارة!$C$12,DV4=الإستمارة!$C$13,DV4=الإستمارة!$C$14,DV4=الإستمارة!$C$15,DV4=الإستمارة!$C$16,DV4=الإستمارة!$C$17,DV4=الإستمارة!$C$18,DV4=الإستمارة!$C$19),VLOOKUP(DV4,الإستمارة!$C$12:$H$19,6,0),VLOOKUP(DV4,الإستمارة!$K$12:$P$19,6,0)),"")</f>
        <v/>
      </c>
      <c r="DW5" s="74" t="str">
        <f>IFERROR(VLOOKUP(DV4,'اختيار المقررات'!$AV$5:$AY$54,4,0),"")</f>
        <v/>
      </c>
      <c r="DX5" s="73" t="str">
        <f>IFERROR(IF(OR(DX4=الإستمارة!$C$12,DX4=الإستمارة!$C$13,DX4=الإستمارة!$C$14,DX4=الإستمارة!$C$15,DX4=الإستمارة!$C$16,DX4=الإستمارة!$C$17,DX4=الإستمارة!$C$18,DX4=الإستمارة!$C$19),VLOOKUP(DX4,الإستمارة!$C$12:$H$19,6,0),VLOOKUP(DX4,الإستمارة!$K$12:$P$19,6,0)),"")</f>
        <v/>
      </c>
      <c r="DY5" s="74" t="str">
        <f>IFERROR(VLOOKUP(DX4,'اختيار المقررات'!$AV$5:$AY$54,4,0),"")</f>
        <v/>
      </c>
      <c r="DZ5" s="73" t="str">
        <f>IFERROR(IF(OR(DZ4=الإستمارة!$C$12,DZ4=الإستمارة!$C$13,DZ4=الإستمارة!$C$14,DZ4=الإستمارة!$C$15,DZ4=الإستمارة!$C$16,DZ4=الإستمارة!$C$17,DZ4=الإستمارة!$C$18,DZ4=الإستمارة!$C$19),VLOOKUP(DZ4,الإستمارة!$C$12:$H$19,6,0),VLOOKUP(DZ4,الإستمارة!$K$12:$P$19,6,0)),"")</f>
        <v/>
      </c>
      <c r="EA5" s="74" t="e">
        <f>VLOOKUP(DZ4,'اختيار المقررات'!$AV$5:$AY$54,4,0)</f>
        <v>#N/A</v>
      </c>
      <c r="EB5" s="73" t="str">
        <f>IFERROR(IF(OR(EB4=الإستمارة!$C$12,EB4=الإستمارة!$C$13,EB4=الإستمارة!$C$14,EB4=الإستمارة!$C$15,EB4=الإستمارة!$C$16,EB4=الإستمارة!$C$17,EB4=الإستمارة!$C$18,EB4=الإستمارة!$C$19),VLOOKUP(EB4,الإستمارة!$C$12:$H$19,6,0),VLOOKUP(EB4,الإستمارة!$K$12:$P$19,6,0)),"")</f>
        <v/>
      </c>
      <c r="EC5" s="74" t="e">
        <f>VLOOKUP(EB4,'اختيار المقررات'!$AV$5:$AY$54,4,0)</f>
        <v>#N/A</v>
      </c>
      <c r="ED5" s="73" t="str">
        <f>IFERROR(IF(OR(ED4=الإستمارة!$C$12,ED4=الإستمارة!$C$13,ED4=الإستمارة!$C$14,ED4=الإستمارة!$C$15,ED4=الإستمارة!$C$16,ED4=الإستمارة!$C$17,ED4=الإستمارة!$C$18,ED4=الإستمارة!$C$19),VLOOKUP(ED4,الإستمارة!$C$12:$H$19,6,0),VLOOKUP(ED4,الإستمارة!$K$12:$P$19,6,0)),"")</f>
        <v/>
      </c>
      <c r="EE5" s="74" t="e">
        <f>VLOOKUP(ED4,'اختيار المقررات'!$AV$5:$AY$54,4,0)</f>
        <v>#N/A</v>
      </c>
      <c r="EF5" s="73" t="str">
        <f>IFERROR(IF(OR(EF4=الإستمارة!$C$12,EF4=الإستمارة!$C$13,EF4=الإستمارة!$C$14,EF4=الإستمارة!$C$15,EF4=الإستمارة!$C$16,EF4=الإستمارة!$C$17,EF4=الإستمارة!$C$18,EF4=الإستمارة!$C$19),VLOOKUP(EF4,الإستمارة!$C$12:$H$19,6,0),VLOOKUP(EF4,الإستمارة!$K$12:$P$19,6,0)),"")</f>
        <v/>
      </c>
      <c r="EG5" s="74" t="e">
        <f>VLOOKUP(EF4,'اختيار المقررات'!$AV$5:$AY$54,4,0)</f>
        <v>#N/A</v>
      </c>
      <c r="EH5" s="73" t="str">
        <f>IFERROR(IF(OR(EH4=الإستمارة!$C$12,EH4=الإستمارة!$C$13,EH4=الإستمارة!$C$14,EH4=الإستمارة!$C$15,EH4=الإستمارة!$C$16,EH4=الإستمارة!$C$17,EH4=الإستمارة!$C$18,EH4=الإستمارة!$C$19),VLOOKUP(EH4,الإستمارة!$C$12:$H$19,6,0),VLOOKUP(EH4,الإستمارة!$K$12:$P$19,6,0)),"")</f>
        <v/>
      </c>
      <c r="EI5" s="74" t="e">
        <f>VLOOKUP(EH4,'اختيار المقررات'!$AV$5:$AY$54,4,0)</f>
        <v>#N/A</v>
      </c>
      <c r="EJ5" s="73" t="str">
        <f>IFERROR(IF(OR(EJ4=الإستمارة!$C$12,EJ4=الإستمارة!$C$13,EJ4=الإستمارة!$C$14,EJ4=الإستمارة!$C$15,EJ4=الإستمارة!$C$16,EJ4=الإستمارة!$C$17,EJ4=الإستمارة!$C$18,EJ4=الإستمارة!$C$19),VLOOKUP(EJ4,الإستمارة!$C$12:$H$19,6,0),VLOOKUP(EJ4,الإستمارة!$K$12:$P$19,6,0)),"")</f>
        <v/>
      </c>
      <c r="EK5" s="74" t="e">
        <f>VLOOKUP(EJ4,'اختيار المقررات'!$AV$5:$AY$54,4,0)</f>
        <v>#N/A</v>
      </c>
      <c r="EL5" s="73" t="str">
        <f>IFERROR(IF(OR(EL4=الإستمارة!$C$12,EL4=الإستمارة!$C$13,EL4=الإستمارة!$C$14,EL4=الإستمارة!$C$15,EL4=الإستمارة!$C$16,EL4=الإستمارة!$C$17,EL4=الإستمارة!$C$18,EL4=الإستمارة!$C$19),VLOOKUP(EL4,الإستمارة!$C$12:$H$19,6,0),VLOOKUP(EL4,الإستمارة!$K$12:$P$19,6,0)),"")</f>
        <v/>
      </c>
      <c r="EM5" s="74" t="e">
        <f>VLOOKUP(EL4,'اختيار المقررات'!$AV$5:$AY$54,4,0)</f>
        <v>#N/A</v>
      </c>
      <c r="EN5" s="73" t="str">
        <f>IFERROR(IF(OR(EN4=الإستمارة!$C$12,EN4=الإستمارة!$C$13,EN4=الإستمارة!$C$14,EN4=الإستمارة!$C$15,EN4=الإستمارة!$C$16,EN4=الإستمارة!$C$17,EN4=الإستمارة!$C$18,EN4=الإستمارة!$C$19),VLOOKUP(EN4,الإستمارة!$C$12:$H$19,6,0),VLOOKUP(EN4,الإستمارة!$K$12:$P$19,6,0)),"")</f>
        <v/>
      </c>
      <c r="EO5" s="74" t="e">
        <f>VLOOKUP(EN4,'اختيار المقررات'!$AV$5:$AY$54,4,0)</f>
        <v>#N/A</v>
      </c>
      <c r="EP5" s="73" t="str">
        <f>IFERROR(IF(OR(EP4=الإستمارة!$C$12,EP4=الإستمارة!$C$13,EP4=الإستمارة!$C$14,EP4=الإستمارة!$C$15,EP4=الإستمارة!$C$16,EP4=الإستمارة!$C$17,EP4=الإستمارة!$C$18,EP4=الإستمارة!$C$19),VLOOKUP(EP4,الإستمارة!$C$12:$H$19,6,0),VLOOKUP(EP4,الإستمارة!$K$12:$P$19,6,0)),"")</f>
        <v/>
      </c>
      <c r="EQ5" s="74" t="e">
        <f>VLOOKUP(EP4,'اختيار المقررات'!$AV$5:$AY$54,4,0)</f>
        <v>#N/A</v>
      </c>
      <c r="ER5" s="73" t="str">
        <f>IFERROR(IF(OR(ER4=الإستمارة!$C$12,ER4=الإستمارة!$C$13,ER4=الإستمارة!$C$14,ER4=الإستمارة!$C$15,ER4=الإستمارة!$C$16,ER4=الإستمارة!$C$17,ER4=الإستمارة!$C$18,ER4=الإستمارة!$C$19),VLOOKUP(ER4,الإستمارة!$C$12:$H$19,6,0),VLOOKUP(ER4,الإستمارة!$K$12:$P$19,6,0)),"")</f>
        <v/>
      </c>
      <c r="ES5" s="74" t="e">
        <f>VLOOKUP(ER4,'اختيار المقررات'!$AV$5:$AY$54,4,0)</f>
        <v>#N/A</v>
      </c>
      <c r="ET5" s="73" t="str">
        <f>IFERROR(IF(OR(ET4=الإستمارة!$C$12,ET4=الإستمارة!$C$13,ET4=الإستمارة!$C$14,ET4=الإستمارة!$C$15,ET4=الإستمارة!$C$16,ET4=الإستمارة!$C$17,ET4=الإستمارة!$C$18,ET4=الإستمارة!$C$19),VLOOKUP(ET4,الإستمارة!$C$12:$H$19,6,0),VLOOKUP(ET4,الإستمارة!$K$12:$P$19,6,0)),"")</f>
        <v/>
      </c>
      <c r="EU5" s="74" t="e">
        <f>VLOOKUP(ET4,'اختيار المقررات'!$AV$5:$AY$54,4,0)</f>
        <v>#N/A</v>
      </c>
      <c r="EV5" s="73" t="str">
        <f>IFERROR(IF(OR(EV4=الإستمارة!$C$12,EV4=الإستمارة!$C$13,EV4=الإستمارة!$C$14,EV4=الإستمارة!$C$15,EV4=الإستمارة!$C$16,EV4=الإستمارة!$C$17,EV4=الإستمارة!$C$18,EV4=الإستمارة!$C$19),VLOOKUP(EV4,الإستمارة!$C$12:$H$19,6,0),VLOOKUP(EV4,الإستمارة!$K$12:$P$19,6,0)),"")</f>
        <v/>
      </c>
      <c r="EW5" s="74" t="str">
        <f>IFERROR(VLOOKUP(EV4,'اختيار المقررات'!$AV$5:$AY$54,4,0),"")</f>
        <v/>
      </c>
      <c r="EX5" s="73" t="str">
        <f>IFERROR(IF(OR(EX4=الإستمارة!$C$12,EX4=الإستمارة!$C$13,EX4=الإستمارة!$C$14,EX4=الإستمارة!$C$15,EX4=الإستمارة!$C$16,EX4=الإستمارة!$C$17,EX4=الإستمارة!$C$18,EX4=الإستمارة!$C$19),VLOOKUP(EX4,الإستمارة!$C$12:$H$19,6,0),VLOOKUP(EX4,الإستمارة!$K$12:$P$19,6,0)),"")</f>
        <v/>
      </c>
      <c r="EY5" s="74" t="str">
        <f>IFERROR(VLOOKUP(EX4,'اختيار المقررات'!$AV$5:$AY$54,4,0),"")</f>
        <v/>
      </c>
      <c r="EZ5" s="73" t="str">
        <f>IFERROR(IF(OR(EZ4=الإستمارة!$C$12,EZ4=الإستمارة!$C$13,EZ4=الإستمارة!$C$14,EZ4=الإستمارة!$C$15,EZ4=الإستمارة!$C$16,EZ4=الإستمارة!$C$17,EZ4=الإستمارة!$C$18,EZ4=الإستمارة!$C$19),VLOOKUP(EZ4,الإستمارة!$C$12:$H$19,6,0),VLOOKUP(EZ4,الإستمارة!$K$12:$P$19,6,0)),"")</f>
        <v/>
      </c>
      <c r="FA5" s="74" t="str">
        <f>IFERROR(VLOOKUP(EZ4,'اختيار المقررات'!$AV$5:$AY$54,4,0),"")</f>
        <v/>
      </c>
      <c r="FB5" s="73" t="str">
        <f>IFERROR(IF(OR(FB4=الإستمارة!$C$12,FB4=الإستمارة!$C$13,FB4=الإستمارة!$C$14,FB4=الإستمارة!$C$15,FB4=الإستمارة!$C$16,FB4=الإستمارة!$C$17,FB4=الإستمارة!$C$18,FB4=الإستمارة!$C$19),VLOOKUP(FB4,الإستمارة!$C$12:$H$19,6,0),VLOOKUP(FB4,الإستمارة!$K$12:$P$19,6,0)),"")</f>
        <v/>
      </c>
      <c r="FC5" s="74" t="str">
        <f>IFERROR(VLOOKUP(FB4,'اختيار المقررات'!$AV$5:$AY$54,4,0),"")</f>
        <v/>
      </c>
      <c r="FD5" s="73" t="str">
        <f>IFERROR(IF(OR(FD4=الإستمارة!$C$12,FD4=الإستمارة!$C$13,FD4=الإستمارة!$C$14,FD4=الإستمارة!$C$15,FD4=الإستمارة!$C$16,FD4=الإستمارة!$C$17,FD4=الإستمارة!$C$18,FD4=الإستمارة!$C$19),VLOOKUP(FD4,الإستمارة!$C$12:$H$19,6,0),VLOOKUP(FD4,الإستمارة!$K$12:$P$19,6,0)),"")</f>
        <v/>
      </c>
      <c r="FE5" s="74" t="str">
        <f>IFERROR(VLOOKUP(FD4,'اختيار المقررات'!$AV$5:$AY$54,4,0),"")</f>
        <v/>
      </c>
      <c r="FF5" s="73" t="str">
        <f>IFERROR(IF(OR(FF4=الإستمارة!$C$12,FF4=الإستمارة!$C$13,FF4=الإستمارة!$C$14,FF4=الإستمارة!$C$15,FF4=الإستمارة!$C$16,FF4=الإستمارة!$C$17,FF4=الإستمارة!$C$18,FF4=الإستمارة!$C$19),VLOOKUP(FF4,الإستمارة!$C$12:$H$19,6,0),VLOOKUP(FF4,الإستمارة!$K$12:$P$19,6,0)),"")</f>
        <v/>
      </c>
      <c r="FG5" s="74" t="str">
        <f>IFERROR(VLOOKUP(FF4,'اختيار المقررات'!$AV$5:$AY$54,4,0),"")</f>
        <v/>
      </c>
      <c r="FH5" s="159" t="e">
        <f>'اختيار المقررات'!Q5</f>
        <v>#N/A</v>
      </c>
      <c r="FI5" s="160" t="e">
        <f>'اختيار المقررات'!W5</f>
        <v>#N/A</v>
      </c>
      <c r="FJ5" s="161" t="e">
        <f>'اختيار المقررات'!AB5</f>
        <v>#N/A</v>
      </c>
      <c r="FK5" s="162">
        <f>'اختيار المقررات'!F5</f>
        <v>0</v>
      </c>
      <c r="FL5" s="163">
        <f>'اختيار المقررات'!W27</f>
        <v>0</v>
      </c>
      <c r="FM5" s="164" t="e">
        <f>'اختيار المقررات'!AD27</f>
        <v>#N/A</v>
      </c>
      <c r="FN5" s="164" t="e">
        <f>'اختيار المقررات'!N27</f>
        <v>#N/A</v>
      </c>
      <c r="FO5" s="164" t="e">
        <f>'اختيار المقررات'!N28</f>
        <v>#N/A</v>
      </c>
      <c r="FP5" s="165" t="e">
        <f>'اختيار المقررات'!W28</f>
        <v>#N/A</v>
      </c>
      <c r="FQ5" s="164" t="str">
        <f>'اختيار المقررات'!N29</f>
        <v>لا</v>
      </c>
      <c r="FR5" s="164" t="e">
        <f>'اختيار المقررات'!W29</f>
        <v>#N/A</v>
      </c>
      <c r="FS5" s="164" t="e">
        <f>'اختيار المقررات'!AD29</f>
        <v>#N/A</v>
      </c>
      <c r="FT5" s="159">
        <f>'اختيار المقررات'!V30</f>
        <v>0</v>
      </c>
      <c r="FU5" s="166">
        <f>'اختيار المقررات'!AB30</f>
        <v>0</v>
      </c>
      <c r="FV5" s="164">
        <f>'اختيار المقررات'!AG30</f>
        <v>0</v>
      </c>
      <c r="FW5" s="167">
        <f>SUM(FT5:FV5)</f>
        <v>0</v>
      </c>
      <c r="FX5" s="159" t="e">
        <f>'اختيار المقررات'!AB2</f>
        <v>#N/A</v>
      </c>
      <c r="FY5" s="160" t="e">
        <f>'اختيار المقررات'!AB2</f>
        <v>#N/A</v>
      </c>
      <c r="FZ5" s="160" t="e">
        <f>'اختيار المقررات'!Q2</f>
        <v>#N/A</v>
      </c>
      <c r="GA5" s="167" t="e">
        <f>'اختيار المقررات'!H2</f>
        <v>#N/A</v>
      </c>
      <c r="GB5" s="167" t="str">
        <f>'اختيار المقررات'!C28</f>
        <v/>
      </c>
      <c r="GC5" s="167" t="str">
        <f>'اختيار المقررات'!C29</f>
        <v/>
      </c>
      <c r="GD5" s="167" t="str">
        <f>'اختيار المقررات'!C30</f>
        <v/>
      </c>
      <c r="GE5" s="167" t="str">
        <f>'اختيار المقررات'!C31</f>
        <v/>
      </c>
      <c r="GF5" s="167" t="str">
        <f>'اختيار المقررات'!C32</f>
        <v/>
      </c>
      <c r="GG5" s="31" t="e">
        <f>'إدخال البيانات'!F1</f>
        <v>#N/A</v>
      </c>
    </row>
  </sheetData>
  <sheetProtection algorithmName="SHA-512" hashValue="n9q3vbnjdhUIIlio5aStqQuuCghVSPesTH7dCs9XiSd1HonDMnZu4MtvjTm4bixF594R0gmZpK26TnFfdEsTyA==" saltValue="KNKBLSBP+vZpNyAtSjvpbA==" spinCount="100000" sheet="1" objects="1" scenarios="1"/>
  <mergeCells count="194">
    <mergeCell ref="FT1:FW2"/>
    <mergeCell ref="FD4:FE4"/>
    <mergeCell ref="FF4:FG4"/>
    <mergeCell ref="EJ4:EK4"/>
    <mergeCell ref="ET4:EU4"/>
    <mergeCell ref="GB3:GF4"/>
    <mergeCell ref="FB4:FC4"/>
    <mergeCell ref="EZ4:FA4"/>
    <mergeCell ref="DJ4:DK4"/>
    <mergeCell ref="EH4:EI4"/>
    <mergeCell ref="EX4:EY4"/>
    <mergeCell ref="EL4:EM4"/>
    <mergeCell ref="EN4:EO4"/>
    <mergeCell ref="EP4:EQ4"/>
    <mergeCell ref="ER4:ES4"/>
    <mergeCell ref="EV4:EW4"/>
    <mergeCell ref="DV4:DW4"/>
    <mergeCell ref="DL4:DM4"/>
    <mergeCell ref="DN4:DO4"/>
    <mergeCell ref="DR4:DS4"/>
    <mergeCell ref="EF4:EG4"/>
    <mergeCell ref="FX1:GA2"/>
    <mergeCell ref="FH3:FH4"/>
    <mergeCell ref="FI3:FI4"/>
    <mergeCell ref="DH4:DI4"/>
    <mergeCell ref="DT4:DU4"/>
    <mergeCell ref="CD4:CE4"/>
    <mergeCell ref="CL4:CM4"/>
    <mergeCell ref="DX4:DY4"/>
    <mergeCell ref="CF4:CG4"/>
    <mergeCell ref="DD4:DE4"/>
    <mergeCell ref="ED4:EE4"/>
    <mergeCell ref="CV4:CW4"/>
    <mergeCell ref="DB4:DC4"/>
    <mergeCell ref="CX4:CY4"/>
    <mergeCell ref="DF4:DG4"/>
    <mergeCell ref="CP4:CQ4"/>
    <mergeCell ref="CR4:CS4"/>
    <mergeCell ref="CZ4:DA4"/>
    <mergeCell ref="CT4:CU4"/>
    <mergeCell ref="CJ4:CK4"/>
    <mergeCell ref="L1:L4"/>
    <mergeCell ref="AH4:AI4"/>
    <mergeCell ref="AJ4:AK4"/>
    <mergeCell ref="Q3:Q4"/>
    <mergeCell ref="M1:M4"/>
    <mergeCell ref="N1:N4"/>
    <mergeCell ref="O1:O4"/>
    <mergeCell ref="AL4:AM4"/>
    <mergeCell ref="DP4:DQ4"/>
    <mergeCell ref="BZ2:CI2"/>
    <mergeCell ref="CN2:CW2"/>
    <mergeCell ref="CB4:CC4"/>
    <mergeCell ref="CZ2:DI2"/>
    <mergeCell ref="CF3:CG3"/>
    <mergeCell ref="AN4:AO4"/>
    <mergeCell ref="BL4:BM4"/>
    <mergeCell ref="CH4:CI4"/>
    <mergeCell ref="CN4:CO4"/>
    <mergeCell ref="R3:R4"/>
    <mergeCell ref="BR4:BS4"/>
    <mergeCell ref="BZ4:CA4"/>
    <mergeCell ref="CZ1:FC1"/>
    <mergeCell ref="BZ1:CY1"/>
    <mergeCell ref="DL2:DU2"/>
    <mergeCell ref="A1:A2"/>
    <mergeCell ref="BH4:BI4"/>
    <mergeCell ref="BJ4:BK4"/>
    <mergeCell ref="AP4:AQ4"/>
    <mergeCell ref="BP4:BQ4"/>
    <mergeCell ref="BT4:BU4"/>
    <mergeCell ref="BV4:BW4"/>
    <mergeCell ref="AR2:BK2"/>
    <mergeCell ref="BN2:BW2"/>
    <mergeCell ref="C1:J2"/>
    <mergeCell ref="B1:B2"/>
    <mergeCell ref="AR1:BY1"/>
    <mergeCell ref="P1:R2"/>
    <mergeCell ref="P3:P4"/>
    <mergeCell ref="S1:S4"/>
    <mergeCell ref="T4:U4"/>
    <mergeCell ref="V4:W4"/>
    <mergeCell ref="X4:Y4"/>
    <mergeCell ref="T1:AQ1"/>
    <mergeCell ref="Z4:AA4"/>
    <mergeCell ref="AB4:AC4"/>
    <mergeCell ref="AD4:AE4"/>
    <mergeCell ref="AF4:AG4"/>
    <mergeCell ref="K1:K4"/>
    <mergeCell ref="T2:AG2"/>
    <mergeCell ref="DZ4:EA4"/>
    <mergeCell ref="EB4:EC4"/>
    <mergeCell ref="BX4:BY4"/>
    <mergeCell ref="BN4:BO4"/>
    <mergeCell ref="AR4:AS4"/>
    <mergeCell ref="BD4:BE4"/>
    <mergeCell ref="BF4:BG4"/>
    <mergeCell ref="AT4:AU4"/>
    <mergeCell ref="AV4:AW4"/>
    <mergeCell ref="AX4:AY4"/>
    <mergeCell ref="AZ4:BA4"/>
    <mergeCell ref="BB4:BC4"/>
    <mergeCell ref="BJ3:BK3"/>
    <mergeCell ref="BL3:BM3"/>
    <mergeCell ref="BN3:BO3"/>
    <mergeCell ref="BP3:BQ3"/>
    <mergeCell ref="BR3:BS3"/>
    <mergeCell ref="BT3:BU3"/>
    <mergeCell ref="BV3:BW3"/>
    <mergeCell ref="BX3:BY3"/>
    <mergeCell ref="BZ3:CA3"/>
    <mergeCell ref="CB3:CC3"/>
    <mergeCell ref="CD3:CE3"/>
    <mergeCell ref="FJ3:FJ4"/>
    <mergeCell ref="FO3:FO4"/>
    <mergeCell ref="FU3:FU4"/>
    <mergeCell ref="FW3:FW4"/>
    <mergeCell ref="FX3:FX4"/>
    <mergeCell ref="FY3:FY4"/>
    <mergeCell ref="FZ3:FZ4"/>
    <mergeCell ref="GA3:GA4"/>
    <mergeCell ref="FM3:FM4"/>
    <mergeCell ref="FQ3:FQ4"/>
    <mergeCell ref="FR3:FR4"/>
    <mergeCell ref="FS3:FS4"/>
    <mergeCell ref="FT3:FT4"/>
    <mergeCell ref="FV3:FV4"/>
    <mergeCell ref="FK3:FK4"/>
    <mergeCell ref="FN3:FN4"/>
    <mergeCell ref="FL3:FL4"/>
    <mergeCell ref="FP3:FP4"/>
    <mergeCell ref="FH1:FJ2"/>
    <mergeCell ref="FK1:FK2"/>
    <mergeCell ref="FL1:FS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EB3:EC3"/>
    <mergeCell ref="ED3:EE3"/>
    <mergeCell ref="EF3:EG3"/>
    <mergeCell ref="EH3:EI3"/>
    <mergeCell ref="FB3:FC3"/>
    <mergeCell ref="FD3:FE3"/>
    <mergeCell ref="FF3:FG3"/>
    <mergeCell ref="EJ3:EK3"/>
    <mergeCell ref="EL3:EM3"/>
    <mergeCell ref="EN3:EO3"/>
    <mergeCell ref="EP3:EQ3"/>
    <mergeCell ref="ER3:ES3"/>
    <mergeCell ref="ET3:EU3"/>
    <mergeCell ref="EV3:EW3"/>
    <mergeCell ref="EX3:EY3"/>
    <mergeCell ref="EZ3:FA3"/>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7"/>
  <dimension ref="A1:AZ12375"/>
  <sheetViews>
    <sheetView rightToLeft="1" workbookViewId="0">
      <pane xSplit="2" topLeftCell="C1" activePane="topRight" state="frozen"/>
      <selection pane="topRight" sqref="A1:XFD1048576"/>
    </sheetView>
  </sheetViews>
  <sheetFormatPr defaultColWidth="9" defaultRowHeight="14.25" x14ac:dyDescent="0.2"/>
  <cols>
    <col min="1" max="1" width="12.5" style="141" customWidth="1"/>
    <col min="2" max="16384" width="9" style="141"/>
  </cols>
  <sheetData>
    <row r="1" spans="1:52" x14ac:dyDescent="0.2">
      <c r="A1" s="141" t="s">
        <v>4097</v>
      </c>
      <c r="C1" s="141">
        <v>41</v>
      </c>
      <c r="D1" s="141">
        <v>42</v>
      </c>
      <c r="E1" s="141">
        <v>43</v>
      </c>
      <c r="F1" s="141">
        <v>44</v>
      </c>
      <c r="G1" s="141">
        <v>45</v>
      </c>
      <c r="H1" s="141">
        <v>46</v>
      </c>
      <c r="I1" s="141">
        <v>101</v>
      </c>
      <c r="J1" s="141">
        <v>47</v>
      </c>
      <c r="K1" s="141">
        <v>48</v>
      </c>
      <c r="L1" s="141">
        <v>49</v>
      </c>
      <c r="M1" s="141">
        <v>50</v>
      </c>
      <c r="N1" s="141">
        <v>51</v>
      </c>
      <c r="O1" s="141">
        <v>141</v>
      </c>
      <c r="P1" s="141">
        <v>52</v>
      </c>
      <c r="Q1" s="141">
        <v>53</v>
      </c>
      <c r="R1" s="141">
        <v>54</v>
      </c>
      <c r="S1" s="141">
        <v>55</v>
      </c>
      <c r="T1" s="141">
        <v>56</v>
      </c>
      <c r="U1" s="141">
        <v>57</v>
      </c>
      <c r="V1" s="141">
        <v>201</v>
      </c>
      <c r="W1" s="141">
        <v>58</v>
      </c>
      <c r="X1" s="141">
        <v>59</v>
      </c>
      <c r="Y1" s="141">
        <v>60</v>
      </c>
      <c r="Z1" s="141">
        <v>61</v>
      </c>
      <c r="AA1" s="141">
        <v>62</v>
      </c>
      <c r="AB1" s="141">
        <v>149</v>
      </c>
      <c r="AC1" s="141">
        <v>63</v>
      </c>
      <c r="AD1" s="141">
        <v>64</v>
      </c>
      <c r="AE1" s="141">
        <v>65</v>
      </c>
      <c r="AF1" s="141">
        <v>66</v>
      </c>
      <c r="AG1" s="141">
        <v>67</v>
      </c>
      <c r="AH1" s="141">
        <v>68</v>
      </c>
      <c r="AI1" s="141">
        <v>69</v>
      </c>
      <c r="AJ1" s="141">
        <v>70</v>
      </c>
      <c r="AK1" s="141">
        <v>71</v>
      </c>
      <c r="AL1" s="141">
        <v>72</v>
      </c>
      <c r="AM1" s="141">
        <v>73</v>
      </c>
      <c r="AN1" s="141">
        <v>157</v>
      </c>
      <c r="AO1" s="141">
        <v>74</v>
      </c>
      <c r="AP1" s="141">
        <v>75</v>
      </c>
      <c r="AQ1" s="141">
        <v>76</v>
      </c>
      <c r="AR1" s="141">
        <v>77</v>
      </c>
      <c r="AS1" s="141">
        <v>78</v>
      </c>
      <c r="AT1" s="141">
        <v>79</v>
      </c>
      <c r="AU1" s="141">
        <v>80</v>
      </c>
      <c r="AV1" s="141">
        <v>81</v>
      </c>
      <c r="AW1" s="141">
        <v>82</v>
      </c>
      <c r="AX1" s="141">
        <v>83</v>
      </c>
      <c r="AY1" s="141">
        <v>84</v>
      </c>
      <c r="AZ1" s="141">
        <v>169</v>
      </c>
    </row>
    <row r="2" spans="1:52" x14ac:dyDescent="0.2">
      <c r="A2" s="141">
        <v>332361</v>
      </c>
      <c r="B2" s="141" t="s">
        <v>5107</v>
      </c>
      <c r="C2" s="141" t="s">
        <v>7215</v>
      </c>
      <c r="D2" s="141" t="s">
        <v>7215</v>
      </c>
      <c r="E2" s="141" t="s">
        <v>7215</v>
      </c>
      <c r="F2" s="141" t="s">
        <v>7215</v>
      </c>
      <c r="G2" s="141" t="s">
        <v>7215</v>
      </c>
      <c r="H2" s="141" t="s">
        <v>7215</v>
      </c>
      <c r="I2" s="141" t="s">
        <v>7215</v>
      </c>
      <c r="J2" s="141" t="s">
        <v>7215</v>
      </c>
      <c r="K2" s="141" t="s">
        <v>7215</v>
      </c>
      <c r="L2" s="141" t="s">
        <v>7215</v>
      </c>
      <c r="M2" s="141" t="s">
        <v>7215</v>
      </c>
      <c r="N2" s="141" t="s">
        <v>7215</v>
      </c>
      <c r="O2" s="141" t="s">
        <v>7215</v>
      </c>
    </row>
    <row r="3" spans="1:52" x14ac:dyDescent="0.2">
      <c r="A3" s="141">
        <v>328027</v>
      </c>
      <c r="B3" s="141" t="s">
        <v>5107</v>
      </c>
      <c r="C3" s="141" t="s">
        <v>4100</v>
      </c>
      <c r="D3" s="141" t="s">
        <v>4100</v>
      </c>
      <c r="E3" s="141" t="s">
        <v>4100</v>
      </c>
      <c r="F3" s="141" t="s">
        <v>4100</v>
      </c>
      <c r="H3" s="141" t="s">
        <v>4100</v>
      </c>
      <c r="O3" s="141" t="s">
        <v>4099</v>
      </c>
    </row>
    <row r="4" spans="1:52" x14ac:dyDescent="0.2">
      <c r="A4" s="141">
        <v>326375</v>
      </c>
      <c r="B4" s="141" t="s">
        <v>5107</v>
      </c>
      <c r="C4" s="141" t="s">
        <v>4100</v>
      </c>
      <c r="D4" s="141" t="s">
        <v>4100</v>
      </c>
      <c r="E4" s="141" t="s">
        <v>4100</v>
      </c>
      <c r="F4" s="141" t="s">
        <v>4100</v>
      </c>
      <c r="G4" s="141" t="s">
        <v>4100</v>
      </c>
      <c r="H4" s="141" t="s">
        <v>4100</v>
      </c>
      <c r="I4" s="141" t="s">
        <v>4100</v>
      </c>
      <c r="J4" s="141" t="s">
        <v>4098</v>
      </c>
      <c r="K4" s="141" t="s">
        <v>4098</v>
      </c>
      <c r="L4" s="141" t="s">
        <v>4098</v>
      </c>
      <c r="M4" s="141" t="s">
        <v>4098</v>
      </c>
      <c r="N4" s="141" t="s">
        <v>4098</v>
      </c>
      <c r="O4" s="141" t="s">
        <v>4098</v>
      </c>
    </row>
    <row r="5" spans="1:52" x14ac:dyDescent="0.2">
      <c r="A5" s="141">
        <v>328389</v>
      </c>
      <c r="B5" s="141" t="s">
        <v>4111</v>
      </c>
      <c r="C5" s="141" t="s">
        <v>4099</v>
      </c>
      <c r="D5" s="141" t="s">
        <v>4099</v>
      </c>
      <c r="E5" s="141" t="s">
        <v>4099</v>
      </c>
      <c r="F5" s="141" t="s">
        <v>4099</v>
      </c>
      <c r="G5" s="141" t="s">
        <v>4099</v>
      </c>
      <c r="H5" s="141" t="s">
        <v>4099</v>
      </c>
      <c r="I5" s="141" t="s">
        <v>4099</v>
      </c>
      <c r="J5" s="141" t="s">
        <v>4100</v>
      </c>
      <c r="K5" s="141" t="s">
        <v>4098</v>
      </c>
      <c r="L5" s="141" t="s">
        <v>4100</v>
      </c>
      <c r="M5" s="141" t="s">
        <v>4098</v>
      </c>
      <c r="N5" s="141" t="s">
        <v>4100</v>
      </c>
      <c r="O5" s="141" t="s">
        <v>4098</v>
      </c>
    </row>
    <row r="6" spans="1:52" x14ac:dyDescent="0.2">
      <c r="A6" s="141">
        <v>324224</v>
      </c>
      <c r="B6" s="141" t="s">
        <v>4111</v>
      </c>
      <c r="C6" s="141" t="s">
        <v>4100</v>
      </c>
      <c r="D6" s="141" t="s">
        <v>4099</v>
      </c>
      <c r="E6" s="141" t="s">
        <v>4099</v>
      </c>
      <c r="F6" s="141" t="s">
        <v>4099</v>
      </c>
      <c r="G6" s="141" t="s">
        <v>4098</v>
      </c>
      <c r="H6" s="141" t="s">
        <v>4099</v>
      </c>
      <c r="I6" s="141" t="s">
        <v>4098</v>
      </c>
      <c r="J6" s="141" t="s">
        <v>4100</v>
      </c>
      <c r="K6" s="141" t="s">
        <v>4100</v>
      </c>
      <c r="L6" s="141" t="s">
        <v>4100</v>
      </c>
      <c r="M6" s="141" t="s">
        <v>4100</v>
      </c>
      <c r="N6" s="141" t="s">
        <v>4098</v>
      </c>
      <c r="O6" s="141" t="s">
        <v>4098</v>
      </c>
    </row>
    <row r="7" spans="1:52" x14ac:dyDescent="0.2">
      <c r="A7" s="141">
        <v>336524</v>
      </c>
      <c r="B7" s="141" t="s">
        <v>4111</v>
      </c>
      <c r="C7" s="141" t="s">
        <v>4100</v>
      </c>
      <c r="D7" s="141" t="s">
        <v>4100</v>
      </c>
      <c r="E7" s="141" t="s">
        <v>4099</v>
      </c>
      <c r="F7" s="141" t="s">
        <v>4100</v>
      </c>
      <c r="G7" s="141" t="s">
        <v>4099</v>
      </c>
      <c r="H7" s="141" t="s">
        <v>4100</v>
      </c>
      <c r="I7" s="141" t="s">
        <v>4100</v>
      </c>
      <c r="J7" s="141" t="s">
        <v>4099</v>
      </c>
      <c r="K7" s="141" t="s">
        <v>4099</v>
      </c>
      <c r="L7" s="141" t="s">
        <v>4099</v>
      </c>
      <c r="M7" s="141" t="s">
        <v>4099</v>
      </c>
      <c r="N7" s="141" t="s">
        <v>4100</v>
      </c>
      <c r="O7" s="141" t="s">
        <v>4099</v>
      </c>
    </row>
    <row r="8" spans="1:52" x14ac:dyDescent="0.2">
      <c r="A8" s="141">
        <v>336139</v>
      </c>
      <c r="B8" s="141" t="s">
        <v>4111</v>
      </c>
      <c r="C8" s="141" t="s">
        <v>4100</v>
      </c>
      <c r="D8" s="141" t="s">
        <v>4100</v>
      </c>
      <c r="E8" s="141" t="s">
        <v>4100</v>
      </c>
      <c r="F8" s="141" t="s">
        <v>4100</v>
      </c>
      <c r="G8" s="141" t="s">
        <v>4100</v>
      </c>
      <c r="H8" s="141" t="s">
        <v>4100</v>
      </c>
      <c r="I8" s="141" t="s">
        <v>4099</v>
      </c>
      <c r="J8" s="141" t="s">
        <v>4100</v>
      </c>
      <c r="K8" s="141" t="s">
        <v>4099</v>
      </c>
      <c r="L8" s="141" t="s">
        <v>4100</v>
      </c>
      <c r="M8" s="141" t="s">
        <v>4100</v>
      </c>
      <c r="N8" s="141" t="s">
        <v>4098</v>
      </c>
      <c r="O8" s="141" t="s">
        <v>4098</v>
      </c>
    </row>
    <row r="9" spans="1:52" x14ac:dyDescent="0.2">
      <c r="A9" s="141">
        <v>337925</v>
      </c>
      <c r="B9" s="141" t="s">
        <v>4111</v>
      </c>
      <c r="C9" s="141" t="s">
        <v>4099</v>
      </c>
      <c r="D9" s="141" t="s">
        <v>4099</v>
      </c>
      <c r="E9" s="141" t="s">
        <v>4099</v>
      </c>
      <c r="F9" s="141" t="s">
        <v>4099</v>
      </c>
      <c r="G9" s="141" t="s">
        <v>4099</v>
      </c>
      <c r="H9" s="141" t="s">
        <v>4099</v>
      </c>
      <c r="I9" s="141" t="s">
        <v>4099</v>
      </c>
      <c r="J9" s="141" t="s">
        <v>4098</v>
      </c>
      <c r="K9" s="141" t="s">
        <v>4098</v>
      </c>
      <c r="L9" s="141" t="s">
        <v>4098</v>
      </c>
      <c r="M9" s="141" t="s">
        <v>4098</v>
      </c>
      <c r="N9" s="141" t="s">
        <v>4098</v>
      </c>
      <c r="O9" s="141" t="s">
        <v>4098</v>
      </c>
    </row>
    <row r="10" spans="1:52" x14ac:dyDescent="0.2">
      <c r="A10" s="141">
        <v>336288</v>
      </c>
      <c r="B10" s="141" t="s">
        <v>4111</v>
      </c>
      <c r="C10" s="141" t="s">
        <v>4100</v>
      </c>
      <c r="D10" s="141" t="s">
        <v>4100</v>
      </c>
      <c r="E10" s="141" t="s">
        <v>4100</v>
      </c>
      <c r="F10" s="141" t="s">
        <v>4100</v>
      </c>
      <c r="G10" s="141" t="s">
        <v>4100</v>
      </c>
      <c r="H10" s="141" t="s">
        <v>4100</v>
      </c>
      <c r="I10" s="141" t="s">
        <v>4100</v>
      </c>
      <c r="J10" s="141" t="s">
        <v>4098</v>
      </c>
      <c r="K10" s="141" t="s">
        <v>4098</v>
      </c>
      <c r="L10" s="141" t="s">
        <v>4098</v>
      </c>
      <c r="M10" s="141" t="s">
        <v>4098</v>
      </c>
      <c r="N10" s="141" t="s">
        <v>4098</v>
      </c>
      <c r="O10" s="141" t="s">
        <v>4098</v>
      </c>
    </row>
    <row r="11" spans="1:52" x14ac:dyDescent="0.2">
      <c r="A11" s="141">
        <v>337312</v>
      </c>
      <c r="B11" s="141" t="s">
        <v>4111</v>
      </c>
      <c r="C11" s="141" t="s">
        <v>4100</v>
      </c>
      <c r="D11" s="141" t="s">
        <v>4100</v>
      </c>
      <c r="E11" s="141" t="s">
        <v>4099</v>
      </c>
      <c r="F11" s="141" t="s">
        <v>4099</v>
      </c>
      <c r="G11" s="141" t="s">
        <v>4099</v>
      </c>
      <c r="H11" s="141" t="s">
        <v>4099</v>
      </c>
      <c r="I11" s="141" t="s">
        <v>4099</v>
      </c>
      <c r="J11" s="141" t="s">
        <v>4099</v>
      </c>
      <c r="K11" s="141" t="s">
        <v>4099</v>
      </c>
      <c r="L11" s="141" t="s">
        <v>4098</v>
      </c>
      <c r="M11" s="141" t="s">
        <v>4098</v>
      </c>
      <c r="N11" s="141" t="s">
        <v>4099</v>
      </c>
      <c r="O11" s="141" t="s">
        <v>4098</v>
      </c>
    </row>
    <row r="12" spans="1:52" x14ac:dyDescent="0.2">
      <c r="A12" s="141">
        <v>337794</v>
      </c>
      <c r="B12" s="141" t="s">
        <v>4111</v>
      </c>
      <c r="C12" s="141" t="s">
        <v>4100</v>
      </c>
      <c r="D12" s="141" t="s">
        <v>4099</v>
      </c>
      <c r="E12" s="141" t="s">
        <v>4100</v>
      </c>
      <c r="F12" s="141" t="s">
        <v>4100</v>
      </c>
      <c r="G12" s="141" t="s">
        <v>4100</v>
      </c>
      <c r="H12" s="141" t="s">
        <v>4100</v>
      </c>
      <c r="I12" s="141" t="s">
        <v>4100</v>
      </c>
      <c r="J12" s="141" t="s">
        <v>4099</v>
      </c>
      <c r="K12" s="141" t="s">
        <v>4099</v>
      </c>
      <c r="L12" s="141" t="s">
        <v>4099</v>
      </c>
      <c r="M12" s="141" t="s">
        <v>4099</v>
      </c>
      <c r="N12" s="141" t="s">
        <v>4099</v>
      </c>
      <c r="O12" s="141" t="s">
        <v>4098</v>
      </c>
    </row>
    <row r="13" spans="1:52" x14ac:dyDescent="0.2">
      <c r="A13" s="141">
        <v>336263</v>
      </c>
      <c r="B13" s="141" t="s">
        <v>4111</v>
      </c>
      <c r="C13" s="141" t="s">
        <v>4100</v>
      </c>
      <c r="D13" s="141" t="s">
        <v>4100</v>
      </c>
      <c r="E13" s="141" t="s">
        <v>4100</v>
      </c>
      <c r="F13" s="141" t="s">
        <v>4098</v>
      </c>
      <c r="G13" s="141" t="s">
        <v>4100</v>
      </c>
      <c r="H13" s="141" t="s">
        <v>4100</v>
      </c>
      <c r="I13" s="141" t="s">
        <v>4100</v>
      </c>
      <c r="J13" s="141" t="s">
        <v>4098</v>
      </c>
      <c r="K13" s="141" t="s">
        <v>4098</v>
      </c>
      <c r="L13" s="141" t="s">
        <v>4098</v>
      </c>
      <c r="M13" s="141" t="s">
        <v>4098</v>
      </c>
      <c r="N13" s="141" t="s">
        <v>4098</v>
      </c>
      <c r="O13" s="141" t="s">
        <v>4098</v>
      </c>
    </row>
    <row r="14" spans="1:52" x14ac:dyDescent="0.2">
      <c r="A14" s="141">
        <v>335275</v>
      </c>
      <c r="B14" s="141" t="s">
        <v>4111</v>
      </c>
      <c r="C14" s="141" t="s">
        <v>4099</v>
      </c>
      <c r="D14" s="141" t="s">
        <v>4099</v>
      </c>
      <c r="E14" s="141" t="s">
        <v>4099</v>
      </c>
      <c r="F14" s="141" t="s">
        <v>4100</v>
      </c>
      <c r="G14" s="141" t="s">
        <v>4099</v>
      </c>
      <c r="H14" s="141" t="s">
        <v>4100</v>
      </c>
      <c r="I14" s="141" t="s">
        <v>4100</v>
      </c>
      <c r="J14" s="141" t="s">
        <v>4100</v>
      </c>
      <c r="K14" s="141" t="s">
        <v>4098</v>
      </c>
      <c r="L14" s="141" t="s">
        <v>4099</v>
      </c>
      <c r="M14" s="141" t="s">
        <v>4099</v>
      </c>
      <c r="N14" s="141" t="s">
        <v>4098</v>
      </c>
      <c r="O14" s="141" t="s">
        <v>4100</v>
      </c>
    </row>
    <row r="15" spans="1:52" x14ac:dyDescent="0.2">
      <c r="A15" s="141">
        <v>337395</v>
      </c>
      <c r="B15" s="141" t="s">
        <v>4111</v>
      </c>
      <c r="C15" s="141" t="s">
        <v>4099</v>
      </c>
      <c r="D15" s="141" t="s">
        <v>4099</v>
      </c>
      <c r="E15" s="141" t="s">
        <v>4099</v>
      </c>
      <c r="F15" s="141" t="s">
        <v>4098</v>
      </c>
      <c r="G15" s="141" t="s">
        <v>4099</v>
      </c>
      <c r="H15" s="141" t="s">
        <v>4099</v>
      </c>
      <c r="I15" s="141" t="s">
        <v>4098</v>
      </c>
      <c r="J15" s="141" t="s">
        <v>4098</v>
      </c>
      <c r="K15" s="141" t="s">
        <v>4098</v>
      </c>
      <c r="L15" s="141" t="s">
        <v>4099</v>
      </c>
      <c r="M15" s="141" t="s">
        <v>4098</v>
      </c>
      <c r="N15" s="141" t="s">
        <v>4098</v>
      </c>
      <c r="O15" s="141" t="s">
        <v>4098</v>
      </c>
    </row>
    <row r="16" spans="1:52" x14ac:dyDescent="0.2">
      <c r="A16" s="141">
        <v>337959</v>
      </c>
      <c r="B16" s="141" t="s">
        <v>4111</v>
      </c>
      <c r="C16" s="141" t="s">
        <v>4100</v>
      </c>
      <c r="D16" s="141" t="s">
        <v>4098</v>
      </c>
      <c r="E16" s="141" t="s">
        <v>4100</v>
      </c>
      <c r="F16" s="141" t="s">
        <v>4100</v>
      </c>
      <c r="G16" s="141" t="s">
        <v>4098</v>
      </c>
      <c r="H16" s="141" t="s">
        <v>4100</v>
      </c>
      <c r="I16" s="141" t="s">
        <v>4100</v>
      </c>
      <c r="J16" s="141" t="s">
        <v>4098</v>
      </c>
      <c r="K16" s="141" t="s">
        <v>4098</v>
      </c>
      <c r="L16" s="141" t="s">
        <v>4098</v>
      </c>
      <c r="M16" s="141" t="s">
        <v>4098</v>
      </c>
      <c r="N16" s="141" t="s">
        <v>4098</v>
      </c>
      <c r="O16" s="141" t="s">
        <v>4098</v>
      </c>
    </row>
    <row r="17" spans="1:15" x14ac:dyDescent="0.2">
      <c r="A17" s="141">
        <v>337936</v>
      </c>
      <c r="B17" s="141" t="s">
        <v>4111</v>
      </c>
      <c r="C17" s="141" t="s">
        <v>4099</v>
      </c>
      <c r="D17" s="141" t="s">
        <v>4099</v>
      </c>
      <c r="E17" s="141" t="s">
        <v>4099</v>
      </c>
      <c r="F17" s="141" t="s">
        <v>4099</v>
      </c>
      <c r="G17" s="141" t="s">
        <v>4099</v>
      </c>
      <c r="H17" s="141" t="s">
        <v>4099</v>
      </c>
      <c r="I17" s="141" t="s">
        <v>4099</v>
      </c>
      <c r="J17" s="141" t="s">
        <v>4098</v>
      </c>
      <c r="K17" s="141" t="s">
        <v>4098</v>
      </c>
      <c r="L17" s="141" t="s">
        <v>4098</v>
      </c>
      <c r="M17" s="141" t="s">
        <v>4098</v>
      </c>
      <c r="N17" s="141" t="s">
        <v>4098</v>
      </c>
      <c r="O17" s="141" t="s">
        <v>4098</v>
      </c>
    </row>
    <row r="18" spans="1:15" x14ac:dyDescent="0.2">
      <c r="A18" s="141">
        <v>335292</v>
      </c>
      <c r="B18" s="141" t="s">
        <v>4111</v>
      </c>
      <c r="C18" s="141" t="s">
        <v>4100</v>
      </c>
      <c r="D18" s="141" t="s">
        <v>4100</v>
      </c>
      <c r="E18" s="141" t="s">
        <v>4099</v>
      </c>
      <c r="F18" s="141" t="s">
        <v>4099</v>
      </c>
      <c r="G18" s="141" t="s">
        <v>4099</v>
      </c>
      <c r="H18" s="141" t="s">
        <v>4100</v>
      </c>
      <c r="I18" s="141" t="s">
        <v>4100</v>
      </c>
      <c r="J18" s="141" t="s">
        <v>4098</v>
      </c>
      <c r="K18" s="141" t="s">
        <v>4098</v>
      </c>
      <c r="L18" s="141" t="s">
        <v>4098</v>
      </c>
      <c r="M18" s="141" t="s">
        <v>4098</v>
      </c>
      <c r="N18" s="141" t="s">
        <v>4098</v>
      </c>
      <c r="O18" s="141" t="s">
        <v>4098</v>
      </c>
    </row>
    <row r="19" spans="1:15" x14ac:dyDescent="0.2">
      <c r="A19" s="141">
        <v>337744</v>
      </c>
      <c r="B19" s="141" t="s">
        <v>4111</v>
      </c>
      <c r="C19" s="141" t="s">
        <v>4098</v>
      </c>
      <c r="D19" s="141" t="s">
        <v>4098</v>
      </c>
      <c r="E19" s="141" t="s">
        <v>4098</v>
      </c>
      <c r="F19" s="141" t="s">
        <v>4099</v>
      </c>
      <c r="G19" s="141" t="s">
        <v>4099</v>
      </c>
      <c r="H19" s="141" t="s">
        <v>4099</v>
      </c>
      <c r="I19" s="141" t="s">
        <v>4098</v>
      </c>
      <c r="J19" s="141" t="s">
        <v>4099</v>
      </c>
      <c r="K19" s="141" t="s">
        <v>4098</v>
      </c>
      <c r="L19" s="141" t="s">
        <v>4098</v>
      </c>
      <c r="M19" s="141" t="s">
        <v>4099</v>
      </c>
      <c r="N19" s="141" t="s">
        <v>4098</v>
      </c>
      <c r="O19" s="141" t="s">
        <v>4098</v>
      </c>
    </row>
    <row r="20" spans="1:15" x14ac:dyDescent="0.2">
      <c r="A20" s="141">
        <v>331366</v>
      </c>
      <c r="B20" s="141" t="s">
        <v>4111</v>
      </c>
      <c r="C20" s="141" t="s">
        <v>4100</v>
      </c>
      <c r="D20" s="141" t="s">
        <v>4100</v>
      </c>
      <c r="E20" s="141" t="s">
        <v>4100</v>
      </c>
      <c r="F20" s="141" t="s">
        <v>4100</v>
      </c>
      <c r="G20" s="141" t="s">
        <v>4099</v>
      </c>
      <c r="H20" s="141" t="s">
        <v>4100</v>
      </c>
      <c r="I20" s="141" t="s">
        <v>4099</v>
      </c>
      <c r="J20" s="141" t="s">
        <v>4100</v>
      </c>
      <c r="K20" s="141" t="s">
        <v>4099</v>
      </c>
      <c r="L20" s="141" t="s">
        <v>4098</v>
      </c>
      <c r="M20" s="141" t="s">
        <v>4100</v>
      </c>
      <c r="N20" s="141" t="s">
        <v>4098</v>
      </c>
      <c r="O20" s="141" t="s">
        <v>4098</v>
      </c>
    </row>
    <row r="21" spans="1:15" x14ac:dyDescent="0.2">
      <c r="A21" s="141">
        <v>317926</v>
      </c>
      <c r="B21" s="141" t="s">
        <v>4111</v>
      </c>
      <c r="C21" s="141" t="s">
        <v>4099</v>
      </c>
      <c r="D21" s="141" t="s">
        <v>4100</v>
      </c>
      <c r="E21" s="141" t="s">
        <v>4099</v>
      </c>
      <c r="F21" s="141" t="s">
        <v>4099</v>
      </c>
      <c r="G21" s="141" t="s">
        <v>4099</v>
      </c>
      <c r="H21" s="141" t="s">
        <v>4098</v>
      </c>
      <c r="I21" s="141" t="s">
        <v>4098</v>
      </c>
      <c r="J21" s="141" t="s">
        <v>4098</v>
      </c>
      <c r="K21" s="141" t="s">
        <v>4098</v>
      </c>
      <c r="L21" s="141" t="s">
        <v>4099</v>
      </c>
      <c r="M21" s="141" t="s">
        <v>4098</v>
      </c>
      <c r="N21" s="141" t="s">
        <v>4099</v>
      </c>
      <c r="O21" s="141" t="s">
        <v>4098</v>
      </c>
    </row>
    <row r="22" spans="1:15" x14ac:dyDescent="0.2">
      <c r="A22" s="141">
        <v>337327</v>
      </c>
      <c r="B22" s="141" t="s">
        <v>4111</v>
      </c>
      <c r="C22" s="141" t="s">
        <v>4100</v>
      </c>
      <c r="D22" s="141" t="s">
        <v>4099</v>
      </c>
      <c r="E22" s="141" t="s">
        <v>4099</v>
      </c>
      <c r="F22" s="141" t="s">
        <v>4100</v>
      </c>
      <c r="G22" s="141" t="s">
        <v>4099</v>
      </c>
      <c r="H22" s="141" t="s">
        <v>4099</v>
      </c>
      <c r="I22" s="141" t="s">
        <v>4100</v>
      </c>
      <c r="J22" s="141" t="s">
        <v>4099</v>
      </c>
      <c r="K22" s="141" t="s">
        <v>4099</v>
      </c>
      <c r="L22" s="141" t="s">
        <v>4099</v>
      </c>
      <c r="M22" s="141" t="s">
        <v>4099</v>
      </c>
      <c r="N22" s="141" t="s">
        <v>4098</v>
      </c>
      <c r="O22" s="141" t="s">
        <v>4098</v>
      </c>
    </row>
    <row r="23" spans="1:15" x14ac:dyDescent="0.2">
      <c r="A23" s="141">
        <v>335817</v>
      </c>
      <c r="B23" s="141" t="s">
        <v>4111</v>
      </c>
      <c r="C23" s="141" t="s">
        <v>4100</v>
      </c>
      <c r="D23" s="141" t="s">
        <v>4100</v>
      </c>
      <c r="E23" s="141" t="s">
        <v>4100</v>
      </c>
      <c r="F23" s="141" t="s">
        <v>4100</v>
      </c>
      <c r="G23" s="141" t="s">
        <v>4100</v>
      </c>
      <c r="H23" s="141" t="s">
        <v>4100</v>
      </c>
      <c r="I23" s="141" t="s">
        <v>4098</v>
      </c>
      <c r="J23" s="141" t="s">
        <v>4098</v>
      </c>
      <c r="K23" s="141" t="s">
        <v>4100</v>
      </c>
      <c r="L23" s="141" t="s">
        <v>4099</v>
      </c>
      <c r="M23" s="141" t="s">
        <v>4098</v>
      </c>
      <c r="N23" s="141" t="s">
        <v>4098</v>
      </c>
      <c r="O23" s="141" t="s">
        <v>4098</v>
      </c>
    </row>
    <row r="24" spans="1:15" x14ac:dyDescent="0.2">
      <c r="A24" s="141">
        <v>338156</v>
      </c>
      <c r="B24" s="141" t="s">
        <v>4111</v>
      </c>
      <c r="C24" s="141" t="s">
        <v>4100</v>
      </c>
      <c r="D24" s="141" t="s">
        <v>4100</v>
      </c>
      <c r="E24" s="141" t="s">
        <v>4099</v>
      </c>
      <c r="F24" s="141" t="s">
        <v>4099</v>
      </c>
      <c r="G24" s="141" t="s">
        <v>4100</v>
      </c>
      <c r="H24" s="141" t="s">
        <v>4100</v>
      </c>
      <c r="I24" s="141" t="s">
        <v>4099</v>
      </c>
      <c r="J24" s="141" t="s">
        <v>4098</v>
      </c>
      <c r="K24" s="141" t="s">
        <v>4098</v>
      </c>
      <c r="L24" s="141" t="s">
        <v>4098</v>
      </c>
      <c r="M24" s="141" t="s">
        <v>4098</v>
      </c>
      <c r="N24" s="141" t="s">
        <v>4098</v>
      </c>
      <c r="O24" s="141" t="s">
        <v>4098</v>
      </c>
    </row>
    <row r="25" spans="1:15" x14ac:dyDescent="0.2">
      <c r="A25" s="141">
        <v>327231</v>
      </c>
      <c r="B25" s="141" t="s">
        <v>4111</v>
      </c>
      <c r="C25" s="141" t="s">
        <v>4100</v>
      </c>
      <c r="D25" s="141" t="s">
        <v>4100</v>
      </c>
      <c r="E25" s="141" t="s">
        <v>4100</v>
      </c>
      <c r="F25" s="141" t="s">
        <v>4100</v>
      </c>
      <c r="G25" s="141" t="s">
        <v>4099</v>
      </c>
      <c r="H25" s="141" t="s">
        <v>4100</v>
      </c>
      <c r="I25" s="141" t="s">
        <v>4099</v>
      </c>
      <c r="J25" s="141" t="s">
        <v>4099</v>
      </c>
      <c r="K25" s="141" t="s">
        <v>4099</v>
      </c>
      <c r="L25" s="141" t="s">
        <v>4100</v>
      </c>
      <c r="M25" s="141" t="s">
        <v>4099</v>
      </c>
      <c r="N25" s="141" t="s">
        <v>4100</v>
      </c>
      <c r="O25" s="141" t="s">
        <v>4099</v>
      </c>
    </row>
    <row r="26" spans="1:15" x14ac:dyDescent="0.2">
      <c r="A26" s="141">
        <v>337642</v>
      </c>
      <c r="B26" s="141" t="s">
        <v>4111</v>
      </c>
      <c r="C26" s="141" t="s">
        <v>4100</v>
      </c>
      <c r="D26" s="141" t="s">
        <v>4100</v>
      </c>
      <c r="E26" s="141" t="s">
        <v>4099</v>
      </c>
      <c r="F26" s="141" t="s">
        <v>4099</v>
      </c>
      <c r="G26" s="141" t="s">
        <v>4098</v>
      </c>
      <c r="H26" s="141" t="s">
        <v>4099</v>
      </c>
      <c r="I26" s="141" t="s">
        <v>4098</v>
      </c>
      <c r="J26" s="141" t="s">
        <v>4098</v>
      </c>
      <c r="K26" s="141" t="s">
        <v>4098</v>
      </c>
      <c r="L26" s="141" t="s">
        <v>4098</v>
      </c>
      <c r="M26" s="141" t="s">
        <v>4098</v>
      </c>
      <c r="N26" s="141" t="s">
        <v>4098</v>
      </c>
      <c r="O26" s="141" t="s">
        <v>4098</v>
      </c>
    </row>
    <row r="27" spans="1:15" x14ac:dyDescent="0.2">
      <c r="A27" s="141">
        <v>336219</v>
      </c>
      <c r="B27" s="141" t="s">
        <v>4111</v>
      </c>
      <c r="C27" s="141" t="s">
        <v>4098</v>
      </c>
      <c r="D27" s="141" t="s">
        <v>4099</v>
      </c>
      <c r="E27" s="141" t="s">
        <v>4099</v>
      </c>
      <c r="F27" s="141" t="s">
        <v>4099</v>
      </c>
      <c r="G27" s="141" t="s">
        <v>4099</v>
      </c>
      <c r="H27" s="141" t="s">
        <v>4099</v>
      </c>
      <c r="I27" s="141" t="s">
        <v>4098</v>
      </c>
      <c r="J27" s="141" t="s">
        <v>4098</v>
      </c>
      <c r="K27" s="141" t="s">
        <v>4098</v>
      </c>
      <c r="L27" s="141" t="s">
        <v>4098</v>
      </c>
      <c r="M27" s="141" t="s">
        <v>4098</v>
      </c>
      <c r="N27" s="141" t="s">
        <v>4098</v>
      </c>
      <c r="O27" s="141" t="s">
        <v>4098</v>
      </c>
    </row>
    <row r="28" spans="1:15" x14ac:dyDescent="0.2">
      <c r="A28" s="141">
        <v>337369</v>
      </c>
      <c r="B28" s="141" t="s">
        <v>4111</v>
      </c>
      <c r="C28" s="141" t="s">
        <v>4099</v>
      </c>
      <c r="D28" s="141" t="s">
        <v>4099</v>
      </c>
      <c r="E28" s="141" t="s">
        <v>4099</v>
      </c>
      <c r="F28" s="141" t="s">
        <v>4099</v>
      </c>
      <c r="G28" s="141" t="s">
        <v>4099</v>
      </c>
      <c r="H28" s="141" t="s">
        <v>4099</v>
      </c>
      <c r="I28" s="141" t="s">
        <v>4099</v>
      </c>
      <c r="J28" s="141" t="s">
        <v>4098</v>
      </c>
      <c r="K28" s="141" t="s">
        <v>4098</v>
      </c>
      <c r="L28" s="141" t="s">
        <v>4098</v>
      </c>
      <c r="M28" s="141" t="s">
        <v>4098</v>
      </c>
      <c r="N28" s="141" t="s">
        <v>4098</v>
      </c>
      <c r="O28" s="141" t="s">
        <v>4098</v>
      </c>
    </row>
    <row r="29" spans="1:15" x14ac:dyDescent="0.2">
      <c r="A29" s="141">
        <v>337626</v>
      </c>
      <c r="B29" s="141" t="s">
        <v>4111</v>
      </c>
      <c r="C29" s="141" t="s">
        <v>4099</v>
      </c>
      <c r="D29" s="141" t="s">
        <v>4098</v>
      </c>
      <c r="E29" s="141" t="s">
        <v>4098</v>
      </c>
      <c r="F29" s="141" t="s">
        <v>4098</v>
      </c>
      <c r="G29" s="141" t="s">
        <v>4098</v>
      </c>
      <c r="H29" s="141" t="s">
        <v>4099</v>
      </c>
      <c r="I29" s="141" t="s">
        <v>4098</v>
      </c>
      <c r="J29" s="141" t="s">
        <v>4098</v>
      </c>
      <c r="K29" s="141" t="s">
        <v>4098</v>
      </c>
      <c r="L29" s="141" t="s">
        <v>4098</v>
      </c>
      <c r="M29" s="141" t="s">
        <v>4098</v>
      </c>
      <c r="N29" s="141" t="s">
        <v>4098</v>
      </c>
      <c r="O29" s="141" t="s">
        <v>4098</v>
      </c>
    </row>
    <row r="30" spans="1:15" x14ac:dyDescent="0.2">
      <c r="A30" s="141">
        <v>335015</v>
      </c>
      <c r="B30" s="141" t="s">
        <v>4111</v>
      </c>
      <c r="C30" s="141" t="s">
        <v>7215</v>
      </c>
      <c r="D30" s="141" t="s">
        <v>7215</v>
      </c>
      <c r="E30" s="141" t="s">
        <v>7215</v>
      </c>
      <c r="F30" s="141" t="s">
        <v>7215</v>
      </c>
      <c r="G30" s="141" t="s">
        <v>7215</v>
      </c>
      <c r="H30" s="141" t="s">
        <v>7215</v>
      </c>
      <c r="I30" s="141" t="s">
        <v>7215</v>
      </c>
      <c r="J30" s="141" t="s">
        <v>7215</v>
      </c>
      <c r="K30" s="141" t="s">
        <v>7215</v>
      </c>
      <c r="L30" s="141" t="s">
        <v>7215</v>
      </c>
      <c r="M30" s="141" t="s">
        <v>7215</v>
      </c>
      <c r="N30" s="141" t="s">
        <v>7215</v>
      </c>
      <c r="O30" s="141" t="s">
        <v>7215</v>
      </c>
    </row>
    <row r="31" spans="1:15" x14ac:dyDescent="0.2">
      <c r="A31" s="141">
        <v>306451</v>
      </c>
      <c r="B31" s="141" t="s">
        <v>4111</v>
      </c>
      <c r="C31" s="141" t="s">
        <v>7215</v>
      </c>
      <c r="D31" s="141" t="s">
        <v>7215</v>
      </c>
      <c r="E31" s="141" t="s">
        <v>7215</v>
      </c>
      <c r="F31" s="141" t="s">
        <v>7215</v>
      </c>
      <c r="G31" s="141" t="s">
        <v>7215</v>
      </c>
      <c r="H31" s="141" t="s">
        <v>7215</v>
      </c>
      <c r="I31" s="141" t="s">
        <v>7215</v>
      </c>
      <c r="J31" s="141" t="s">
        <v>7215</v>
      </c>
      <c r="K31" s="141" t="s">
        <v>7215</v>
      </c>
      <c r="L31" s="141" t="s">
        <v>7215</v>
      </c>
      <c r="M31" s="141" t="s">
        <v>7215</v>
      </c>
      <c r="N31" s="141" t="s">
        <v>7215</v>
      </c>
      <c r="O31" s="141" t="s">
        <v>7215</v>
      </c>
    </row>
    <row r="32" spans="1:15" x14ac:dyDescent="0.2">
      <c r="A32" s="141">
        <v>308178</v>
      </c>
      <c r="B32" s="141" t="s">
        <v>4111</v>
      </c>
      <c r="C32" s="141" t="s">
        <v>7215</v>
      </c>
      <c r="D32" s="141" t="s">
        <v>7215</v>
      </c>
      <c r="E32" s="141" t="s">
        <v>7215</v>
      </c>
      <c r="F32" s="141" t="s">
        <v>7215</v>
      </c>
      <c r="G32" s="141" t="s">
        <v>7215</v>
      </c>
      <c r="H32" s="141" t="s">
        <v>7215</v>
      </c>
      <c r="I32" s="141" t="s">
        <v>7215</v>
      </c>
      <c r="J32" s="141" t="s">
        <v>7215</v>
      </c>
      <c r="K32" s="141" t="s">
        <v>7215</v>
      </c>
      <c r="L32" s="141" t="s">
        <v>7215</v>
      </c>
      <c r="M32" s="141" t="s">
        <v>7215</v>
      </c>
      <c r="N32" s="141" t="s">
        <v>7215</v>
      </c>
      <c r="O32" s="141" t="s">
        <v>7215</v>
      </c>
    </row>
    <row r="33" spans="1:15" x14ac:dyDescent="0.2">
      <c r="A33" s="141">
        <v>311659</v>
      </c>
      <c r="B33" s="141" t="s">
        <v>4111</v>
      </c>
      <c r="C33" s="141" t="s">
        <v>7215</v>
      </c>
      <c r="D33" s="141" t="s">
        <v>7215</v>
      </c>
      <c r="E33" s="141" t="s">
        <v>7215</v>
      </c>
      <c r="F33" s="141" t="s">
        <v>7215</v>
      </c>
      <c r="G33" s="141" t="s">
        <v>7215</v>
      </c>
      <c r="H33" s="141" t="s">
        <v>7215</v>
      </c>
      <c r="I33" s="141" t="s">
        <v>7215</v>
      </c>
      <c r="J33" s="141" t="s">
        <v>7215</v>
      </c>
      <c r="K33" s="141" t="s">
        <v>7215</v>
      </c>
      <c r="L33" s="141" t="s">
        <v>7215</v>
      </c>
      <c r="M33" s="141" t="s">
        <v>7215</v>
      </c>
      <c r="N33" s="141" t="s">
        <v>7215</v>
      </c>
      <c r="O33" s="141" t="s">
        <v>7215</v>
      </c>
    </row>
    <row r="34" spans="1:15" x14ac:dyDescent="0.2">
      <c r="A34" s="141">
        <v>315909</v>
      </c>
      <c r="B34" s="141" t="s">
        <v>4111</v>
      </c>
      <c r="C34" s="141" t="s">
        <v>7215</v>
      </c>
      <c r="D34" s="141" t="s">
        <v>7215</v>
      </c>
      <c r="E34" s="141" t="s">
        <v>7215</v>
      </c>
      <c r="F34" s="141" t="s">
        <v>7215</v>
      </c>
      <c r="G34" s="141" t="s">
        <v>7215</v>
      </c>
      <c r="H34" s="141" t="s">
        <v>7215</v>
      </c>
      <c r="I34" s="141" t="s">
        <v>7215</v>
      </c>
      <c r="J34" s="141" t="s">
        <v>7215</v>
      </c>
      <c r="K34" s="141" t="s">
        <v>7215</v>
      </c>
      <c r="L34" s="141" t="s">
        <v>7215</v>
      </c>
      <c r="M34" s="141" t="s">
        <v>7215</v>
      </c>
      <c r="N34" s="141" t="s">
        <v>7215</v>
      </c>
      <c r="O34" s="141" t="s">
        <v>7215</v>
      </c>
    </row>
    <row r="35" spans="1:15" x14ac:dyDescent="0.2">
      <c r="A35" s="141">
        <v>316059</v>
      </c>
      <c r="B35" s="141" t="s">
        <v>4111</v>
      </c>
      <c r="C35" s="141" t="s">
        <v>7215</v>
      </c>
      <c r="D35" s="141" t="s">
        <v>7215</v>
      </c>
      <c r="E35" s="141" t="s">
        <v>7215</v>
      </c>
      <c r="F35" s="141" t="s">
        <v>7215</v>
      </c>
      <c r="G35" s="141" t="s">
        <v>7215</v>
      </c>
      <c r="H35" s="141" t="s">
        <v>7215</v>
      </c>
      <c r="I35" s="141" t="s">
        <v>7215</v>
      </c>
      <c r="J35" s="141" t="s">
        <v>7215</v>
      </c>
      <c r="K35" s="141" t="s">
        <v>7215</v>
      </c>
      <c r="L35" s="141" t="s">
        <v>7215</v>
      </c>
      <c r="M35" s="141" t="s">
        <v>7215</v>
      </c>
      <c r="N35" s="141" t="s">
        <v>7215</v>
      </c>
      <c r="O35" s="141" t="s">
        <v>7215</v>
      </c>
    </row>
    <row r="36" spans="1:15" x14ac:dyDescent="0.2">
      <c r="A36" s="141">
        <v>316638</v>
      </c>
      <c r="B36" s="141" t="s">
        <v>4111</v>
      </c>
      <c r="C36" s="141" t="s">
        <v>7215</v>
      </c>
      <c r="D36" s="141" t="s">
        <v>7215</v>
      </c>
      <c r="E36" s="141" t="s">
        <v>7215</v>
      </c>
      <c r="F36" s="141" t="s">
        <v>7215</v>
      </c>
      <c r="G36" s="141" t="s">
        <v>7215</v>
      </c>
      <c r="H36" s="141" t="s">
        <v>7215</v>
      </c>
      <c r="I36" s="141" t="s">
        <v>7215</v>
      </c>
      <c r="J36" s="141" t="s">
        <v>7215</v>
      </c>
      <c r="K36" s="141" t="s">
        <v>7215</v>
      </c>
      <c r="L36" s="141" t="s">
        <v>7215</v>
      </c>
      <c r="M36" s="141" t="s">
        <v>7215</v>
      </c>
      <c r="N36" s="141" t="s">
        <v>7215</v>
      </c>
      <c r="O36" s="141" t="s">
        <v>7215</v>
      </c>
    </row>
    <row r="37" spans="1:15" x14ac:dyDescent="0.2">
      <c r="A37" s="141">
        <v>317067</v>
      </c>
      <c r="B37" s="141" t="s">
        <v>4111</v>
      </c>
      <c r="C37" s="141" t="s">
        <v>7215</v>
      </c>
      <c r="D37" s="141" t="s">
        <v>7215</v>
      </c>
      <c r="E37" s="141" t="s">
        <v>7215</v>
      </c>
      <c r="F37" s="141" t="s">
        <v>7215</v>
      </c>
      <c r="G37" s="141" t="s">
        <v>7215</v>
      </c>
      <c r="H37" s="141" t="s">
        <v>7215</v>
      </c>
      <c r="I37" s="141" t="s">
        <v>7215</v>
      </c>
      <c r="J37" s="141" t="s">
        <v>7215</v>
      </c>
      <c r="K37" s="141" t="s">
        <v>7215</v>
      </c>
      <c r="L37" s="141" t="s">
        <v>7215</v>
      </c>
      <c r="M37" s="141" t="s">
        <v>7215</v>
      </c>
      <c r="N37" s="141" t="s">
        <v>7215</v>
      </c>
      <c r="O37" s="141" t="s">
        <v>7215</v>
      </c>
    </row>
    <row r="38" spans="1:15" x14ac:dyDescent="0.2">
      <c r="A38" s="141">
        <v>317103</v>
      </c>
      <c r="B38" s="141" t="s">
        <v>4111</v>
      </c>
      <c r="C38" s="141" t="s">
        <v>7215</v>
      </c>
      <c r="D38" s="141" t="s">
        <v>7215</v>
      </c>
      <c r="E38" s="141" t="s">
        <v>7215</v>
      </c>
      <c r="F38" s="141" t="s">
        <v>7215</v>
      </c>
      <c r="G38" s="141" t="s">
        <v>7215</v>
      </c>
      <c r="H38" s="141" t="s">
        <v>7215</v>
      </c>
      <c r="I38" s="141" t="s">
        <v>7215</v>
      </c>
      <c r="J38" s="141" t="s">
        <v>7215</v>
      </c>
      <c r="K38" s="141" t="s">
        <v>7215</v>
      </c>
      <c r="L38" s="141" t="s">
        <v>7215</v>
      </c>
      <c r="M38" s="141" t="s">
        <v>7215</v>
      </c>
      <c r="N38" s="141" t="s">
        <v>7215</v>
      </c>
      <c r="O38" s="141" t="s">
        <v>7215</v>
      </c>
    </row>
    <row r="39" spans="1:15" x14ac:dyDescent="0.2">
      <c r="A39" s="141">
        <v>318137</v>
      </c>
      <c r="B39" s="141" t="s">
        <v>4111</v>
      </c>
      <c r="C39" s="141" t="s">
        <v>7215</v>
      </c>
      <c r="D39" s="141" t="s">
        <v>7215</v>
      </c>
      <c r="E39" s="141" t="s">
        <v>7215</v>
      </c>
      <c r="F39" s="141" t="s">
        <v>7215</v>
      </c>
      <c r="G39" s="141" t="s">
        <v>7215</v>
      </c>
      <c r="H39" s="141" t="s">
        <v>7215</v>
      </c>
      <c r="I39" s="141" t="s">
        <v>7215</v>
      </c>
      <c r="J39" s="141" t="s">
        <v>7215</v>
      </c>
      <c r="K39" s="141" t="s">
        <v>7215</v>
      </c>
      <c r="L39" s="141" t="s">
        <v>7215</v>
      </c>
      <c r="M39" s="141" t="s">
        <v>7215</v>
      </c>
      <c r="N39" s="141" t="s">
        <v>7215</v>
      </c>
      <c r="O39" s="141" t="s">
        <v>7215</v>
      </c>
    </row>
    <row r="40" spans="1:15" x14ac:dyDescent="0.2">
      <c r="A40" s="141">
        <v>320115</v>
      </c>
      <c r="B40" s="141" t="s">
        <v>4111</v>
      </c>
      <c r="C40" s="141" t="s">
        <v>7215</v>
      </c>
      <c r="D40" s="141" t="s">
        <v>7215</v>
      </c>
      <c r="E40" s="141" t="s">
        <v>7215</v>
      </c>
      <c r="F40" s="141" t="s">
        <v>7215</v>
      </c>
      <c r="G40" s="141" t="s">
        <v>7215</v>
      </c>
      <c r="H40" s="141" t="s">
        <v>7215</v>
      </c>
      <c r="I40" s="141" t="s">
        <v>7215</v>
      </c>
      <c r="J40" s="141" t="s">
        <v>7215</v>
      </c>
      <c r="K40" s="141" t="s">
        <v>7215</v>
      </c>
      <c r="L40" s="141" t="s">
        <v>7215</v>
      </c>
      <c r="M40" s="141" t="s">
        <v>7215</v>
      </c>
      <c r="N40" s="141" t="s">
        <v>7215</v>
      </c>
      <c r="O40" s="141" t="s">
        <v>7215</v>
      </c>
    </row>
    <row r="41" spans="1:15" x14ac:dyDescent="0.2">
      <c r="A41" s="141">
        <v>322343</v>
      </c>
      <c r="B41" s="141" t="s">
        <v>4111</v>
      </c>
      <c r="C41" s="141" t="s">
        <v>7215</v>
      </c>
      <c r="D41" s="141" t="s">
        <v>7215</v>
      </c>
      <c r="E41" s="141" t="s">
        <v>7215</v>
      </c>
      <c r="F41" s="141" t="s">
        <v>7215</v>
      </c>
      <c r="G41" s="141" t="s">
        <v>7215</v>
      </c>
      <c r="H41" s="141" t="s">
        <v>7215</v>
      </c>
      <c r="I41" s="141" t="s">
        <v>7215</v>
      </c>
      <c r="J41" s="141" t="s">
        <v>7215</v>
      </c>
      <c r="K41" s="141" t="s">
        <v>7215</v>
      </c>
      <c r="L41" s="141" t="s">
        <v>7215</v>
      </c>
      <c r="M41" s="141" t="s">
        <v>7215</v>
      </c>
      <c r="N41" s="141" t="s">
        <v>7215</v>
      </c>
      <c r="O41" s="141" t="s">
        <v>7215</v>
      </c>
    </row>
    <row r="42" spans="1:15" x14ac:dyDescent="0.2">
      <c r="A42" s="141">
        <v>323255</v>
      </c>
      <c r="B42" s="141" t="s">
        <v>4111</v>
      </c>
      <c r="C42" s="141" t="s">
        <v>7215</v>
      </c>
      <c r="D42" s="141" t="s">
        <v>7215</v>
      </c>
      <c r="E42" s="141" t="s">
        <v>7215</v>
      </c>
      <c r="F42" s="141" t="s">
        <v>7215</v>
      </c>
      <c r="G42" s="141" t="s">
        <v>7215</v>
      </c>
      <c r="H42" s="141" t="s">
        <v>7215</v>
      </c>
      <c r="I42" s="141" t="s">
        <v>7215</v>
      </c>
      <c r="J42" s="141" t="s">
        <v>7215</v>
      </c>
      <c r="K42" s="141" t="s">
        <v>7215</v>
      </c>
      <c r="L42" s="141" t="s">
        <v>7215</v>
      </c>
      <c r="M42" s="141" t="s">
        <v>7215</v>
      </c>
      <c r="N42" s="141" t="s">
        <v>7215</v>
      </c>
      <c r="O42" s="141" t="s">
        <v>7215</v>
      </c>
    </row>
    <row r="43" spans="1:15" x14ac:dyDescent="0.2">
      <c r="A43" s="141">
        <v>323343</v>
      </c>
      <c r="B43" s="141" t="s">
        <v>4111</v>
      </c>
      <c r="C43" s="141" t="s">
        <v>7215</v>
      </c>
      <c r="D43" s="141" t="s">
        <v>7215</v>
      </c>
      <c r="E43" s="141" t="s">
        <v>7215</v>
      </c>
      <c r="F43" s="141" t="s">
        <v>7215</v>
      </c>
      <c r="G43" s="141" t="s">
        <v>7215</v>
      </c>
      <c r="H43" s="141" t="s">
        <v>7215</v>
      </c>
      <c r="I43" s="141" t="s">
        <v>7215</v>
      </c>
      <c r="J43" s="141" t="s">
        <v>7215</v>
      </c>
      <c r="K43" s="141" t="s">
        <v>7215</v>
      </c>
      <c r="L43" s="141" t="s">
        <v>7215</v>
      </c>
      <c r="M43" s="141" t="s">
        <v>7215</v>
      </c>
      <c r="N43" s="141" t="s">
        <v>7215</v>
      </c>
      <c r="O43" s="141" t="s">
        <v>7215</v>
      </c>
    </row>
    <row r="44" spans="1:15" x14ac:dyDescent="0.2">
      <c r="A44" s="141">
        <v>323598</v>
      </c>
      <c r="B44" s="141" t="s">
        <v>4111</v>
      </c>
      <c r="C44" s="141" t="s">
        <v>7215</v>
      </c>
      <c r="D44" s="141" t="s">
        <v>7215</v>
      </c>
      <c r="E44" s="141" t="s">
        <v>7215</v>
      </c>
      <c r="F44" s="141" t="s">
        <v>7215</v>
      </c>
      <c r="G44" s="141" t="s">
        <v>7215</v>
      </c>
      <c r="H44" s="141" t="s">
        <v>7215</v>
      </c>
      <c r="I44" s="141" t="s">
        <v>7215</v>
      </c>
      <c r="J44" s="141" t="s">
        <v>7215</v>
      </c>
      <c r="K44" s="141" t="s">
        <v>7215</v>
      </c>
      <c r="L44" s="141" t="s">
        <v>7215</v>
      </c>
      <c r="M44" s="141" t="s">
        <v>7215</v>
      </c>
      <c r="N44" s="141" t="s">
        <v>7215</v>
      </c>
      <c r="O44" s="141" t="s">
        <v>7215</v>
      </c>
    </row>
    <row r="45" spans="1:15" x14ac:dyDescent="0.2">
      <c r="A45" s="141">
        <v>323676</v>
      </c>
      <c r="B45" s="141" t="s">
        <v>4111</v>
      </c>
      <c r="C45" s="141" t="s">
        <v>7215</v>
      </c>
      <c r="D45" s="141" t="s">
        <v>7215</v>
      </c>
      <c r="E45" s="141" t="s">
        <v>7215</v>
      </c>
      <c r="F45" s="141" t="s">
        <v>7215</v>
      </c>
      <c r="G45" s="141" t="s">
        <v>7215</v>
      </c>
      <c r="H45" s="141" t="s">
        <v>7215</v>
      </c>
      <c r="I45" s="141" t="s">
        <v>7215</v>
      </c>
      <c r="J45" s="141" t="s">
        <v>7215</v>
      </c>
      <c r="K45" s="141" t="s">
        <v>7215</v>
      </c>
      <c r="L45" s="141" t="s">
        <v>7215</v>
      </c>
      <c r="M45" s="141" t="s">
        <v>7215</v>
      </c>
      <c r="N45" s="141" t="s">
        <v>7215</v>
      </c>
      <c r="O45" s="141" t="s">
        <v>7215</v>
      </c>
    </row>
    <row r="46" spans="1:15" x14ac:dyDescent="0.2">
      <c r="A46" s="141">
        <v>323915</v>
      </c>
      <c r="B46" s="141" t="s">
        <v>4111</v>
      </c>
      <c r="C46" s="141" t="s">
        <v>7215</v>
      </c>
      <c r="D46" s="141" t="s">
        <v>7215</v>
      </c>
      <c r="E46" s="141" t="s">
        <v>7215</v>
      </c>
      <c r="F46" s="141" t="s">
        <v>7215</v>
      </c>
      <c r="G46" s="141" t="s">
        <v>7215</v>
      </c>
      <c r="H46" s="141" t="s">
        <v>7215</v>
      </c>
      <c r="I46" s="141" t="s">
        <v>7215</v>
      </c>
      <c r="J46" s="141" t="s">
        <v>7215</v>
      </c>
      <c r="K46" s="141" t="s">
        <v>7215</v>
      </c>
      <c r="L46" s="141" t="s">
        <v>7215</v>
      </c>
      <c r="M46" s="141" t="s">
        <v>7215</v>
      </c>
      <c r="N46" s="141" t="s">
        <v>7215</v>
      </c>
      <c r="O46" s="141" t="s">
        <v>7215</v>
      </c>
    </row>
    <row r="47" spans="1:15" x14ac:dyDescent="0.2">
      <c r="A47" s="141">
        <v>324002</v>
      </c>
      <c r="B47" s="141" t="s">
        <v>4111</v>
      </c>
      <c r="C47" s="141" t="s">
        <v>7215</v>
      </c>
      <c r="D47" s="141" t="s">
        <v>7215</v>
      </c>
      <c r="E47" s="141" t="s">
        <v>7215</v>
      </c>
      <c r="F47" s="141" t="s">
        <v>7215</v>
      </c>
      <c r="G47" s="141" t="s">
        <v>7215</v>
      </c>
      <c r="H47" s="141" t="s">
        <v>7215</v>
      </c>
      <c r="I47" s="141" t="s">
        <v>7215</v>
      </c>
      <c r="J47" s="141" t="s">
        <v>7215</v>
      </c>
      <c r="K47" s="141" t="s">
        <v>7215</v>
      </c>
      <c r="L47" s="141" t="s">
        <v>7215</v>
      </c>
      <c r="M47" s="141" t="s">
        <v>7215</v>
      </c>
      <c r="N47" s="141" t="s">
        <v>7215</v>
      </c>
      <c r="O47" s="141" t="s">
        <v>7215</v>
      </c>
    </row>
    <row r="48" spans="1:15" x14ac:dyDescent="0.2">
      <c r="A48" s="141">
        <v>324395</v>
      </c>
      <c r="B48" s="141" t="s">
        <v>4111</v>
      </c>
      <c r="C48" s="141" t="s">
        <v>7215</v>
      </c>
      <c r="D48" s="141" t="s">
        <v>7215</v>
      </c>
      <c r="E48" s="141" t="s">
        <v>7215</v>
      </c>
      <c r="F48" s="141" t="s">
        <v>7215</v>
      </c>
      <c r="G48" s="141" t="s">
        <v>7215</v>
      </c>
      <c r="H48" s="141" t="s">
        <v>7215</v>
      </c>
      <c r="I48" s="141" t="s">
        <v>7215</v>
      </c>
      <c r="J48" s="141" t="s">
        <v>7215</v>
      </c>
      <c r="K48" s="141" t="s">
        <v>7215</v>
      </c>
      <c r="L48" s="141" t="s">
        <v>7215</v>
      </c>
      <c r="M48" s="141" t="s">
        <v>7215</v>
      </c>
      <c r="N48" s="141" t="s">
        <v>7215</v>
      </c>
      <c r="O48" s="141" t="s">
        <v>7215</v>
      </c>
    </row>
    <row r="49" spans="1:15" x14ac:dyDescent="0.2">
      <c r="A49" s="141">
        <v>324398</v>
      </c>
      <c r="B49" s="141" t="s">
        <v>4111</v>
      </c>
      <c r="C49" s="141" t="s">
        <v>7215</v>
      </c>
      <c r="D49" s="141" t="s">
        <v>7215</v>
      </c>
      <c r="E49" s="141" t="s">
        <v>7215</v>
      </c>
      <c r="F49" s="141" t="s">
        <v>7215</v>
      </c>
      <c r="G49" s="141" t="s">
        <v>7215</v>
      </c>
      <c r="H49" s="141" t="s">
        <v>7215</v>
      </c>
      <c r="I49" s="141" t="s">
        <v>7215</v>
      </c>
      <c r="J49" s="141" t="s">
        <v>7215</v>
      </c>
      <c r="K49" s="141" t="s">
        <v>7215</v>
      </c>
      <c r="L49" s="141" t="s">
        <v>7215</v>
      </c>
      <c r="M49" s="141" t="s">
        <v>7215</v>
      </c>
      <c r="N49" s="141" t="s">
        <v>7215</v>
      </c>
      <c r="O49" s="141" t="s">
        <v>7215</v>
      </c>
    </row>
    <row r="50" spans="1:15" x14ac:dyDescent="0.2">
      <c r="A50" s="141">
        <v>324399</v>
      </c>
      <c r="B50" s="141" t="s">
        <v>4111</v>
      </c>
      <c r="C50" s="141" t="s">
        <v>7215</v>
      </c>
      <c r="D50" s="141" t="s">
        <v>7215</v>
      </c>
      <c r="E50" s="141" t="s">
        <v>7215</v>
      </c>
      <c r="F50" s="141" t="s">
        <v>7215</v>
      </c>
      <c r="G50" s="141" t="s">
        <v>7215</v>
      </c>
      <c r="H50" s="141" t="s">
        <v>7215</v>
      </c>
      <c r="I50" s="141" t="s">
        <v>7215</v>
      </c>
      <c r="J50" s="141" t="s">
        <v>7215</v>
      </c>
      <c r="K50" s="141" t="s">
        <v>7215</v>
      </c>
      <c r="L50" s="141" t="s">
        <v>7215</v>
      </c>
      <c r="M50" s="141" t="s">
        <v>7215</v>
      </c>
      <c r="N50" s="141" t="s">
        <v>7215</v>
      </c>
      <c r="O50" s="141" t="s">
        <v>7215</v>
      </c>
    </row>
    <row r="51" spans="1:15" x14ac:dyDescent="0.2">
      <c r="A51" s="141">
        <v>324780</v>
      </c>
      <c r="B51" s="141" t="s">
        <v>4111</v>
      </c>
      <c r="C51" s="141" t="s">
        <v>7215</v>
      </c>
      <c r="D51" s="141" t="s">
        <v>7215</v>
      </c>
      <c r="E51" s="141" t="s">
        <v>7215</v>
      </c>
      <c r="F51" s="141" t="s">
        <v>7215</v>
      </c>
      <c r="G51" s="141" t="s">
        <v>7215</v>
      </c>
      <c r="H51" s="141" t="s">
        <v>7215</v>
      </c>
      <c r="I51" s="141" t="s">
        <v>7215</v>
      </c>
      <c r="J51" s="141" t="s">
        <v>7215</v>
      </c>
      <c r="K51" s="141" t="s">
        <v>7215</v>
      </c>
      <c r="L51" s="141" t="s">
        <v>7215</v>
      </c>
      <c r="M51" s="141" t="s">
        <v>7215</v>
      </c>
      <c r="N51" s="141" t="s">
        <v>7215</v>
      </c>
      <c r="O51" s="141" t="s">
        <v>7215</v>
      </c>
    </row>
    <row r="52" spans="1:15" x14ac:dyDescent="0.2">
      <c r="A52" s="141">
        <v>324801</v>
      </c>
      <c r="B52" s="141" t="s">
        <v>4111</v>
      </c>
      <c r="C52" s="141" t="s">
        <v>7215</v>
      </c>
      <c r="D52" s="141" t="s">
        <v>7215</v>
      </c>
      <c r="E52" s="141" t="s">
        <v>7215</v>
      </c>
      <c r="F52" s="141" t="s">
        <v>7215</v>
      </c>
      <c r="G52" s="141" t="s">
        <v>7215</v>
      </c>
      <c r="H52" s="141" t="s">
        <v>7215</v>
      </c>
      <c r="I52" s="141" t="s">
        <v>7215</v>
      </c>
      <c r="J52" s="141" t="s">
        <v>7215</v>
      </c>
      <c r="K52" s="141" t="s">
        <v>7215</v>
      </c>
      <c r="L52" s="141" t="s">
        <v>7215</v>
      </c>
      <c r="M52" s="141" t="s">
        <v>7215</v>
      </c>
      <c r="N52" s="141" t="s">
        <v>7215</v>
      </c>
      <c r="O52" s="141" t="s">
        <v>7215</v>
      </c>
    </row>
    <row r="53" spans="1:15" x14ac:dyDescent="0.2">
      <c r="A53" s="141">
        <v>324928</v>
      </c>
      <c r="B53" s="141" t="s">
        <v>4111</v>
      </c>
      <c r="C53" s="141" t="s">
        <v>7215</v>
      </c>
      <c r="D53" s="141" t="s">
        <v>7215</v>
      </c>
      <c r="E53" s="141" t="s">
        <v>7215</v>
      </c>
      <c r="F53" s="141" t="s">
        <v>7215</v>
      </c>
      <c r="G53" s="141" t="s">
        <v>7215</v>
      </c>
      <c r="H53" s="141" t="s">
        <v>7215</v>
      </c>
      <c r="I53" s="141" t="s">
        <v>7215</v>
      </c>
      <c r="J53" s="141" t="s">
        <v>7215</v>
      </c>
      <c r="K53" s="141" t="s">
        <v>7215</v>
      </c>
      <c r="L53" s="141" t="s">
        <v>7215</v>
      </c>
      <c r="M53" s="141" t="s">
        <v>7215</v>
      </c>
      <c r="N53" s="141" t="s">
        <v>7215</v>
      </c>
      <c r="O53" s="141" t="s">
        <v>7215</v>
      </c>
    </row>
    <row r="54" spans="1:15" x14ac:dyDescent="0.2">
      <c r="A54" s="141">
        <v>325008</v>
      </c>
      <c r="B54" s="141" t="s">
        <v>4111</v>
      </c>
      <c r="C54" s="141" t="s">
        <v>7215</v>
      </c>
      <c r="D54" s="141" t="s">
        <v>7215</v>
      </c>
      <c r="E54" s="141" t="s">
        <v>7215</v>
      </c>
      <c r="F54" s="141" t="s">
        <v>7215</v>
      </c>
      <c r="G54" s="141" t="s">
        <v>7215</v>
      </c>
      <c r="H54" s="141" t="s">
        <v>7215</v>
      </c>
      <c r="I54" s="141" t="s">
        <v>7215</v>
      </c>
      <c r="J54" s="141" t="s">
        <v>7215</v>
      </c>
      <c r="K54" s="141" t="s">
        <v>7215</v>
      </c>
      <c r="L54" s="141" t="s">
        <v>7215</v>
      </c>
      <c r="M54" s="141" t="s">
        <v>7215</v>
      </c>
      <c r="N54" s="141" t="s">
        <v>7215</v>
      </c>
      <c r="O54" s="141" t="s">
        <v>7215</v>
      </c>
    </row>
    <row r="55" spans="1:15" x14ac:dyDescent="0.2">
      <c r="A55" s="141">
        <v>325228</v>
      </c>
      <c r="B55" s="141" t="s">
        <v>4111</v>
      </c>
      <c r="C55" s="141" t="s">
        <v>7215</v>
      </c>
      <c r="D55" s="141" t="s">
        <v>7215</v>
      </c>
      <c r="E55" s="141" t="s">
        <v>7215</v>
      </c>
      <c r="F55" s="141" t="s">
        <v>7215</v>
      </c>
      <c r="G55" s="141" t="s">
        <v>7215</v>
      </c>
      <c r="H55" s="141" t="s">
        <v>7215</v>
      </c>
      <c r="I55" s="141" t="s">
        <v>7215</v>
      </c>
      <c r="J55" s="141" t="s">
        <v>7215</v>
      </c>
      <c r="K55" s="141" t="s">
        <v>7215</v>
      </c>
      <c r="L55" s="141" t="s">
        <v>7215</v>
      </c>
      <c r="M55" s="141" t="s">
        <v>7215</v>
      </c>
      <c r="N55" s="141" t="s">
        <v>7215</v>
      </c>
      <c r="O55" s="141" t="s">
        <v>7215</v>
      </c>
    </row>
    <row r="56" spans="1:15" x14ac:dyDescent="0.2">
      <c r="A56" s="141">
        <v>325318</v>
      </c>
      <c r="B56" s="141" t="s">
        <v>4111</v>
      </c>
      <c r="C56" s="141" t="s">
        <v>7215</v>
      </c>
      <c r="D56" s="141" t="s">
        <v>7215</v>
      </c>
      <c r="E56" s="141" t="s">
        <v>7215</v>
      </c>
      <c r="F56" s="141" t="s">
        <v>7215</v>
      </c>
      <c r="G56" s="141" t="s">
        <v>7215</v>
      </c>
      <c r="H56" s="141" t="s">
        <v>7215</v>
      </c>
      <c r="I56" s="141" t="s">
        <v>7215</v>
      </c>
      <c r="J56" s="141" t="s">
        <v>7215</v>
      </c>
      <c r="K56" s="141" t="s">
        <v>7215</v>
      </c>
      <c r="L56" s="141" t="s">
        <v>7215</v>
      </c>
      <c r="M56" s="141" t="s">
        <v>7215</v>
      </c>
      <c r="N56" s="141" t="s">
        <v>7215</v>
      </c>
      <c r="O56" s="141" t="s">
        <v>7215</v>
      </c>
    </row>
    <row r="57" spans="1:15" x14ac:dyDescent="0.2">
      <c r="A57" s="141">
        <v>325431</v>
      </c>
      <c r="B57" s="141" t="s">
        <v>4111</v>
      </c>
      <c r="C57" s="141" t="s">
        <v>7215</v>
      </c>
      <c r="D57" s="141" t="s">
        <v>7215</v>
      </c>
      <c r="E57" s="141" t="s">
        <v>7215</v>
      </c>
      <c r="F57" s="141" t="s">
        <v>7215</v>
      </c>
      <c r="G57" s="141" t="s">
        <v>7215</v>
      </c>
      <c r="H57" s="141" t="s">
        <v>7215</v>
      </c>
      <c r="I57" s="141" t="s">
        <v>7215</v>
      </c>
      <c r="J57" s="141" t="s">
        <v>7215</v>
      </c>
      <c r="K57" s="141" t="s">
        <v>7215</v>
      </c>
      <c r="L57" s="141" t="s">
        <v>7215</v>
      </c>
      <c r="M57" s="141" t="s">
        <v>7215</v>
      </c>
      <c r="N57" s="141" t="s">
        <v>7215</v>
      </c>
      <c r="O57" s="141" t="s">
        <v>7215</v>
      </c>
    </row>
    <row r="58" spans="1:15" x14ac:dyDescent="0.2">
      <c r="A58" s="141">
        <v>325478</v>
      </c>
      <c r="B58" s="141" t="s">
        <v>4111</v>
      </c>
      <c r="C58" s="141" t="s">
        <v>7215</v>
      </c>
      <c r="D58" s="141" t="s">
        <v>7215</v>
      </c>
      <c r="E58" s="141" t="s">
        <v>7215</v>
      </c>
      <c r="F58" s="141" t="s">
        <v>7215</v>
      </c>
      <c r="G58" s="141" t="s">
        <v>7215</v>
      </c>
      <c r="H58" s="141" t="s">
        <v>7215</v>
      </c>
      <c r="I58" s="141" t="s">
        <v>7215</v>
      </c>
      <c r="J58" s="141" t="s">
        <v>7215</v>
      </c>
      <c r="K58" s="141" t="s">
        <v>7215</v>
      </c>
      <c r="L58" s="141" t="s">
        <v>7215</v>
      </c>
      <c r="M58" s="141" t="s">
        <v>7215</v>
      </c>
      <c r="N58" s="141" t="s">
        <v>7215</v>
      </c>
      <c r="O58" s="141" t="s">
        <v>7215</v>
      </c>
    </row>
    <row r="59" spans="1:15" x14ac:dyDescent="0.2">
      <c r="A59" s="141">
        <v>325550</v>
      </c>
      <c r="B59" s="141" t="s">
        <v>4111</v>
      </c>
      <c r="C59" s="141" t="s">
        <v>7215</v>
      </c>
      <c r="D59" s="141" t="s">
        <v>7215</v>
      </c>
      <c r="E59" s="141" t="s">
        <v>7215</v>
      </c>
      <c r="F59" s="141" t="s">
        <v>7215</v>
      </c>
      <c r="G59" s="141" t="s">
        <v>7215</v>
      </c>
      <c r="H59" s="141" t="s">
        <v>7215</v>
      </c>
      <c r="I59" s="141" t="s">
        <v>7215</v>
      </c>
      <c r="J59" s="141" t="s">
        <v>7215</v>
      </c>
      <c r="K59" s="141" t="s">
        <v>7215</v>
      </c>
      <c r="L59" s="141" t="s">
        <v>7215</v>
      </c>
      <c r="M59" s="141" t="s">
        <v>7215</v>
      </c>
      <c r="N59" s="141" t="s">
        <v>7215</v>
      </c>
      <c r="O59" s="141" t="s">
        <v>7215</v>
      </c>
    </row>
    <row r="60" spans="1:15" x14ac:dyDescent="0.2">
      <c r="A60" s="141">
        <v>325657</v>
      </c>
      <c r="B60" s="141" t="s">
        <v>4111</v>
      </c>
      <c r="C60" s="141" t="s">
        <v>7215</v>
      </c>
      <c r="D60" s="141" t="s">
        <v>7215</v>
      </c>
      <c r="E60" s="141" t="s">
        <v>7215</v>
      </c>
      <c r="F60" s="141" t="s">
        <v>7215</v>
      </c>
      <c r="G60" s="141" t="s">
        <v>7215</v>
      </c>
      <c r="H60" s="141" t="s">
        <v>7215</v>
      </c>
      <c r="I60" s="141" t="s">
        <v>7215</v>
      </c>
      <c r="J60" s="141" t="s">
        <v>7215</v>
      </c>
      <c r="K60" s="141" t="s">
        <v>7215</v>
      </c>
      <c r="L60" s="141" t="s">
        <v>7215</v>
      </c>
      <c r="M60" s="141" t="s">
        <v>7215</v>
      </c>
      <c r="N60" s="141" t="s">
        <v>7215</v>
      </c>
      <c r="O60" s="141" t="s">
        <v>7215</v>
      </c>
    </row>
    <row r="61" spans="1:15" x14ac:dyDescent="0.2">
      <c r="A61" s="141">
        <v>325725</v>
      </c>
      <c r="B61" s="141" t="s">
        <v>4111</v>
      </c>
      <c r="C61" s="141" t="s">
        <v>7215</v>
      </c>
      <c r="D61" s="141" t="s">
        <v>7215</v>
      </c>
      <c r="E61" s="141" t="s">
        <v>7215</v>
      </c>
      <c r="F61" s="141" t="s">
        <v>7215</v>
      </c>
      <c r="G61" s="141" t="s">
        <v>7215</v>
      </c>
      <c r="H61" s="141" t="s">
        <v>7215</v>
      </c>
      <c r="I61" s="141" t="s">
        <v>7215</v>
      </c>
      <c r="J61" s="141" t="s">
        <v>7215</v>
      </c>
      <c r="K61" s="141" t="s">
        <v>7215</v>
      </c>
      <c r="L61" s="141" t="s">
        <v>7215</v>
      </c>
      <c r="M61" s="141" t="s">
        <v>7215</v>
      </c>
      <c r="N61" s="141" t="s">
        <v>7215</v>
      </c>
      <c r="O61" s="141" t="s">
        <v>7215</v>
      </c>
    </row>
    <row r="62" spans="1:15" x14ac:dyDescent="0.2">
      <c r="A62" s="141">
        <v>325774</v>
      </c>
      <c r="B62" s="141" t="s">
        <v>4111</v>
      </c>
      <c r="C62" s="141" t="s">
        <v>7215</v>
      </c>
      <c r="D62" s="141" t="s">
        <v>7215</v>
      </c>
      <c r="E62" s="141" t="s">
        <v>7215</v>
      </c>
      <c r="F62" s="141" t="s">
        <v>7215</v>
      </c>
      <c r="G62" s="141" t="s">
        <v>7215</v>
      </c>
      <c r="H62" s="141" t="s">
        <v>7215</v>
      </c>
      <c r="I62" s="141" t="s">
        <v>7215</v>
      </c>
      <c r="J62" s="141" t="s">
        <v>7215</v>
      </c>
      <c r="K62" s="141" t="s">
        <v>7215</v>
      </c>
      <c r="L62" s="141" t="s">
        <v>7215</v>
      </c>
      <c r="M62" s="141" t="s">
        <v>7215</v>
      </c>
      <c r="N62" s="141" t="s">
        <v>7215</v>
      </c>
      <c r="O62" s="141" t="s">
        <v>7215</v>
      </c>
    </row>
    <row r="63" spans="1:15" x14ac:dyDescent="0.2">
      <c r="A63" s="141">
        <v>326140</v>
      </c>
      <c r="B63" s="141" t="s">
        <v>4111</v>
      </c>
      <c r="C63" s="141" t="s">
        <v>7215</v>
      </c>
      <c r="D63" s="141" t="s">
        <v>7215</v>
      </c>
      <c r="E63" s="141" t="s">
        <v>7215</v>
      </c>
      <c r="F63" s="141" t="s">
        <v>7215</v>
      </c>
      <c r="G63" s="141" t="s">
        <v>7215</v>
      </c>
      <c r="H63" s="141" t="s">
        <v>7215</v>
      </c>
      <c r="I63" s="141" t="s">
        <v>7215</v>
      </c>
      <c r="J63" s="141" t="s">
        <v>7215</v>
      </c>
      <c r="K63" s="141" t="s">
        <v>7215</v>
      </c>
      <c r="L63" s="141" t="s">
        <v>7215</v>
      </c>
      <c r="M63" s="141" t="s">
        <v>7215</v>
      </c>
      <c r="N63" s="141" t="s">
        <v>7215</v>
      </c>
      <c r="O63" s="141" t="s">
        <v>7215</v>
      </c>
    </row>
    <row r="64" spans="1:15" x14ac:dyDescent="0.2">
      <c r="A64" s="141">
        <v>326303</v>
      </c>
      <c r="B64" s="141" t="s">
        <v>4111</v>
      </c>
      <c r="C64" s="141" t="s">
        <v>7215</v>
      </c>
      <c r="D64" s="141" t="s">
        <v>7215</v>
      </c>
      <c r="E64" s="141" t="s">
        <v>7215</v>
      </c>
      <c r="F64" s="141" t="s">
        <v>7215</v>
      </c>
      <c r="G64" s="141" t="s">
        <v>7215</v>
      </c>
      <c r="H64" s="141" t="s">
        <v>7215</v>
      </c>
      <c r="I64" s="141" t="s">
        <v>7215</v>
      </c>
      <c r="J64" s="141" t="s">
        <v>7215</v>
      </c>
      <c r="K64" s="141" t="s">
        <v>7215</v>
      </c>
      <c r="L64" s="141" t="s">
        <v>7215</v>
      </c>
      <c r="M64" s="141" t="s">
        <v>7215</v>
      </c>
      <c r="N64" s="141" t="s">
        <v>7215</v>
      </c>
      <c r="O64" s="141" t="s">
        <v>7215</v>
      </c>
    </row>
    <row r="65" spans="1:15" x14ac:dyDescent="0.2">
      <c r="A65" s="141">
        <v>326393</v>
      </c>
      <c r="B65" s="141" t="s">
        <v>4111</v>
      </c>
      <c r="C65" s="141" t="s">
        <v>7215</v>
      </c>
      <c r="D65" s="141" t="s">
        <v>7215</v>
      </c>
      <c r="E65" s="141" t="s">
        <v>7215</v>
      </c>
      <c r="F65" s="141" t="s">
        <v>7215</v>
      </c>
      <c r="G65" s="141" t="s">
        <v>7215</v>
      </c>
      <c r="H65" s="141" t="s">
        <v>7215</v>
      </c>
      <c r="I65" s="141" t="s">
        <v>7215</v>
      </c>
      <c r="J65" s="141" t="s">
        <v>7215</v>
      </c>
      <c r="K65" s="141" t="s">
        <v>7215</v>
      </c>
      <c r="L65" s="141" t="s">
        <v>7215</v>
      </c>
      <c r="M65" s="141" t="s">
        <v>7215</v>
      </c>
      <c r="N65" s="141" t="s">
        <v>7215</v>
      </c>
      <c r="O65" s="141" t="s">
        <v>7215</v>
      </c>
    </row>
    <row r="66" spans="1:15" x14ac:dyDescent="0.2">
      <c r="A66" s="141">
        <v>326409</v>
      </c>
      <c r="B66" s="141" t="s">
        <v>4111</v>
      </c>
      <c r="C66" s="141" t="s">
        <v>7215</v>
      </c>
      <c r="D66" s="141" t="s">
        <v>7215</v>
      </c>
      <c r="E66" s="141" t="s">
        <v>7215</v>
      </c>
      <c r="F66" s="141" t="s">
        <v>7215</v>
      </c>
      <c r="G66" s="141" t="s">
        <v>7215</v>
      </c>
      <c r="H66" s="141" t="s">
        <v>7215</v>
      </c>
      <c r="I66" s="141" t="s">
        <v>7215</v>
      </c>
      <c r="J66" s="141" t="s">
        <v>7215</v>
      </c>
      <c r="K66" s="141" t="s">
        <v>7215</v>
      </c>
      <c r="L66" s="141" t="s">
        <v>7215</v>
      </c>
      <c r="M66" s="141" t="s">
        <v>7215</v>
      </c>
      <c r="N66" s="141" t="s">
        <v>7215</v>
      </c>
      <c r="O66" s="141" t="s">
        <v>7215</v>
      </c>
    </row>
    <row r="67" spans="1:15" x14ac:dyDescent="0.2">
      <c r="A67" s="141">
        <v>326520</v>
      </c>
      <c r="B67" s="141" t="s">
        <v>4111</v>
      </c>
      <c r="C67" s="141" t="s">
        <v>7215</v>
      </c>
      <c r="D67" s="141" t="s">
        <v>7215</v>
      </c>
      <c r="E67" s="141" t="s">
        <v>7215</v>
      </c>
      <c r="F67" s="141" t="s">
        <v>7215</v>
      </c>
      <c r="G67" s="141" t="s">
        <v>7215</v>
      </c>
      <c r="H67" s="141" t="s">
        <v>7215</v>
      </c>
      <c r="I67" s="141" t="s">
        <v>7215</v>
      </c>
      <c r="J67" s="141" t="s">
        <v>7215</v>
      </c>
      <c r="K67" s="141" t="s">
        <v>7215</v>
      </c>
      <c r="L67" s="141" t="s">
        <v>7215</v>
      </c>
      <c r="M67" s="141" t="s">
        <v>7215</v>
      </c>
      <c r="N67" s="141" t="s">
        <v>7215</v>
      </c>
      <c r="O67" s="141" t="s">
        <v>7215</v>
      </c>
    </row>
    <row r="68" spans="1:15" x14ac:dyDescent="0.2">
      <c r="A68" s="141">
        <v>326786</v>
      </c>
      <c r="B68" s="141" t="s">
        <v>4111</v>
      </c>
      <c r="C68" s="141" t="s">
        <v>7215</v>
      </c>
      <c r="D68" s="141" t="s">
        <v>7215</v>
      </c>
      <c r="E68" s="141" t="s">
        <v>7215</v>
      </c>
      <c r="F68" s="141" t="s">
        <v>7215</v>
      </c>
      <c r="G68" s="141" t="s">
        <v>7215</v>
      </c>
      <c r="H68" s="141" t="s">
        <v>7215</v>
      </c>
      <c r="I68" s="141" t="s">
        <v>7215</v>
      </c>
      <c r="J68" s="141" t="s">
        <v>7215</v>
      </c>
      <c r="K68" s="141" t="s">
        <v>7215</v>
      </c>
      <c r="L68" s="141" t="s">
        <v>7215</v>
      </c>
      <c r="M68" s="141" t="s">
        <v>7215</v>
      </c>
      <c r="N68" s="141" t="s">
        <v>7215</v>
      </c>
      <c r="O68" s="141" t="s">
        <v>7215</v>
      </c>
    </row>
    <row r="69" spans="1:15" x14ac:dyDescent="0.2">
      <c r="A69" s="141">
        <v>326832</v>
      </c>
      <c r="B69" s="141" t="s">
        <v>4111</v>
      </c>
      <c r="C69" s="141" t="s">
        <v>7215</v>
      </c>
      <c r="D69" s="141" t="s">
        <v>7215</v>
      </c>
      <c r="E69" s="141" t="s">
        <v>7215</v>
      </c>
      <c r="F69" s="141" t="s">
        <v>7215</v>
      </c>
      <c r="G69" s="141" t="s">
        <v>7215</v>
      </c>
      <c r="H69" s="141" t="s">
        <v>7215</v>
      </c>
      <c r="I69" s="141" t="s">
        <v>7215</v>
      </c>
      <c r="J69" s="141" t="s">
        <v>7215</v>
      </c>
      <c r="K69" s="141" t="s">
        <v>7215</v>
      </c>
      <c r="L69" s="141" t="s">
        <v>7215</v>
      </c>
      <c r="M69" s="141" t="s">
        <v>7215</v>
      </c>
      <c r="N69" s="141" t="s">
        <v>7215</v>
      </c>
      <c r="O69" s="141" t="s">
        <v>7215</v>
      </c>
    </row>
    <row r="70" spans="1:15" x14ac:dyDescent="0.2">
      <c r="A70" s="141">
        <v>326910</v>
      </c>
      <c r="B70" s="141" t="s">
        <v>4111</v>
      </c>
      <c r="C70" s="141" t="s">
        <v>7215</v>
      </c>
      <c r="D70" s="141" t="s">
        <v>7215</v>
      </c>
      <c r="E70" s="141" t="s">
        <v>7215</v>
      </c>
      <c r="F70" s="141" t="s">
        <v>7215</v>
      </c>
      <c r="G70" s="141" t="s">
        <v>7215</v>
      </c>
      <c r="H70" s="141" t="s">
        <v>7215</v>
      </c>
      <c r="I70" s="141" t="s">
        <v>7215</v>
      </c>
      <c r="J70" s="141" t="s">
        <v>7215</v>
      </c>
      <c r="K70" s="141" t="s">
        <v>7215</v>
      </c>
      <c r="L70" s="141" t="s">
        <v>7215</v>
      </c>
      <c r="M70" s="141" t="s">
        <v>7215</v>
      </c>
      <c r="N70" s="141" t="s">
        <v>7215</v>
      </c>
      <c r="O70" s="141" t="s">
        <v>7215</v>
      </c>
    </row>
    <row r="71" spans="1:15" x14ac:dyDescent="0.2">
      <c r="A71" s="141">
        <v>326947</v>
      </c>
      <c r="B71" s="141" t="s">
        <v>4111</v>
      </c>
      <c r="C71" s="141" t="s">
        <v>7215</v>
      </c>
      <c r="D71" s="141" t="s">
        <v>7215</v>
      </c>
      <c r="E71" s="141" t="s">
        <v>7215</v>
      </c>
      <c r="F71" s="141" t="s">
        <v>7215</v>
      </c>
      <c r="G71" s="141" t="s">
        <v>7215</v>
      </c>
      <c r="H71" s="141" t="s">
        <v>7215</v>
      </c>
      <c r="I71" s="141" t="s">
        <v>7215</v>
      </c>
      <c r="J71" s="141" t="s">
        <v>7215</v>
      </c>
      <c r="K71" s="141" t="s">
        <v>7215</v>
      </c>
      <c r="L71" s="141" t="s">
        <v>7215</v>
      </c>
      <c r="M71" s="141" t="s">
        <v>7215</v>
      </c>
      <c r="N71" s="141" t="s">
        <v>7215</v>
      </c>
      <c r="O71" s="141" t="s">
        <v>7215</v>
      </c>
    </row>
    <row r="72" spans="1:15" x14ac:dyDescent="0.2">
      <c r="A72" s="141">
        <v>327004</v>
      </c>
      <c r="B72" s="141" t="s">
        <v>4111</v>
      </c>
      <c r="C72" s="141" t="s">
        <v>7215</v>
      </c>
      <c r="D72" s="141" t="s">
        <v>7215</v>
      </c>
      <c r="E72" s="141" t="s">
        <v>7215</v>
      </c>
      <c r="F72" s="141" t="s">
        <v>7215</v>
      </c>
      <c r="G72" s="141" t="s">
        <v>7215</v>
      </c>
      <c r="H72" s="141" t="s">
        <v>7215</v>
      </c>
      <c r="I72" s="141" t="s">
        <v>7215</v>
      </c>
      <c r="J72" s="141" t="s">
        <v>7215</v>
      </c>
      <c r="K72" s="141" t="s">
        <v>7215</v>
      </c>
      <c r="L72" s="141" t="s">
        <v>7215</v>
      </c>
      <c r="M72" s="141" t="s">
        <v>7215</v>
      </c>
      <c r="N72" s="141" t="s">
        <v>7215</v>
      </c>
      <c r="O72" s="141" t="s">
        <v>7215</v>
      </c>
    </row>
    <row r="73" spans="1:15" x14ac:dyDescent="0.2">
      <c r="A73" s="141">
        <v>327141</v>
      </c>
      <c r="B73" s="141" t="s">
        <v>4111</v>
      </c>
      <c r="C73" s="141" t="s">
        <v>7215</v>
      </c>
      <c r="D73" s="141" t="s">
        <v>7215</v>
      </c>
      <c r="E73" s="141" t="s">
        <v>7215</v>
      </c>
      <c r="F73" s="141" t="s">
        <v>7215</v>
      </c>
      <c r="G73" s="141" t="s">
        <v>7215</v>
      </c>
      <c r="H73" s="141" t="s">
        <v>7215</v>
      </c>
      <c r="I73" s="141" t="s">
        <v>7215</v>
      </c>
      <c r="J73" s="141" t="s">
        <v>7215</v>
      </c>
      <c r="K73" s="141" t="s">
        <v>7215</v>
      </c>
      <c r="L73" s="141" t="s">
        <v>7215</v>
      </c>
      <c r="M73" s="141" t="s">
        <v>7215</v>
      </c>
      <c r="N73" s="141" t="s">
        <v>7215</v>
      </c>
      <c r="O73" s="141" t="s">
        <v>7215</v>
      </c>
    </row>
    <row r="74" spans="1:15" x14ac:dyDescent="0.2">
      <c r="A74" s="141">
        <v>327163</v>
      </c>
      <c r="B74" s="141" t="s">
        <v>4111</v>
      </c>
      <c r="C74" s="141" t="s">
        <v>7215</v>
      </c>
      <c r="D74" s="141" t="s">
        <v>7215</v>
      </c>
      <c r="E74" s="141" t="s">
        <v>7215</v>
      </c>
      <c r="F74" s="141" t="s">
        <v>7215</v>
      </c>
      <c r="G74" s="141" t="s">
        <v>7215</v>
      </c>
      <c r="H74" s="141" t="s">
        <v>7215</v>
      </c>
      <c r="I74" s="141" t="s">
        <v>7215</v>
      </c>
      <c r="J74" s="141" t="s">
        <v>7215</v>
      </c>
      <c r="K74" s="141" t="s">
        <v>7215</v>
      </c>
      <c r="L74" s="141" t="s">
        <v>7215</v>
      </c>
      <c r="M74" s="141" t="s">
        <v>7215</v>
      </c>
      <c r="N74" s="141" t="s">
        <v>7215</v>
      </c>
      <c r="O74" s="141" t="s">
        <v>7215</v>
      </c>
    </row>
    <row r="75" spans="1:15" x14ac:dyDescent="0.2">
      <c r="A75" s="141">
        <v>327357</v>
      </c>
      <c r="B75" s="141" t="s">
        <v>4111</v>
      </c>
      <c r="C75" s="141" t="s">
        <v>7215</v>
      </c>
      <c r="D75" s="141" t="s">
        <v>7215</v>
      </c>
      <c r="E75" s="141" t="s">
        <v>7215</v>
      </c>
      <c r="F75" s="141" t="s">
        <v>7215</v>
      </c>
      <c r="G75" s="141" t="s">
        <v>7215</v>
      </c>
      <c r="H75" s="141" t="s">
        <v>7215</v>
      </c>
      <c r="I75" s="141" t="s">
        <v>7215</v>
      </c>
      <c r="J75" s="141" t="s">
        <v>7215</v>
      </c>
      <c r="K75" s="141" t="s">
        <v>7215</v>
      </c>
      <c r="L75" s="141" t="s">
        <v>7215</v>
      </c>
      <c r="M75" s="141" t="s">
        <v>7215</v>
      </c>
      <c r="N75" s="141" t="s">
        <v>7215</v>
      </c>
      <c r="O75" s="141" t="s">
        <v>7215</v>
      </c>
    </row>
    <row r="76" spans="1:15" x14ac:dyDescent="0.2">
      <c r="A76" s="141">
        <v>327514</v>
      </c>
      <c r="B76" s="141" t="s">
        <v>4111</v>
      </c>
      <c r="C76" s="141" t="s">
        <v>7215</v>
      </c>
      <c r="D76" s="141" t="s">
        <v>7215</v>
      </c>
      <c r="E76" s="141" t="s">
        <v>7215</v>
      </c>
      <c r="F76" s="141" t="s">
        <v>7215</v>
      </c>
      <c r="G76" s="141" t="s">
        <v>7215</v>
      </c>
      <c r="H76" s="141" t="s">
        <v>7215</v>
      </c>
      <c r="I76" s="141" t="s">
        <v>7215</v>
      </c>
      <c r="J76" s="141" t="s">
        <v>7215</v>
      </c>
      <c r="K76" s="141" t="s">
        <v>7215</v>
      </c>
      <c r="L76" s="141" t="s">
        <v>7215</v>
      </c>
      <c r="M76" s="141" t="s">
        <v>7215</v>
      </c>
      <c r="N76" s="141" t="s">
        <v>7215</v>
      </c>
      <c r="O76" s="141" t="s">
        <v>7215</v>
      </c>
    </row>
    <row r="77" spans="1:15" x14ac:dyDescent="0.2">
      <c r="A77" s="141">
        <v>327687</v>
      </c>
      <c r="B77" s="141" t="s">
        <v>4111</v>
      </c>
      <c r="C77" s="141" t="s">
        <v>7215</v>
      </c>
      <c r="D77" s="141" t="s">
        <v>7215</v>
      </c>
      <c r="E77" s="141" t="s">
        <v>7215</v>
      </c>
      <c r="F77" s="141" t="s">
        <v>7215</v>
      </c>
      <c r="G77" s="141" t="s">
        <v>7215</v>
      </c>
      <c r="H77" s="141" t="s">
        <v>7215</v>
      </c>
      <c r="I77" s="141" t="s">
        <v>7215</v>
      </c>
      <c r="J77" s="141" t="s">
        <v>7215</v>
      </c>
      <c r="K77" s="141" t="s">
        <v>7215</v>
      </c>
      <c r="L77" s="141" t="s">
        <v>7215</v>
      </c>
      <c r="M77" s="141" t="s">
        <v>7215</v>
      </c>
      <c r="N77" s="141" t="s">
        <v>7215</v>
      </c>
      <c r="O77" s="141" t="s">
        <v>7215</v>
      </c>
    </row>
    <row r="78" spans="1:15" x14ac:dyDescent="0.2">
      <c r="A78" s="141">
        <v>327716</v>
      </c>
      <c r="B78" s="141" t="s">
        <v>4111</v>
      </c>
      <c r="C78" s="141" t="s">
        <v>7215</v>
      </c>
      <c r="D78" s="141" t="s">
        <v>7215</v>
      </c>
      <c r="E78" s="141" t="s">
        <v>7215</v>
      </c>
      <c r="F78" s="141" t="s">
        <v>7215</v>
      </c>
      <c r="G78" s="141" t="s">
        <v>7215</v>
      </c>
      <c r="H78" s="141" t="s">
        <v>7215</v>
      </c>
      <c r="I78" s="141" t="s">
        <v>7215</v>
      </c>
      <c r="J78" s="141" t="s">
        <v>7215</v>
      </c>
      <c r="K78" s="141" t="s">
        <v>7215</v>
      </c>
      <c r="L78" s="141" t="s">
        <v>7215</v>
      </c>
      <c r="M78" s="141" t="s">
        <v>7215</v>
      </c>
      <c r="N78" s="141" t="s">
        <v>7215</v>
      </c>
      <c r="O78" s="141" t="s">
        <v>7215</v>
      </c>
    </row>
    <row r="79" spans="1:15" x14ac:dyDescent="0.2">
      <c r="A79" s="141">
        <v>327788</v>
      </c>
      <c r="B79" s="141" t="s">
        <v>4111</v>
      </c>
      <c r="C79" s="141" t="s">
        <v>7215</v>
      </c>
      <c r="D79" s="141" t="s">
        <v>7215</v>
      </c>
      <c r="E79" s="141" t="s">
        <v>7215</v>
      </c>
      <c r="F79" s="141" t="s">
        <v>7215</v>
      </c>
      <c r="G79" s="141" t="s">
        <v>7215</v>
      </c>
      <c r="H79" s="141" t="s">
        <v>7215</v>
      </c>
      <c r="I79" s="141" t="s">
        <v>7215</v>
      </c>
      <c r="J79" s="141" t="s">
        <v>7215</v>
      </c>
      <c r="K79" s="141" t="s">
        <v>7215</v>
      </c>
      <c r="L79" s="141" t="s">
        <v>7215</v>
      </c>
      <c r="M79" s="141" t="s">
        <v>7215</v>
      </c>
      <c r="N79" s="141" t="s">
        <v>7215</v>
      </c>
      <c r="O79" s="141" t="s">
        <v>7215</v>
      </c>
    </row>
    <row r="80" spans="1:15" x14ac:dyDescent="0.2">
      <c r="A80" s="141">
        <v>327830</v>
      </c>
      <c r="B80" s="141" t="s">
        <v>4111</v>
      </c>
      <c r="C80" s="141" t="s">
        <v>7215</v>
      </c>
      <c r="D80" s="141" t="s">
        <v>7215</v>
      </c>
      <c r="E80" s="141" t="s">
        <v>7215</v>
      </c>
      <c r="F80" s="141" t="s">
        <v>7215</v>
      </c>
      <c r="G80" s="141" t="s">
        <v>7215</v>
      </c>
      <c r="H80" s="141" t="s">
        <v>7215</v>
      </c>
      <c r="I80" s="141" t="s">
        <v>7215</v>
      </c>
      <c r="J80" s="141" t="s">
        <v>7215</v>
      </c>
      <c r="K80" s="141" t="s">
        <v>7215</v>
      </c>
      <c r="L80" s="141" t="s">
        <v>7215</v>
      </c>
      <c r="M80" s="141" t="s">
        <v>7215</v>
      </c>
      <c r="N80" s="141" t="s">
        <v>7215</v>
      </c>
      <c r="O80" s="141" t="s">
        <v>7215</v>
      </c>
    </row>
    <row r="81" spans="1:15" x14ac:dyDescent="0.2">
      <c r="A81" s="141">
        <v>327848</v>
      </c>
      <c r="B81" s="141" t="s">
        <v>4111</v>
      </c>
      <c r="C81" s="141" t="s">
        <v>7215</v>
      </c>
      <c r="D81" s="141" t="s">
        <v>7215</v>
      </c>
      <c r="E81" s="141" t="s">
        <v>7215</v>
      </c>
      <c r="F81" s="141" t="s">
        <v>7215</v>
      </c>
      <c r="G81" s="141" t="s">
        <v>7215</v>
      </c>
      <c r="H81" s="141" t="s">
        <v>7215</v>
      </c>
      <c r="I81" s="141" t="s">
        <v>7215</v>
      </c>
      <c r="J81" s="141" t="s">
        <v>7215</v>
      </c>
      <c r="K81" s="141" t="s">
        <v>7215</v>
      </c>
      <c r="L81" s="141" t="s">
        <v>7215</v>
      </c>
      <c r="M81" s="141" t="s">
        <v>7215</v>
      </c>
      <c r="N81" s="141" t="s">
        <v>7215</v>
      </c>
      <c r="O81" s="141" t="s">
        <v>7215</v>
      </c>
    </row>
    <row r="82" spans="1:15" x14ac:dyDescent="0.2">
      <c r="A82" s="141">
        <v>327925</v>
      </c>
      <c r="B82" s="141" t="s">
        <v>4111</v>
      </c>
      <c r="C82" s="141" t="s">
        <v>7215</v>
      </c>
      <c r="D82" s="141" t="s">
        <v>7215</v>
      </c>
      <c r="E82" s="141" t="s">
        <v>7215</v>
      </c>
      <c r="F82" s="141" t="s">
        <v>7215</v>
      </c>
      <c r="G82" s="141" t="s">
        <v>7215</v>
      </c>
      <c r="H82" s="141" t="s">
        <v>7215</v>
      </c>
      <c r="I82" s="141" t="s">
        <v>7215</v>
      </c>
      <c r="J82" s="141" t="s">
        <v>7215</v>
      </c>
      <c r="K82" s="141" t="s">
        <v>7215</v>
      </c>
      <c r="L82" s="141" t="s">
        <v>7215</v>
      </c>
      <c r="M82" s="141" t="s">
        <v>7215</v>
      </c>
      <c r="N82" s="141" t="s">
        <v>7215</v>
      </c>
      <c r="O82" s="141" t="s">
        <v>7215</v>
      </c>
    </row>
    <row r="83" spans="1:15" x14ac:dyDescent="0.2">
      <c r="A83" s="141">
        <v>327970</v>
      </c>
      <c r="B83" s="141" t="s">
        <v>4111</v>
      </c>
      <c r="C83" s="141" t="s">
        <v>7215</v>
      </c>
      <c r="D83" s="141" t="s">
        <v>7215</v>
      </c>
      <c r="E83" s="141" t="s">
        <v>7215</v>
      </c>
      <c r="F83" s="141" t="s">
        <v>7215</v>
      </c>
      <c r="G83" s="141" t="s">
        <v>7215</v>
      </c>
      <c r="H83" s="141" t="s">
        <v>7215</v>
      </c>
      <c r="I83" s="141" t="s">
        <v>7215</v>
      </c>
      <c r="J83" s="141" t="s">
        <v>7215</v>
      </c>
      <c r="K83" s="141" t="s">
        <v>7215</v>
      </c>
      <c r="L83" s="141" t="s">
        <v>7215</v>
      </c>
      <c r="M83" s="141" t="s">
        <v>7215</v>
      </c>
      <c r="N83" s="141" t="s">
        <v>7215</v>
      </c>
      <c r="O83" s="141" t="s">
        <v>7215</v>
      </c>
    </row>
    <row r="84" spans="1:15" x14ac:dyDescent="0.2">
      <c r="A84" s="141">
        <v>328026</v>
      </c>
      <c r="B84" s="141" t="s">
        <v>4111</v>
      </c>
      <c r="C84" s="141" t="s">
        <v>7215</v>
      </c>
      <c r="D84" s="141" t="s">
        <v>7215</v>
      </c>
      <c r="E84" s="141" t="s">
        <v>7215</v>
      </c>
      <c r="F84" s="141" t="s">
        <v>7215</v>
      </c>
      <c r="G84" s="141" t="s">
        <v>7215</v>
      </c>
      <c r="H84" s="141" t="s">
        <v>7215</v>
      </c>
      <c r="I84" s="141" t="s">
        <v>7215</v>
      </c>
      <c r="J84" s="141" t="s">
        <v>7215</v>
      </c>
      <c r="K84" s="141" t="s">
        <v>7215</v>
      </c>
      <c r="L84" s="141" t="s">
        <v>7215</v>
      </c>
      <c r="M84" s="141" t="s">
        <v>7215</v>
      </c>
      <c r="N84" s="141" t="s">
        <v>7215</v>
      </c>
      <c r="O84" s="141" t="s">
        <v>7215</v>
      </c>
    </row>
    <row r="85" spans="1:15" x14ac:dyDescent="0.2">
      <c r="A85" s="141">
        <v>328033</v>
      </c>
      <c r="B85" s="141" t="s">
        <v>4111</v>
      </c>
      <c r="C85" s="141" t="s">
        <v>7215</v>
      </c>
      <c r="D85" s="141" t="s">
        <v>7215</v>
      </c>
      <c r="E85" s="141" t="s">
        <v>7215</v>
      </c>
      <c r="F85" s="141" t="s">
        <v>7215</v>
      </c>
      <c r="G85" s="141" t="s">
        <v>7215</v>
      </c>
      <c r="H85" s="141" t="s">
        <v>7215</v>
      </c>
      <c r="I85" s="141" t="s">
        <v>7215</v>
      </c>
      <c r="J85" s="141" t="s">
        <v>7215</v>
      </c>
      <c r="K85" s="141" t="s">
        <v>7215</v>
      </c>
      <c r="L85" s="141" t="s">
        <v>7215</v>
      </c>
      <c r="M85" s="141" t="s">
        <v>7215</v>
      </c>
      <c r="N85" s="141" t="s">
        <v>7215</v>
      </c>
      <c r="O85" s="141" t="s">
        <v>7215</v>
      </c>
    </row>
    <row r="86" spans="1:15" x14ac:dyDescent="0.2">
      <c r="A86" s="141">
        <v>328037</v>
      </c>
      <c r="B86" s="141" t="s">
        <v>4111</v>
      </c>
      <c r="C86" s="141" t="s">
        <v>7215</v>
      </c>
      <c r="D86" s="141" t="s">
        <v>7215</v>
      </c>
      <c r="E86" s="141" t="s">
        <v>7215</v>
      </c>
      <c r="F86" s="141" t="s">
        <v>7215</v>
      </c>
      <c r="G86" s="141" t="s">
        <v>7215</v>
      </c>
      <c r="H86" s="141" t="s">
        <v>7215</v>
      </c>
      <c r="I86" s="141" t="s">
        <v>7215</v>
      </c>
      <c r="J86" s="141" t="s">
        <v>7215</v>
      </c>
      <c r="K86" s="141" t="s">
        <v>7215</v>
      </c>
      <c r="L86" s="141" t="s">
        <v>7215</v>
      </c>
      <c r="M86" s="141" t="s">
        <v>7215</v>
      </c>
      <c r="N86" s="141" t="s">
        <v>7215</v>
      </c>
      <c r="O86" s="141" t="s">
        <v>7215</v>
      </c>
    </row>
    <row r="87" spans="1:15" x14ac:dyDescent="0.2">
      <c r="A87" s="141">
        <v>328169</v>
      </c>
      <c r="B87" s="141" t="s">
        <v>4111</v>
      </c>
      <c r="C87" s="141" t="s">
        <v>7215</v>
      </c>
      <c r="D87" s="141" t="s">
        <v>7215</v>
      </c>
      <c r="E87" s="141" t="s">
        <v>7215</v>
      </c>
      <c r="F87" s="141" t="s">
        <v>7215</v>
      </c>
      <c r="G87" s="141" t="s">
        <v>7215</v>
      </c>
      <c r="H87" s="141" t="s">
        <v>7215</v>
      </c>
      <c r="I87" s="141" t="s">
        <v>7215</v>
      </c>
      <c r="J87" s="141" t="s">
        <v>7215</v>
      </c>
      <c r="K87" s="141" t="s">
        <v>7215</v>
      </c>
      <c r="L87" s="141" t="s">
        <v>7215</v>
      </c>
      <c r="M87" s="141" t="s">
        <v>7215</v>
      </c>
      <c r="N87" s="141" t="s">
        <v>7215</v>
      </c>
      <c r="O87" s="141" t="s">
        <v>7215</v>
      </c>
    </row>
    <row r="88" spans="1:15" x14ac:dyDescent="0.2">
      <c r="A88" s="141">
        <v>328303</v>
      </c>
      <c r="B88" s="141" t="s">
        <v>4111</v>
      </c>
      <c r="C88" s="141" t="s">
        <v>7215</v>
      </c>
      <c r="D88" s="141" t="s">
        <v>7215</v>
      </c>
      <c r="E88" s="141" t="s">
        <v>7215</v>
      </c>
      <c r="F88" s="141" t="s">
        <v>7215</v>
      </c>
      <c r="G88" s="141" t="s">
        <v>7215</v>
      </c>
      <c r="H88" s="141" t="s">
        <v>7215</v>
      </c>
      <c r="I88" s="141" t="s">
        <v>7215</v>
      </c>
      <c r="J88" s="141" t="s">
        <v>7215</v>
      </c>
      <c r="K88" s="141" t="s">
        <v>7215</v>
      </c>
      <c r="L88" s="141" t="s">
        <v>7215</v>
      </c>
      <c r="M88" s="141" t="s">
        <v>7215</v>
      </c>
      <c r="N88" s="141" t="s">
        <v>7215</v>
      </c>
      <c r="O88" s="141" t="s">
        <v>7215</v>
      </c>
    </row>
    <row r="89" spans="1:15" x14ac:dyDescent="0.2">
      <c r="A89" s="141">
        <v>328308</v>
      </c>
      <c r="B89" s="141" t="s">
        <v>4111</v>
      </c>
      <c r="C89" s="141" t="s">
        <v>7215</v>
      </c>
      <c r="D89" s="141" t="s">
        <v>7215</v>
      </c>
      <c r="E89" s="141" t="s">
        <v>7215</v>
      </c>
      <c r="F89" s="141" t="s">
        <v>7215</v>
      </c>
      <c r="G89" s="141" t="s">
        <v>7215</v>
      </c>
      <c r="H89" s="141" t="s">
        <v>7215</v>
      </c>
      <c r="I89" s="141" t="s">
        <v>7215</v>
      </c>
      <c r="J89" s="141" t="s">
        <v>7215</v>
      </c>
      <c r="K89" s="141" t="s">
        <v>7215</v>
      </c>
      <c r="L89" s="141" t="s">
        <v>7215</v>
      </c>
      <c r="M89" s="141" t="s">
        <v>7215</v>
      </c>
      <c r="N89" s="141" t="s">
        <v>7215</v>
      </c>
      <c r="O89" s="141" t="s">
        <v>7215</v>
      </c>
    </row>
    <row r="90" spans="1:15" x14ac:dyDescent="0.2">
      <c r="A90" s="141">
        <v>328360</v>
      </c>
      <c r="B90" s="141" t="s">
        <v>4111</v>
      </c>
      <c r="C90" s="141" t="s">
        <v>7215</v>
      </c>
      <c r="D90" s="141" t="s">
        <v>7215</v>
      </c>
      <c r="E90" s="141" t="s">
        <v>7215</v>
      </c>
      <c r="F90" s="141" t="s">
        <v>7215</v>
      </c>
      <c r="G90" s="141" t="s">
        <v>7215</v>
      </c>
      <c r="H90" s="141" t="s">
        <v>7215</v>
      </c>
      <c r="I90" s="141" t="s">
        <v>7215</v>
      </c>
      <c r="J90" s="141" t="s">
        <v>7215</v>
      </c>
      <c r="K90" s="141" t="s">
        <v>7215</v>
      </c>
      <c r="L90" s="141" t="s">
        <v>7215</v>
      </c>
      <c r="M90" s="141" t="s">
        <v>7215</v>
      </c>
      <c r="N90" s="141" t="s">
        <v>7215</v>
      </c>
      <c r="O90" s="141" t="s">
        <v>7215</v>
      </c>
    </row>
    <row r="91" spans="1:15" x14ac:dyDescent="0.2">
      <c r="A91" s="141">
        <v>328438</v>
      </c>
      <c r="B91" s="141" t="s">
        <v>4111</v>
      </c>
      <c r="C91" s="141" t="s">
        <v>7215</v>
      </c>
      <c r="D91" s="141" t="s">
        <v>7215</v>
      </c>
      <c r="E91" s="141" t="s">
        <v>7215</v>
      </c>
      <c r="F91" s="141" t="s">
        <v>7215</v>
      </c>
      <c r="G91" s="141" t="s">
        <v>7215</v>
      </c>
      <c r="H91" s="141" t="s">
        <v>7215</v>
      </c>
      <c r="I91" s="141" t="s">
        <v>7215</v>
      </c>
      <c r="J91" s="141" t="s">
        <v>7215</v>
      </c>
      <c r="K91" s="141" t="s">
        <v>7215</v>
      </c>
      <c r="L91" s="141" t="s">
        <v>7215</v>
      </c>
      <c r="M91" s="141" t="s">
        <v>7215</v>
      </c>
      <c r="N91" s="141" t="s">
        <v>7215</v>
      </c>
      <c r="O91" s="141" t="s">
        <v>7215</v>
      </c>
    </row>
    <row r="92" spans="1:15" x14ac:dyDescent="0.2">
      <c r="A92" s="141">
        <v>328478</v>
      </c>
      <c r="B92" s="141" t="s">
        <v>4111</v>
      </c>
      <c r="C92" s="141" t="s">
        <v>7215</v>
      </c>
      <c r="D92" s="141" t="s">
        <v>7215</v>
      </c>
      <c r="E92" s="141" t="s">
        <v>7215</v>
      </c>
      <c r="F92" s="141" t="s">
        <v>7215</v>
      </c>
      <c r="G92" s="141" t="s">
        <v>7215</v>
      </c>
      <c r="H92" s="141" t="s">
        <v>7215</v>
      </c>
      <c r="I92" s="141" t="s">
        <v>7215</v>
      </c>
      <c r="J92" s="141" t="s">
        <v>7215</v>
      </c>
      <c r="K92" s="141" t="s">
        <v>7215</v>
      </c>
      <c r="L92" s="141" t="s">
        <v>7215</v>
      </c>
      <c r="M92" s="141" t="s">
        <v>7215</v>
      </c>
      <c r="N92" s="141" t="s">
        <v>7215</v>
      </c>
      <c r="O92" s="141" t="s">
        <v>7215</v>
      </c>
    </row>
    <row r="93" spans="1:15" x14ac:dyDescent="0.2">
      <c r="A93" s="141">
        <v>328527</v>
      </c>
      <c r="B93" s="141" t="s">
        <v>4111</v>
      </c>
      <c r="C93" s="141" t="s">
        <v>7215</v>
      </c>
      <c r="D93" s="141" t="s">
        <v>7215</v>
      </c>
      <c r="E93" s="141" t="s">
        <v>7215</v>
      </c>
      <c r="F93" s="141" t="s">
        <v>7215</v>
      </c>
      <c r="G93" s="141" t="s">
        <v>7215</v>
      </c>
      <c r="H93" s="141" t="s">
        <v>7215</v>
      </c>
      <c r="I93" s="141" t="s">
        <v>7215</v>
      </c>
      <c r="J93" s="141" t="s">
        <v>7215</v>
      </c>
      <c r="K93" s="141" t="s">
        <v>7215</v>
      </c>
      <c r="L93" s="141" t="s">
        <v>7215</v>
      </c>
      <c r="M93" s="141" t="s">
        <v>7215</v>
      </c>
      <c r="N93" s="141" t="s">
        <v>7215</v>
      </c>
      <c r="O93" s="141" t="s">
        <v>7215</v>
      </c>
    </row>
    <row r="94" spans="1:15" x14ac:dyDescent="0.2">
      <c r="A94" s="141">
        <v>328565</v>
      </c>
      <c r="B94" s="141" t="s">
        <v>4111</v>
      </c>
      <c r="C94" s="141" t="s">
        <v>7215</v>
      </c>
      <c r="D94" s="141" t="s">
        <v>7215</v>
      </c>
      <c r="E94" s="141" t="s">
        <v>7215</v>
      </c>
      <c r="F94" s="141" t="s">
        <v>7215</v>
      </c>
      <c r="G94" s="141" t="s">
        <v>7215</v>
      </c>
      <c r="H94" s="141" t="s">
        <v>7215</v>
      </c>
      <c r="I94" s="141" t="s">
        <v>7215</v>
      </c>
      <c r="J94" s="141" t="s">
        <v>7215</v>
      </c>
      <c r="K94" s="141" t="s">
        <v>7215</v>
      </c>
      <c r="L94" s="141" t="s">
        <v>7215</v>
      </c>
      <c r="M94" s="141" t="s">
        <v>7215</v>
      </c>
      <c r="N94" s="141" t="s">
        <v>7215</v>
      </c>
      <c r="O94" s="141" t="s">
        <v>7215</v>
      </c>
    </row>
    <row r="95" spans="1:15" x14ac:dyDescent="0.2">
      <c r="A95" s="141">
        <v>328935</v>
      </c>
      <c r="B95" s="141" t="s">
        <v>4111</v>
      </c>
      <c r="C95" s="141" t="s">
        <v>7215</v>
      </c>
      <c r="D95" s="141" t="s">
        <v>7215</v>
      </c>
      <c r="E95" s="141" t="s">
        <v>7215</v>
      </c>
      <c r="F95" s="141" t="s">
        <v>7215</v>
      </c>
      <c r="G95" s="141" t="s">
        <v>7215</v>
      </c>
      <c r="H95" s="141" t="s">
        <v>7215</v>
      </c>
      <c r="I95" s="141" t="s">
        <v>7215</v>
      </c>
      <c r="J95" s="141" t="s">
        <v>7215</v>
      </c>
      <c r="K95" s="141" t="s">
        <v>7215</v>
      </c>
      <c r="L95" s="141" t="s">
        <v>7215</v>
      </c>
      <c r="M95" s="141" t="s">
        <v>7215</v>
      </c>
      <c r="N95" s="141" t="s">
        <v>7215</v>
      </c>
      <c r="O95" s="141" t="s">
        <v>7215</v>
      </c>
    </row>
    <row r="96" spans="1:15" x14ac:dyDescent="0.2">
      <c r="A96" s="141">
        <v>329084</v>
      </c>
      <c r="B96" s="141" t="s">
        <v>4111</v>
      </c>
      <c r="C96" s="141" t="s">
        <v>7215</v>
      </c>
      <c r="D96" s="141" t="s">
        <v>7215</v>
      </c>
      <c r="E96" s="141" t="s">
        <v>7215</v>
      </c>
      <c r="F96" s="141" t="s">
        <v>7215</v>
      </c>
      <c r="G96" s="141" t="s">
        <v>7215</v>
      </c>
      <c r="H96" s="141" t="s">
        <v>7215</v>
      </c>
      <c r="I96" s="141" t="s">
        <v>7215</v>
      </c>
      <c r="J96" s="141" t="s">
        <v>7215</v>
      </c>
      <c r="K96" s="141" t="s">
        <v>7215</v>
      </c>
      <c r="L96" s="141" t="s">
        <v>7215</v>
      </c>
      <c r="M96" s="141" t="s">
        <v>7215</v>
      </c>
      <c r="N96" s="141" t="s">
        <v>7215</v>
      </c>
      <c r="O96" s="141" t="s">
        <v>7215</v>
      </c>
    </row>
    <row r="97" spans="1:15" x14ac:dyDescent="0.2">
      <c r="A97" s="141">
        <v>329168</v>
      </c>
      <c r="B97" s="141" t="s">
        <v>4111</v>
      </c>
      <c r="C97" s="141" t="s">
        <v>7215</v>
      </c>
      <c r="D97" s="141" t="s">
        <v>7215</v>
      </c>
      <c r="E97" s="141" t="s">
        <v>7215</v>
      </c>
      <c r="F97" s="141" t="s">
        <v>7215</v>
      </c>
      <c r="G97" s="141" t="s">
        <v>7215</v>
      </c>
      <c r="H97" s="141" t="s">
        <v>7215</v>
      </c>
      <c r="I97" s="141" t="s">
        <v>7215</v>
      </c>
      <c r="J97" s="141" t="s">
        <v>7215</v>
      </c>
      <c r="K97" s="141" t="s">
        <v>7215</v>
      </c>
      <c r="L97" s="141" t="s">
        <v>7215</v>
      </c>
      <c r="M97" s="141" t="s">
        <v>7215</v>
      </c>
      <c r="N97" s="141" t="s">
        <v>7215</v>
      </c>
      <c r="O97" s="141" t="s">
        <v>7215</v>
      </c>
    </row>
    <row r="98" spans="1:15" x14ac:dyDescent="0.2">
      <c r="A98" s="141">
        <v>329216</v>
      </c>
      <c r="B98" s="141" t="s">
        <v>4111</v>
      </c>
      <c r="C98" s="141" t="s">
        <v>7215</v>
      </c>
      <c r="D98" s="141" t="s">
        <v>7215</v>
      </c>
      <c r="E98" s="141" t="s">
        <v>7215</v>
      </c>
      <c r="F98" s="141" t="s">
        <v>7215</v>
      </c>
      <c r="G98" s="141" t="s">
        <v>7215</v>
      </c>
      <c r="H98" s="141" t="s">
        <v>7215</v>
      </c>
      <c r="I98" s="141" t="s">
        <v>7215</v>
      </c>
      <c r="J98" s="141" t="s">
        <v>7215</v>
      </c>
      <c r="K98" s="141" t="s">
        <v>7215</v>
      </c>
      <c r="L98" s="141" t="s">
        <v>7215</v>
      </c>
      <c r="M98" s="141" t="s">
        <v>7215</v>
      </c>
      <c r="N98" s="141" t="s">
        <v>7215</v>
      </c>
      <c r="O98" s="141" t="s">
        <v>7215</v>
      </c>
    </row>
    <row r="99" spans="1:15" x14ac:dyDescent="0.2">
      <c r="A99" s="141">
        <v>329340</v>
      </c>
      <c r="B99" s="141" t="s">
        <v>4111</v>
      </c>
      <c r="C99" s="141" t="s">
        <v>7215</v>
      </c>
      <c r="D99" s="141" t="s">
        <v>7215</v>
      </c>
      <c r="E99" s="141" t="s">
        <v>7215</v>
      </c>
      <c r="F99" s="141" t="s">
        <v>7215</v>
      </c>
      <c r="G99" s="141" t="s">
        <v>7215</v>
      </c>
      <c r="H99" s="141" t="s">
        <v>7215</v>
      </c>
      <c r="I99" s="141" t="s">
        <v>7215</v>
      </c>
      <c r="J99" s="141" t="s">
        <v>7215</v>
      </c>
      <c r="K99" s="141" t="s">
        <v>7215</v>
      </c>
      <c r="L99" s="141" t="s">
        <v>7215</v>
      </c>
      <c r="M99" s="141" t="s">
        <v>7215</v>
      </c>
      <c r="N99" s="141" t="s">
        <v>7215</v>
      </c>
      <c r="O99" s="141" t="s">
        <v>7215</v>
      </c>
    </row>
    <row r="100" spans="1:15" x14ac:dyDescent="0.2">
      <c r="A100" s="141">
        <v>329341</v>
      </c>
      <c r="B100" s="141" t="s">
        <v>4111</v>
      </c>
      <c r="C100" s="141" t="s">
        <v>7215</v>
      </c>
      <c r="D100" s="141" t="s">
        <v>7215</v>
      </c>
      <c r="E100" s="141" t="s">
        <v>7215</v>
      </c>
      <c r="F100" s="141" t="s">
        <v>7215</v>
      </c>
      <c r="G100" s="141" t="s">
        <v>7215</v>
      </c>
      <c r="H100" s="141" t="s">
        <v>7215</v>
      </c>
      <c r="I100" s="141" t="s">
        <v>7215</v>
      </c>
      <c r="J100" s="141" t="s">
        <v>7215</v>
      </c>
      <c r="K100" s="141" t="s">
        <v>7215</v>
      </c>
      <c r="L100" s="141" t="s">
        <v>7215</v>
      </c>
      <c r="M100" s="141" t="s">
        <v>7215</v>
      </c>
      <c r="N100" s="141" t="s">
        <v>7215</v>
      </c>
      <c r="O100" s="141" t="s">
        <v>7215</v>
      </c>
    </row>
    <row r="101" spans="1:15" x14ac:dyDescent="0.2">
      <c r="A101" s="141">
        <v>329343</v>
      </c>
      <c r="B101" s="141" t="s">
        <v>4111</v>
      </c>
      <c r="C101" s="141" t="s">
        <v>7215</v>
      </c>
      <c r="D101" s="141" t="s">
        <v>7215</v>
      </c>
      <c r="E101" s="141" t="s">
        <v>7215</v>
      </c>
      <c r="F101" s="141" t="s">
        <v>7215</v>
      </c>
      <c r="G101" s="141" t="s">
        <v>7215</v>
      </c>
      <c r="H101" s="141" t="s">
        <v>7215</v>
      </c>
      <c r="I101" s="141" t="s">
        <v>7215</v>
      </c>
      <c r="J101" s="141" t="s">
        <v>7215</v>
      </c>
      <c r="K101" s="141" t="s">
        <v>7215</v>
      </c>
      <c r="L101" s="141" t="s">
        <v>7215</v>
      </c>
      <c r="M101" s="141" t="s">
        <v>7215</v>
      </c>
      <c r="N101" s="141" t="s">
        <v>7215</v>
      </c>
      <c r="O101" s="141" t="s">
        <v>7215</v>
      </c>
    </row>
    <row r="102" spans="1:15" x14ac:dyDescent="0.2">
      <c r="A102" s="141">
        <v>329532</v>
      </c>
      <c r="B102" s="141" t="s">
        <v>4111</v>
      </c>
      <c r="C102" s="141" t="s">
        <v>7215</v>
      </c>
      <c r="D102" s="141" t="s">
        <v>7215</v>
      </c>
      <c r="E102" s="141" t="s">
        <v>7215</v>
      </c>
      <c r="F102" s="141" t="s">
        <v>7215</v>
      </c>
      <c r="G102" s="141" t="s">
        <v>7215</v>
      </c>
      <c r="H102" s="141" t="s">
        <v>7215</v>
      </c>
      <c r="I102" s="141" t="s">
        <v>7215</v>
      </c>
      <c r="J102" s="141" t="s">
        <v>7215</v>
      </c>
      <c r="K102" s="141" t="s">
        <v>7215</v>
      </c>
      <c r="L102" s="141" t="s">
        <v>7215</v>
      </c>
      <c r="M102" s="141" t="s">
        <v>7215</v>
      </c>
      <c r="N102" s="141" t="s">
        <v>7215</v>
      </c>
      <c r="O102" s="141" t="s">
        <v>7215</v>
      </c>
    </row>
    <row r="103" spans="1:15" x14ac:dyDescent="0.2">
      <c r="A103" s="141">
        <v>329534</v>
      </c>
      <c r="B103" s="141" t="s">
        <v>4111</v>
      </c>
      <c r="C103" s="141" t="s">
        <v>7215</v>
      </c>
      <c r="D103" s="141" t="s">
        <v>7215</v>
      </c>
      <c r="E103" s="141" t="s">
        <v>7215</v>
      </c>
      <c r="F103" s="141" t="s">
        <v>7215</v>
      </c>
      <c r="G103" s="141" t="s">
        <v>7215</v>
      </c>
      <c r="H103" s="141" t="s">
        <v>7215</v>
      </c>
      <c r="I103" s="141" t="s">
        <v>7215</v>
      </c>
      <c r="J103" s="141" t="s">
        <v>7215</v>
      </c>
      <c r="K103" s="141" t="s">
        <v>7215</v>
      </c>
      <c r="L103" s="141" t="s">
        <v>7215</v>
      </c>
      <c r="M103" s="141" t="s">
        <v>7215</v>
      </c>
      <c r="N103" s="141" t="s">
        <v>7215</v>
      </c>
      <c r="O103" s="141" t="s">
        <v>7215</v>
      </c>
    </row>
    <row r="104" spans="1:15" x14ac:dyDescent="0.2">
      <c r="A104" s="141">
        <v>329697</v>
      </c>
      <c r="B104" s="141" t="s">
        <v>4111</v>
      </c>
      <c r="C104" s="141" t="s">
        <v>7215</v>
      </c>
      <c r="D104" s="141" t="s">
        <v>7215</v>
      </c>
      <c r="E104" s="141" t="s">
        <v>7215</v>
      </c>
      <c r="F104" s="141" t="s">
        <v>7215</v>
      </c>
      <c r="G104" s="141" t="s">
        <v>7215</v>
      </c>
      <c r="H104" s="141" t="s">
        <v>7215</v>
      </c>
      <c r="I104" s="141" t="s">
        <v>7215</v>
      </c>
      <c r="J104" s="141" t="s">
        <v>7215</v>
      </c>
      <c r="K104" s="141" t="s">
        <v>7215</v>
      </c>
      <c r="L104" s="141" t="s">
        <v>7215</v>
      </c>
      <c r="M104" s="141" t="s">
        <v>7215</v>
      </c>
      <c r="N104" s="141" t="s">
        <v>7215</v>
      </c>
      <c r="O104" s="141" t="s">
        <v>7215</v>
      </c>
    </row>
    <row r="105" spans="1:15" x14ac:dyDescent="0.2">
      <c r="A105" s="141">
        <v>329746</v>
      </c>
      <c r="B105" s="141" t="s">
        <v>4111</v>
      </c>
      <c r="C105" s="141" t="s">
        <v>7215</v>
      </c>
      <c r="D105" s="141" t="s">
        <v>7215</v>
      </c>
      <c r="E105" s="141" t="s">
        <v>7215</v>
      </c>
      <c r="F105" s="141" t="s">
        <v>7215</v>
      </c>
      <c r="G105" s="141" t="s">
        <v>7215</v>
      </c>
      <c r="H105" s="141" t="s">
        <v>7215</v>
      </c>
      <c r="I105" s="141" t="s">
        <v>7215</v>
      </c>
      <c r="J105" s="141" t="s">
        <v>7215</v>
      </c>
      <c r="K105" s="141" t="s">
        <v>7215</v>
      </c>
      <c r="L105" s="141" t="s">
        <v>7215</v>
      </c>
      <c r="M105" s="141" t="s">
        <v>7215</v>
      </c>
      <c r="N105" s="141" t="s">
        <v>7215</v>
      </c>
      <c r="O105" s="141" t="s">
        <v>7215</v>
      </c>
    </row>
    <row r="106" spans="1:15" x14ac:dyDescent="0.2">
      <c r="A106" s="141">
        <v>329782</v>
      </c>
      <c r="B106" s="141" t="s">
        <v>4111</v>
      </c>
      <c r="C106" s="141" t="s">
        <v>7215</v>
      </c>
      <c r="D106" s="141" t="s">
        <v>7215</v>
      </c>
      <c r="E106" s="141" t="s">
        <v>7215</v>
      </c>
      <c r="F106" s="141" t="s">
        <v>7215</v>
      </c>
      <c r="G106" s="141" t="s">
        <v>7215</v>
      </c>
      <c r="H106" s="141" t="s">
        <v>7215</v>
      </c>
      <c r="I106" s="141" t="s">
        <v>7215</v>
      </c>
      <c r="J106" s="141" t="s">
        <v>7215</v>
      </c>
      <c r="K106" s="141" t="s">
        <v>7215</v>
      </c>
      <c r="L106" s="141" t="s">
        <v>7215</v>
      </c>
      <c r="M106" s="141" t="s">
        <v>7215</v>
      </c>
      <c r="N106" s="141" t="s">
        <v>7215</v>
      </c>
      <c r="O106" s="141" t="s">
        <v>7215</v>
      </c>
    </row>
    <row r="107" spans="1:15" x14ac:dyDescent="0.2">
      <c r="A107" s="141">
        <v>329798</v>
      </c>
      <c r="B107" s="141" t="s">
        <v>4111</v>
      </c>
      <c r="C107" s="141" t="s">
        <v>7215</v>
      </c>
      <c r="D107" s="141" t="s">
        <v>7215</v>
      </c>
      <c r="E107" s="141" t="s">
        <v>7215</v>
      </c>
      <c r="F107" s="141" t="s">
        <v>7215</v>
      </c>
      <c r="G107" s="141" t="s">
        <v>7215</v>
      </c>
      <c r="H107" s="141" t="s">
        <v>7215</v>
      </c>
      <c r="I107" s="141" t="s">
        <v>7215</v>
      </c>
      <c r="J107" s="141" t="s">
        <v>7215</v>
      </c>
      <c r="K107" s="141" t="s">
        <v>7215</v>
      </c>
      <c r="L107" s="141" t="s">
        <v>7215</v>
      </c>
      <c r="M107" s="141" t="s">
        <v>7215</v>
      </c>
      <c r="N107" s="141" t="s">
        <v>7215</v>
      </c>
      <c r="O107" s="141" t="s">
        <v>7215</v>
      </c>
    </row>
    <row r="108" spans="1:15" x14ac:dyDescent="0.2">
      <c r="A108" s="141">
        <v>329799</v>
      </c>
      <c r="B108" s="141" t="s">
        <v>4111</v>
      </c>
      <c r="C108" s="141" t="s">
        <v>7215</v>
      </c>
      <c r="D108" s="141" t="s">
        <v>7215</v>
      </c>
      <c r="E108" s="141" t="s">
        <v>7215</v>
      </c>
      <c r="F108" s="141" t="s">
        <v>7215</v>
      </c>
      <c r="G108" s="141" t="s">
        <v>7215</v>
      </c>
      <c r="H108" s="141" t="s">
        <v>7215</v>
      </c>
      <c r="I108" s="141" t="s">
        <v>7215</v>
      </c>
      <c r="J108" s="141" t="s">
        <v>7215</v>
      </c>
      <c r="K108" s="141" t="s">
        <v>7215</v>
      </c>
      <c r="L108" s="141" t="s">
        <v>7215</v>
      </c>
      <c r="M108" s="141" t="s">
        <v>7215</v>
      </c>
      <c r="N108" s="141" t="s">
        <v>7215</v>
      </c>
      <c r="O108" s="141" t="s">
        <v>7215</v>
      </c>
    </row>
    <row r="109" spans="1:15" x14ac:dyDescent="0.2">
      <c r="A109" s="141">
        <v>329811</v>
      </c>
      <c r="B109" s="141" t="s">
        <v>4111</v>
      </c>
      <c r="C109" s="141" t="s">
        <v>7215</v>
      </c>
      <c r="D109" s="141" t="s">
        <v>7215</v>
      </c>
      <c r="E109" s="141" t="s">
        <v>7215</v>
      </c>
      <c r="F109" s="141" t="s">
        <v>7215</v>
      </c>
      <c r="G109" s="141" t="s">
        <v>7215</v>
      </c>
      <c r="H109" s="141" t="s">
        <v>7215</v>
      </c>
      <c r="I109" s="141" t="s">
        <v>7215</v>
      </c>
      <c r="J109" s="141" t="s">
        <v>7215</v>
      </c>
      <c r="K109" s="141" t="s">
        <v>7215</v>
      </c>
      <c r="L109" s="141" t="s">
        <v>7215</v>
      </c>
      <c r="M109" s="141" t="s">
        <v>7215</v>
      </c>
      <c r="N109" s="141" t="s">
        <v>7215</v>
      </c>
      <c r="O109" s="141" t="s">
        <v>7215</v>
      </c>
    </row>
    <row r="110" spans="1:15" x14ac:dyDescent="0.2">
      <c r="A110" s="141">
        <v>329834</v>
      </c>
      <c r="B110" s="141" t="s">
        <v>4111</v>
      </c>
      <c r="C110" s="141" t="s">
        <v>7215</v>
      </c>
      <c r="D110" s="141" t="s">
        <v>7215</v>
      </c>
      <c r="E110" s="141" t="s">
        <v>7215</v>
      </c>
      <c r="F110" s="141" t="s">
        <v>7215</v>
      </c>
      <c r="G110" s="141" t="s">
        <v>7215</v>
      </c>
      <c r="H110" s="141" t="s">
        <v>7215</v>
      </c>
      <c r="I110" s="141" t="s">
        <v>7215</v>
      </c>
      <c r="J110" s="141" t="s">
        <v>7215</v>
      </c>
      <c r="K110" s="141" t="s">
        <v>7215</v>
      </c>
      <c r="L110" s="141" t="s">
        <v>7215</v>
      </c>
      <c r="M110" s="141" t="s">
        <v>7215</v>
      </c>
      <c r="N110" s="141" t="s">
        <v>7215</v>
      </c>
      <c r="O110" s="141" t="s">
        <v>7215</v>
      </c>
    </row>
    <row r="111" spans="1:15" x14ac:dyDescent="0.2">
      <c r="A111" s="141">
        <v>329852</v>
      </c>
      <c r="B111" s="141" t="s">
        <v>4111</v>
      </c>
      <c r="C111" s="141" t="s">
        <v>7215</v>
      </c>
      <c r="D111" s="141" t="s">
        <v>7215</v>
      </c>
      <c r="E111" s="141" t="s">
        <v>7215</v>
      </c>
      <c r="F111" s="141" t="s">
        <v>7215</v>
      </c>
      <c r="G111" s="141" t="s">
        <v>7215</v>
      </c>
      <c r="H111" s="141" t="s">
        <v>7215</v>
      </c>
      <c r="I111" s="141" t="s">
        <v>7215</v>
      </c>
      <c r="J111" s="141" t="s">
        <v>7215</v>
      </c>
      <c r="K111" s="141" t="s">
        <v>7215</v>
      </c>
      <c r="L111" s="141" t="s">
        <v>7215</v>
      </c>
      <c r="M111" s="141" t="s">
        <v>7215</v>
      </c>
      <c r="N111" s="141" t="s">
        <v>7215</v>
      </c>
      <c r="O111" s="141" t="s">
        <v>7215</v>
      </c>
    </row>
    <row r="112" spans="1:15" x14ac:dyDescent="0.2">
      <c r="A112" s="141">
        <v>329905</v>
      </c>
      <c r="B112" s="141" t="s">
        <v>4111</v>
      </c>
      <c r="C112" s="141" t="s">
        <v>7215</v>
      </c>
      <c r="D112" s="141" t="s">
        <v>7215</v>
      </c>
      <c r="E112" s="141" t="s">
        <v>7215</v>
      </c>
      <c r="F112" s="141" t="s">
        <v>7215</v>
      </c>
      <c r="G112" s="141" t="s">
        <v>7215</v>
      </c>
      <c r="H112" s="141" t="s">
        <v>7215</v>
      </c>
      <c r="I112" s="141" t="s">
        <v>7215</v>
      </c>
      <c r="J112" s="141" t="s">
        <v>7215</v>
      </c>
      <c r="K112" s="141" t="s">
        <v>7215</v>
      </c>
      <c r="L112" s="141" t="s">
        <v>7215</v>
      </c>
      <c r="M112" s="141" t="s">
        <v>7215</v>
      </c>
      <c r="N112" s="141" t="s">
        <v>7215</v>
      </c>
      <c r="O112" s="141" t="s">
        <v>7215</v>
      </c>
    </row>
    <row r="113" spans="1:15" x14ac:dyDescent="0.2">
      <c r="A113" s="141">
        <v>329923</v>
      </c>
      <c r="B113" s="141" t="s">
        <v>4111</v>
      </c>
      <c r="C113" s="141" t="s">
        <v>7215</v>
      </c>
      <c r="D113" s="141" t="s">
        <v>7215</v>
      </c>
      <c r="E113" s="141" t="s">
        <v>7215</v>
      </c>
      <c r="F113" s="141" t="s">
        <v>7215</v>
      </c>
      <c r="G113" s="141" t="s">
        <v>7215</v>
      </c>
      <c r="H113" s="141" t="s">
        <v>7215</v>
      </c>
      <c r="I113" s="141" t="s">
        <v>7215</v>
      </c>
      <c r="J113" s="141" t="s">
        <v>7215</v>
      </c>
      <c r="K113" s="141" t="s">
        <v>7215</v>
      </c>
      <c r="L113" s="141" t="s">
        <v>7215</v>
      </c>
      <c r="M113" s="141" t="s">
        <v>7215</v>
      </c>
      <c r="N113" s="141" t="s">
        <v>7215</v>
      </c>
      <c r="O113" s="141" t="s">
        <v>7215</v>
      </c>
    </row>
    <row r="114" spans="1:15" x14ac:dyDescent="0.2">
      <c r="A114" s="141">
        <v>330024</v>
      </c>
      <c r="B114" s="141" t="s">
        <v>4111</v>
      </c>
      <c r="C114" s="141" t="s">
        <v>7215</v>
      </c>
      <c r="D114" s="141" t="s">
        <v>7215</v>
      </c>
      <c r="E114" s="141" t="s">
        <v>7215</v>
      </c>
      <c r="F114" s="141" t="s">
        <v>7215</v>
      </c>
      <c r="G114" s="141" t="s">
        <v>7215</v>
      </c>
      <c r="H114" s="141" t="s">
        <v>7215</v>
      </c>
      <c r="I114" s="141" t="s">
        <v>7215</v>
      </c>
      <c r="J114" s="141" t="s">
        <v>7215</v>
      </c>
      <c r="K114" s="141" t="s">
        <v>7215</v>
      </c>
      <c r="L114" s="141" t="s">
        <v>7215</v>
      </c>
      <c r="M114" s="141" t="s">
        <v>7215</v>
      </c>
      <c r="N114" s="141" t="s">
        <v>7215</v>
      </c>
      <c r="O114" s="141" t="s">
        <v>7215</v>
      </c>
    </row>
    <row r="115" spans="1:15" x14ac:dyDescent="0.2">
      <c r="A115" s="141">
        <v>330109</v>
      </c>
      <c r="B115" s="141" t="s">
        <v>4111</v>
      </c>
      <c r="C115" s="141" t="s">
        <v>7215</v>
      </c>
      <c r="D115" s="141" t="s">
        <v>7215</v>
      </c>
      <c r="E115" s="141" t="s">
        <v>7215</v>
      </c>
      <c r="F115" s="141" t="s">
        <v>7215</v>
      </c>
      <c r="G115" s="141" t="s">
        <v>7215</v>
      </c>
      <c r="H115" s="141" t="s">
        <v>7215</v>
      </c>
      <c r="I115" s="141" t="s">
        <v>7215</v>
      </c>
      <c r="J115" s="141" t="s">
        <v>7215</v>
      </c>
      <c r="K115" s="141" t="s">
        <v>7215</v>
      </c>
      <c r="L115" s="141" t="s">
        <v>7215</v>
      </c>
      <c r="M115" s="141" t="s">
        <v>7215</v>
      </c>
      <c r="N115" s="141" t="s">
        <v>7215</v>
      </c>
      <c r="O115" s="141" t="s">
        <v>7215</v>
      </c>
    </row>
    <row r="116" spans="1:15" x14ac:dyDescent="0.2">
      <c r="A116" s="141">
        <v>330216</v>
      </c>
      <c r="B116" s="141" t="s">
        <v>4111</v>
      </c>
      <c r="C116" s="141" t="s">
        <v>7215</v>
      </c>
      <c r="D116" s="141" t="s">
        <v>7215</v>
      </c>
      <c r="E116" s="141" t="s">
        <v>7215</v>
      </c>
      <c r="F116" s="141" t="s">
        <v>7215</v>
      </c>
      <c r="G116" s="141" t="s">
        <v>7215</v>
      </c>
      <c r="H116" s="141" t="s">
        <v>7215</v>
      </c>
      <c r="I116" s="141" t="s">
        <v>7215</v>
      </c>
      <c r="J116" s="141" t="s">
        <v>7215</v>
      </c>
      <c r="K116" s="141" t="s">
        <v>7215</v>
      </c>
      <c r="L116" s="141" t="s">
        <v>7215</v>
      </c>
      <c r="M116" s="141" t="s">
        <v>7215</v>
      </c>
      <c r="N116" s="141" t="s">
        <v>7215</v>
      </c>
      <c r="O116" s="141" t="s">
        <v>7215</v>
      </c>
    </row>
    <row r="117" spans="1:15" x14ac:dyDescent="0.2">
      <c r="A117" s="141">
        <v>330221</v>
      </c>
      <c r="B117" s="141" t="s">
        <v>4111</v>
      </c>
      <c r="C117" s="141" t="s">
        <v>7215</v>
      </c>
      <c r="D117" s="141" t="s">
        <v>7215</v>
      </c>
      <c r="E117" s="141" t="s">
        <v>7215</v>
      </c>
      <c r="F117" s="141" t="s">
        <v>7215</v>
      </c>
      <c r="G117" s="141" t="s">
        <v>7215</v>
      </c>
      <c r="H117" s="141" t="s">
        <v>7215</v>
      </c>
      <c r="I117" s="141" t="s">
        <v>7215</v>
      </c>
      <c r="J117" s="141" t="s">
        <v>7215</v>
      </c>
      <c r="K117" s="141" t="s">
        <v>7215</v>
      </c>
      <c r="L117" s="141" t="s">
        <v>7215</v>
      </c>
      <c r="M117" s="141" t="s">
        <v>7215</v>
      </c>
      <c r="N117" s="141" t="s">
        <v>7215</v>
      </c>
      <c r="O117" s="141" t="s">
        <v>7215</v>
      </c>
    </row>
    <row r="118" spans="1:15" x14ac:dyDescent="0.2">
      <c r="A118" s="141">
        <v>330227</v>
      </c>
      <c r="B118" s="141" t="s">
        <v>4111</v>
      </c>
      <c r="C118" s="141" t="s">
        <v>7215</v>
      </c>
      <c r="D118" s="141" t="s">
        <v>7215</v>
      </c>
      <c r="E118" s="141" t="s">
        <v>7215</v>
      </c>
      <c r="F118" s="141" t="s">
        <v>7215</v>
      </c>
      <c r="G118" s="141" t="s">
        <v>7215</v>
      </c>
      <c r="H118" s="141" t="s">
        <v>7215</v>
      </c>
      <c r="I118" s="141" t="s">
        <v>7215</v>
      </c>
      <c r="J118" s="141" t="s">
        <v>7215</v>
      </c>
      <c r="K118" s="141" t="s">
        <v>7215</v>
      </c>
      <c r="L118" s="141" t="s">
        <v>7215</v>
      </c>
      <c r="M118" s="141" t="s">
        <v>7215</v>
      </c>
      <c r="N118" s="141" t="s">
        <v>7215</v>
      </c>
      <c r="O118" s="141" t="s">
        <v>7215</v>
      </c>
    </row>
    <row r="119" spans="1:15" x14ac:dyDescent="0.2">
      <c r="A119" s="141">
        <v>330261</v>
      </c>
      <c r="B119" s="141" t="s">
        <v>4111</v>
      </c>
      <c r="C119" s="141" t="s">
        <v>7215</v>
      </c>
      <c r="D119" s="141" t="s">
        <v>7215</v>
      </c>
      <c r="E119" s="141" t="s">
        <v>7215</v>
      </c>
      <c r="F119" s="141" t="s">
        <v>7215</v>
      </c>
      <c r="G119" s="141" t="s">
        <v>7215</v>
      </c>
      <c r="H119" s="141" t="s">
        <v>7215</v>
      </c>
      <c r="I119" s="141" t="s">
        <v>7215</v>
      </c>
      <c r="J119" s="141" t="s">
        <v>7215</v>
      </c>
      <c r="K119" s="141" t="s">
        <v>7215</v>
      </c>
      <c r="L119" s="141" t="s">
        <v>7215</v>
      </c>
      <c r="M119" s="141" t="s">
        <v>7215</v>
      </c>
      <c r="N119" s="141" t="s">
        <v>7215</v>
      </c>
      <c r="O119" s="141" t="s">
        <v>7215</v>
      </c>
    </row>
    <row r="120" spans="1:15" x14ac:dyDescent="0.2">
      <c r="A120" s="141">
        <v>330290</v>
      </c>
      <c r="B120" s="141" t="s">
        <v>4111</v>
      </c>
      <c r="C120" s="141" t="s">
        <v>7215</v>
      </c>
      <c r="D120" s="141" t="s">
        <v>7215</v>
      </c>
      <c r="E120" s="141" t="s">
        <v>7215</v>
      </c>
      <c r="F120" s="141" t="s">
        <v>7215</v>
      </c>
      <c r="G120" s="141" t="s">
        <v>7215</v>
      </c>
      <c r="H120" s="141" t="s">
        <v>7215</v>
      </c>
      <c r="I120" s="141" t="s">
        <v>7215</v>
      </c>
      <c r="J120" s="141" t="s">
        <v>7215</v>
      </c>
      <c r="K120" s="141" t="s">
        <v>7215</v>
      </c>
      <c r="L120" s="141" t="s">
        <v>7215</v>
      </c>
      <c r="M120" s="141" t="s">
        <v>7215</v>
      </c>
      <c r="N120" s="141" t="s">
        <v>7215</v>
      </c>
      <c r="O120" s="141" t="s">
        <v>7215</v>
      </c>
    </row>
    <row r="121" spans="1:15" x14ac:dyDescent="0.2">
      <c r="A121" s="141">
        <v>330300</v>
      </c>
      <c r="B121" s="141" t="s">
        <v>4111</v>
      </c>
      <c r="C121" s="141" t="s">
        <v>7215</v>
      </c>
      <c r="D121" s="141" t="s">
        <v>7215</v>
      </c>
      <c r="E121" s="141" t="s">
        <v>7215</v>
      </c>
      <c r="F121" s="141" t="s">
        <v>7215</v>
      </c>
      <c r="G121" s="141" t="s">
        <v>7215</v>
      </c>
      <c r="H121" s="141" t="s">
        <v>7215</v>
      </c>
      <c r="I121" s="141" t="s">
        <v>7215</v>
      </c>
      <c r="J121" s="141" t="s">
        <v>7215</v>
      </c>
      <c r="K121" s="141" t="s">
        <v>7215</v>
      </c>
      <c r="L121" s="141" t="s">
        <v>7215</v>
      </c>
      <c r="M121" s="141" t="s">
        <v>7215</v>
      </c>
      <c r="N121" s="141" t="s">
        <v>7215</v>
      </c>
      <c r="O121" s="141" t="s">
        <v>7215</v>
      </c>
    </row>
    <row r="122" spans="1:15" x14ac:dyDescent="0.2">
      <c r="A122" s="141">
        <v>330355</v>
      </c>
      <c r="B122" s="141" t="s">
        <v>4111</v>
      </c>
      <c r="C122" s="141" t="s">
        <v>7215</v>
      </c>
      <c r="D122" s="141" t="s">
        <v>7215</v>
      </c>
      <c r="E122" s="141" t="s">
        <v>7215</v>
      </c>
      <c r="F122" s="141" t="s">
        <v>7215</v>
      </c>
      <c r="G122" s="141" t="s">
        <v>7215</v>
      </c>
      <c r="H122" s="141" t="s">
        <v>7215</v>
      </c>
      <c r="I122" s="141" t="s">
        <v>7215</v>
      </c>
      <c r="J122" s="141" t="s">
        <v>7215</v>
      </c>
      <c r="K122" s="141" t="s">
        <v>7215</v>
      </c>
      <c r="L122" s="141" t="s">
        <v>7215</v>
      </c>
      <c r="M122" s="141" t="s">
        <v>7215</v>
      </c>
      <c r="N122" s="141" t="s">
        <v>7215</v>
      </c>
      <c r="O122" s="141" t="s">
        <v>7215</v>
      </c>
    </row>
    <row r="123" spans="1:15" x14ac:dyDescent="0.2">
      <c r="A123" s="141">
        <v>330367</v>
      </c>
      <c r="B123" s="141" t="s">
        <v>4111</v>
      </c>
      <c r="C123" s="141" t="s">
        <v>7215</v>
      </c>
      <c r="D123" s="141" t="s">
        <v>7215</v>
      </c>
      <c r="E123" s="141" t="s">
        <v>7215</v>
      </c>
      <c r="F123" s="141" t="s">
        <v>7215</v>
      </c>
      <c r="G123" s="141" t="s">
        <v>7215</v>
      </c>
      <c r="H123" s="141" t="s">
        <v>7215</v>
      </c>
      <c r="I123" s="141" t="s">
        <v>7215</v>
      </c>
      <c r="J123" s="141" t="s">
        <v>7215</v>
      </c>
      <c r="K123" s="141" t="s">
        <v>7215</v>
      </c>
      <c r="L123" s="141" t="s">
        <v>7215</v>
      </c>
      <c r="M123" s="141" t="s">
        <v>7215</v>
      </c>
      <c r="N123" s="141" t="s">
        <v>7215</v>
      </c>
      <c r="O123" s="141" t="s">
        <v>7215</v>
      </c>
    </row>
    <row r="124" spans="1:15" x14ac:dyDescent="0.2">
      <c r="A124" s="141">
        <v>330374</v>
      </c>
      <c r="B124" s="141" t="s">
        <v>4111</v>
      </c>
      <c r="C124" s="141" t="s">
        <v>7215</v>
      </c>
      <c r="D124" s="141" t="s">
        <v>7215</v>
      </c>
      <c r="E124" s="141" t="s">
        <v>7215</v>
      </c>
      <c r="F124" s="141" t="s">
        <v>7215</v>
      </c>
      <c r="G124" s="141" t="s">
        <v>7215</v>
      </c>
      <c r="H124" s="141" t="s">
        <v>7215</v>
      </c>
      <c r="I124" s="141" t="s">
        <v>7215</v>
      </c>
      <c r="J124" s="141" t="s">
        <v>7215</v>
      </c>
      <c r="K124" s="141" t="s">
        <v>7215</v>
      </c>
      <c r="L124" s="141" t="s">
        <v>7215</v>
      </c>
      <c r="M124" s="141" t="s">
        <v>7215</v>
      </c>
      <c r="N124" s="141" t="s">
        <v>7215</v>
      </c>
      <c r="O124" s="141" t="s">
        <v>7215</v>
      </c>
    </row>
    <row r="125" spans="1:15" x14ac:dyDescent="0.2">
      <c r="A125" s="141">
        <v>330375</v>
      </c>
      <c r="B125" s="141" t="s">
        <v>4111</v>
      </c>
      <c r="C125" s="141" t="s">
        <v>7215</v>
      </c>
      <c r="D125" s="141" t="s">
        <v>7215</v>
      </c>
      <c r="E125" s="141" t="s">
        <v>7215</v>
      </c>
      <c r="F125" s="141" t="s">
        <v>7215</v>
      </c>
      <c r="G125" s="141" t="s">
        <v>7215</v>
      </c>
      <c r="H125" s="141" t="s">
        <v>7215</v>
      </c>
      <c r="I125" s="141" t="s">
        <v>7215</v>
      </c>
      <c r="J125" s="141" t="s">
        <v>7215</v>
      </c>
      <c r="K125" s="141" t="s">
        <v>7215</v>
      </c>
      <c r="L125" s="141" t="s">
        <v>7215</v>
      </c>
      <c r="M125" s="141" t="s">
        <v>7215</v>
      </c>
      <c r="N125" s="141" t="s">
        <v>7215</v>
      </c>
      <c r="O125" s="141" t="s">
        <v>7215</v>
      </c>
    </row>
    <row r="126" spans="1:15" x14ac:dyDescent="0.2">
      <c r="A126" s="141">
        <v>330395</v>
      </c>
      <c r="B126" s="141" t="s">
        <v>4111</v>
      </c>
      <c r="C126" s="141" t="s">
        <v>7215</v>
      </c>
      <c r="D126" s="141" t="s">
        <v>7215</v>
      </c>
      <c r="E126" s="141" t="s">
        <v>7215</v>
      </c>
      <c r="F126" s="141" t="s">
        <v>7215</v>
      </c>
      <c r="G126" s="141" t="s">
        <v>7215</v>
      </c>
      <c r="H126" s="141" t="s">
        <v>7215</v>
      </c>
      <c r="I126" s="141" t="s">
        <v>7215</v>
      </c>
      <c r="J126" s="141" t="s">
        <v>7215</v>
      </c>
      <c r="K126" s="141" t="s">
        <v>7215</v>
      </c>
      <c r="L126" s="141" t="s">
        <v>7215</v>
      </c>
      <c r="M126" s="141" t="s">
        <v>7215</v>
      </c>
      <c r="N126" s="141" t="s">
        <v>7215</v>
      </c>
      <c r="O126" s="141" t="s">
        <v>7215</v>
      </c>
    </row>
    <row r="127" spans="1:15" x14ac:dyDescent="0.2">
      <c r="A127" s="141">
        <v>330419</v>
      </c>
      <c r="B127" s="141" t="s">
        <v>4111</v>
      </c>
      <c r="C127" s="141" t="s">
        <v>7215</v>
      </c>
      <c r="D127" s="141" t="s">
        <v>7215</v>
      </c>
      <c r="E127" s="141" t="s">
        <v>7215</v>
      </c>
      <c r="F127" s="141" t="s">
        <v>7215</v>
      </c>
      <c r="G127" s="141" t="s">
        <v>7215</v>
      </c>
      <c r="H127" s="141" t="s">
        <v>7215</v>
      </c>
      <c r="I127" s="141" t="s">
        <v>7215</v>
      </c>
      <c r="J127" s="141" t="s">
        <v>7215</v>
      </c>
      <c r="K127" s="141" t="s">
        <v>7215</v>
      </c>
      <c r="L127" s="141" t="s">
        <v>7215</v>
      </c>
      <c r="M127" s="141" t="s">
        <v>7215</v>
      </c>
      <c r="N127" s="141" t="s">
        <v>7215</v>
      </c>
      <c r="O127" s="141" t="s">
        <v>7215</v>
      </c>
    </row>
    <row r="128" spans="1:15" x14ac:dyDescent="0.2">
      <c r="A128" s="141">
        <v>330423</v>
      </c>
      <c r="B128" s="141" t="s">
        <v>4111</v>
      </c>
      <c r="C128" s="141" t="s">
        <v>7215</v>
      </c>
      <c r="D128" s="141" t="s">
        <v>7215</v>
      </c>
      <c r="E128" s="141" t="s">
        <v>7215</v>
      </c>
      <c r="F128" s="141" t="s">
        <v>7215</v>
      </c>
      <c r="G128" s="141" t="s">
        <v>7215</v>
      </c>
      <c r="H128" s="141" t="s">
        <v>7215</v>
      </c>
      <c r="I128" s="141" t="s">
        <v>7215</v>
      </c>
      <c r="J128" s="141" t="s">
        <v>7215</v>
      </c>
      <c r="K128" s="141" t="s">
        <v>7215</v>
      </c>
      <c r="L128" s="141" t="s">
        <v>7215</v>
      </c>
      <c r="M128" s="141" t="s">
        <v>7215</v>
      </c>
      <c r="N128" s="141" t="s">
        <v>7215</v>
      </c>
      <c r="O128" s="141" t="s">
        <v>7215</v>
      </c>
    </row>
    <row r="129" spans="1:15" x14ac:dyDescent="0.2">
      <c r="A129" s="141">
        <v>330520</v>
      </c>
      <c r="B129" s="141" t="s">
        <v>4111</v>
      </c>
      <c r="C129" s="141" t="s">
        <v>7215</v>
      </c>
      <c r="D129" s="141" t="s">
        <v>7215</v>
      </c>
      <c r="E129" s="141" t="s">
        <v>7215</v>
      </c>
      <c r="F129" s="141" t="s">
        <v>7215</v>
      </c>
      <c r="G129" s="141" t="s">
        <v>7215</v>
      </c>
      <c r="H129" s="141" t="s">
        <v>7215</v>
      </c>
      <c r="I129" s="141" t="s">
        <v>7215</v>
      </c>
      <c r="J129" s="141" t="s">
        <v>7215</v>
      </c>
      <c r="K129" s="141" t="s">
        <v>7215</v>
      </c>
      <c r="L129" s="141" t="s">
        <v>7215</v>
      </c>
      <c r="M129" s="141" t="s">
        <v>7215</v>
      </c>
      <c r="N129" s="141" t="s">
        <v>7215</v>
      </c>
      <c r="O129" s="141" t="s">
        <v>7215</v>
      </c>
    </row>
    <row r="130" spans="1:15" x14ac:dyDescent="0.2">
      <c r="A130" s="141">
        <v>330730</v>
      </c>
      <c r="B130" s="141" t="s">
        <v>4111</v>
      </c>
      <c r="C130" s="141" t="s">
        <v>7215</v>
      </c>
      <c r="D130" s="141" t="s">
        <v>7215</v>
      </c>
      <c r="E130" s="141" t="s">
        <v>7215</v>
      </c>
      <c r="F130" s="141" t="s">
        <v>7215</v>
      </c>
      <c r="G130" s="141" t="s">
        <v>7215</v>
      </c>
      <c r="H130" s="141" t="s">
        <v>7215</v>
      </c>
      <c r="I130" s="141" t="s">
        <v>7215</v>
      </c>
      <c r="J130" s="141" t="s">
        <v>7215</v>
      </c>
      <c r="K130" s="141" t="s">
        <v>7215</v>
      </c>
      <c r="L130" s="141" t="s">
        <v>7215</v>
      </c>
      <c r="M130" s="141" t="s">
        <v>7215</v>
      </c>
      <c r="N130" s="141" t="s">
        <v>7215</v>
      </c>
      <c r="O130" s="141" t="s">
        <v>7215</v>
      </c>
    </row>
    <row r="131" spans="1:15" x14ac:dyDescent="0.2">
      <c r="A131" s="141">
        <v>330828</v>
      </c>
      <c r="B131" s="141" t="s">
        <v>4111</v>
      </c>
      <c r="C131" s="141" t="s">
        <v>7215</v>
      </c>
      <c r="D131" s="141" t="s">
        <v>7215</v>
      </c>
      <c r="E131" s="141" t="s">
        <v>7215</v>
      </c>
      <c r="F131" s="141" t="s">
        <v>7215</v>
      </c>
      <c r="G131" s="141" t="s">
        <v>7215</v>
      </c>
      <c r="H131" s="141" t="s">
        <v>7215</v>
      </c>
      <c r="I131" s="141" t="s">
        <v>7215</v>
      </c>
      <c r="J131" s="141" t="s">
        <v>7215</v>
      </c>
      <c r="K131" s="141" t="s">
        <v>7215</v>
      </c>
      <c r="L131" s="141" t="s">
        <v>7215</v>
      </c>
      <c r="M131" s="141" t="s">
        <v>7215</v>
      </c>
      <c r="N131" s="141" t="s">
        <v>7215</v>
      </c>
      <c r="O131" s="141" t="s">
        <v>7215</v>
      </c>
    </row>
    <row r="132" spans="1:15" x14ac:dyDescent="0.2">
      <c r="A132" s="141">
        <v>330857</v>
      </c>
      <c r="B132" s="141" t="s">
        <v>4111</v>
      </c>
      <c r="C132" s="141" t="s">
        <v>7215</v>
      </c>
      <c r="D132" s="141" t="s">
        <v>7215</v>
      </c>
      <c r="E132" s="141" t="s">
        <v>7215</v>
      </c>
      <c r="F132" s="141" t="s">
        <v>7215</v>
      </c>
      <c r="G132" s="141" t="s">
        <v>7215</v>
      </c>
      <c r="H132" s="141" t="s">
        <v>7215</v>
      </c>
      <c r="I132" s="141" t="s">
        <v>7215</v>
      </c>
      <c r="J132" s="141" t="s">
        <v>7215</v>
      </c>
      <c r="K132" s="141" t="s">
        <v>7215</v>
      </c>
      <c r="L132" s="141" t="s">
        <v>7215</v>
      </c>
      <c r="M132" s="141" t="s">
        <v>7215</v>
      </c>
      <c r="N132" s="141" t="s">
        <v>7215</v>
      </c>
      <c r="O132" s="141" t="s">
        <v>7215</v>
      </c>
    </row>
    <row r="133" spans="1:15" x14ac:dyDescent="0.2">
      <c r="A133" s="141">
        <v>330898</v>
      </c>
      <c r="B133" s="141" t="s">
        <v>4111</v>
      </c>
      <c r="C133" s="141" t="s">
        <v>7215</v>
      </c>
      <c r="D133" s="141" t="s">
        <v>7215</v>
      </c>
      <c r="E133" s="141" t="s">
        <v>7215</v>
      </c>
      <c r="F133" s="141" t="s">
        <v>7215</v>
      </c>
      <c r="G133" s="141" t="s">
        <v>7215</v>
      </c>
      <c r="H133" s="141" t="s">
        <v>7215</v>
      </c>
      <c r="I133" s="141" t="s">
        <v>7215</v>
      </c>
      <c r="J133" s="141" t="s">
        <v>7215</v>
      </c>
      <c r="K133" s="141" t="s">
        <v>7215</v>
      </c>
      <c r="L133" s="141" t="s">
        <v>7215</v>
      </c>
      <c r="M133" s="141" t="s">
        <v>7215</v>
      </c>
      <c r="N133" s="141" t="s">
        <v>7215</v>
      </c>
      <c r="O133" s="141" t="s">
        <v>7215</v>
      </c>
    </row>
    <row r="134" spans="1:15" x14ac:dyDescent="0.2">
      <c r="A134" s="141">
        <v>330928</v>
      </c>
      <c r="B134" s="141" t="s">
        <v>4111</v>
      </c>
      <c r="C134" s="141" t="s">
        <v>7215</v>
      </c>
      <c r="D134" s="141" t="s">
        <v>7215</v>
      </c>
      <c r="E134" s="141" t="s">
        <v>7215</v>
      </c>
      <c r="F134" s="141" t="s">
        <v>7215</v>
      </c>
      <c r="G134" s="141" t="s">
        <v>7215</v>
      </c>
      <c r="H134" s="141" t="s">
        <v>7215</v>
      </c>
      <c r="I134" s="141" t="s">
        <v>7215</v>
      </c>
      <c r="J134" s="141" t="s">
        <v>7215</v>
      </c>
      <c r="K134" s="141" t="s">
        <v>7215</v>
      </c>
      <c r="L134" s="141" t="s">
        <v>7215</v>
      </c>
      <c r="M134" s="141" t="s">
        <v>7215</v>
      </c>
      <c r="N134" s="141" t="s">
        <v>7215</v>
      </c>
      <c r="O134" s="141" t="s">
        <v>7215</v>
      </c>
    </row>
    <row r="135" spans="1:15" x14ac:dyDescent="0.2">
      <c r="A135" s="141">
        <v>330943</v>
      </c>
      <c r="B135" s="141" t="s">
        <v>4111</v>
      </c>
      <c r="C135" s="141" t="s">
        <v>7215</v>
      </c>
      <c r="D135" s="141" t="s">
        <v>7215</v>
      </c>
      <c r="E135" s="141" t="s">
        <v>7215</v>
      </c>
      <c r="F135" s="141" t="s">
        <v>7215</v>
      </c>
      <c r="G135" s="141" t="s">
        <v>7215</v>
      </c>
      <c r="H135" s="141" t="s">
        <v>7215</v>
      </c>
      <c r="I135" s="141" t="s">
        <v>7215</v>
      </c>
      <c r="J135" s="141" t="s">
        <v>7215</v>
      </c>
      <c r="K135" s="141" t="s">
        <v>7215</v>
      </c>
      <c r="L135" s="141" t="s">
        <v>7215</v>
      </c>
      <c r="M135" s="141" t="s">
        <v>7215</v>
      </c>
      <c r="N135" s="141" t="s">
        <v>7215</v>
      </c>
      <c r="O135" s="141" t="s">
        <v>7215</v>
      </c>
    </row>
    <row r="136" spans="1:15" x14ac:dyDescent="0.2">
      <c r="A136" s="141">
        <v>331402</v>
      </c>
      <c r="B136" s="141" t="s">
        <v>4111</v>
      </c>
      <c r="C136" s="141" t="s">
        <v>7215</v>
      </c>
      <c r="D136" s="141" t="s">
        <v>7215</v>
      </c>
      <c r="E136" s="141" t="s">
        <v>7215</v>
      </c>
      <c r="F136" s="141" t="s">
        <v>7215</v>
      </c>
      <c r="G136" s="141" t="s">
        <v>7215</v>
      </c>
      <c r="H136" s="141" t="s">
        <v>7215</v>
      </c>
      <c r="I136" s="141" t="s">
        <v>7215</v>
      </c>
      <c r="J136" s="141" t="s">
        <v>7215</v>
      </c>
      <c r="K136" s="141" t="s">
        <v>7215</v>
      </c>
      <c r="L136" s="141" t="s">
        <v>7215</v>
      </c>
      <c r="M136" s="141" t="s">
        <v>7215</v>
      </c>
      <c r="N136" s="141" t="s">
        <v>7215</v>
      </c>
      <c r="O136" s="141" t="s">
        <v>7215</v>
      </c>
    </row>
    <row r="137" spans="1:15" x14ac:dyDescent="0.2">
      <c r="A137" s="141">
        <v>331414</v>
      </c>
      <c r="B137" s="141" t="s">
        <v>4111</v>
      </c>
      <c r="C137" s="141" t="s">
        <v>7215</v>
      </c>
      <c r="D137" s="141" t="s">
        <v>7215</v>
      </c>
      <c r="E137" s="141" t="s">
        <v>7215</v>
      </c>
      <c r="F137" s="141" t="s">
        <v>7215</v>
      </c>
      <c r="G137" s="141" t="s">
        <v>7215</v>
      </c>
      <c r="H137" s="141" t="s">
        <v>7215</v>
      </c>
      <c r="I137" s="141" t="s">
        <v>7215</v>
      </c>
      <c r="J137" s="141" t="s">
        <v>7215</v>
      </c>
      <c r="K137" s="141" t="s">
        <v>7215</v>
      </c>
      <c r="L137" s="141" t="s">
        <v>7215</v>
      </c>
      <c r="M137" s="141" t="s">
        <v>7215</v>
      </c>
      <c r="N137" s="141" t="s">
        <v>7215</v>
      </c>
      <c r="O137" s="141" t="s">
        <v>7215</v>
      </c>
    </row>
    <row r="138" spans="1:15" x14ac:dyDescent="0.2">
      <c r="A138" s="141">
        <v>331463</v>
      </c>
      <c r="B138" s="141" t="s">
        <v>4111</v>
      </c>
      <c r="C138" s="141" t="s">
        <v>7215</v>
      </c>
      <c r="D138" s="141" t="s">
        <v>7215</v>
      </c>
      <c r="E138" s="141" t="s">
        <v>7215</v>
      </c>
      <c r="F138" s="141" t="s">
        <v>7215</v>
      </c>
      <c r="G138" s="141" t="s">
        <v>7215</v>
      </c>
      <c r="H138" s="141" t="s">
        <v>7215</v>
      </c>
      <c r="I138" s="141" t="s">
        <v>7215</v>
      </c>
      <c r="J138" s="141" t="s">
        <v>7215</v>
      </c>
      <c r="K138" s="141" t="s">
        <v>7215</v>
      </c>
      <c r="L138" s="141" t="s">
        <v>7215</v>
      </c>
      <c r="M138" s="141" t="s">
        <v>7215</v>
      </c>
      <c r="N138" s="141" t="s">
        <v>7215</v>
      </c>
      <c r="O138" s="141" t="s">
        <v>7215</v>
      </c>
    </row>
    <row r="139" spans="1:15" x14ac:dyDescent="0.2">
      <c r="A139" s="141">
        <v>331479</v>
      </c>
      <c r="B139" s="141" t="s">
        <v>4111</v>
      </c>
      <c r="C139" s="141" t="s">
        <v>7215</v>
      </c>
      <c r="D139" s="141" t="s">
        <v>7215</v>
      </c>
      <c r="E139" s="141" t="s">
        <v>7215</v>
      </c>
      <c r="F139" s="141" t="s">
        <v>7215</v>
      </c>
      <c r="G139" s="141" t="s">
        <v>7215</v>
      </c>
      <c r="H139" s="141" t="s">
        <v>7215</v>
      </c>
      <c r="I139" s="141" t="s">
        <v>7215</v>
      </c>
      <c r="J139" s="141" t="s">
        <v>7215</v>
      </c>
      <c r="K139" s="141" t="s">
        <v>7215</v>
      </c>
      <c r="L139" s="141" t="s">
        <v>7215</v>
      </c>
      <c r="M139" s="141" t="s">
        <v>7215</v>
      </c>
      <c r="N139" s="141" t="s">
        <v>7215</v>
      </c>
      <c r="O139" s="141" t="s">
        <v>7215</v>
      </c>
    </row>
    <row r="140" spans="1:15" x14ac:dyDescent="0.2">
      <c r="A140" s="141">
        <v>331531</v>
      </c>
      <c r="B140" s="141" t="s">
        <v>4111</v>
      </c>
      <c r="C140" s="141" t="s">
        <v>7215</v>
      </c>
      <c r="D140" s="141" t="s">
        <v>7215</v>
      </c>
      <c r="E140" s="141" t="s">
        <v>7215</v>
      </c>
      <c r="F140" s="141" t="s">
        <v>7215</v>
      </c>
      <c r="G140" s="141" t="s">
        <v>7215</v>
      </c>
      <c r="H140" s="141" t="s">
        <v>7215</v>
      </c>
      <c r="I140" s="141" t="s">
        <v>7215</v>
      </c>
      <c r="J140" s="141" t="s">
        <v>7215</v>
      </c>
      <c r="K140" s="141" t="s">
        <v>7215</v>
      </c>
      <c r="L140" s="141" t="s">
        <v>7215</v>
      </c>
      <c r="M140" s="141" t="s">
        <v>7215</v>
      </c>
      <c r="N140" s="141" t="s">
        <v>7215</v>
      </c>
      <c r="O140" s="141" t="s">
        <v>7215</v>
      </c>
    </row>
    <row r="141" spans="1:15" x14ac:dyDescent="0.2">
      <c r="A141" s="141">
        <v>331588</v>
      </c>
      <c r="B141" s="141" t="s">
        <v>4111</v>
      </c>
      <c r="C141" s="141" t="s">
        <v>7215</v>
      </c>
      <c r="D141" s="141" t="s">
        <v>7215</v>
      </c>
      <c r="E141" s="141" t="s">
        <v>7215</v>
      </c>
      <c r="F141" s="141" t="s">
        <v>7215</v>
      </c>
      <c r="G141" s="141" t="s">
        <v>7215</v>
      </c>
      <c r="H141" s="141" t="s">
        <v>7215</v>
      </c>
      <c r="I141" s="141" t="s">
        <v>7215</v>
      </c>
      <c r="J141" s="141" t="s">
        <v>7215</v>
      </c>
      <c r="K141" s="141" t="s">
        <v>7215</v>
      </c>
      <c r="L141" s="141" t="s">
        <v>7215</v>
      </c>
      <c r="M141" s="141" t="s">
        <v>7215</v>
      </c>
      <c r="N141" s="141" t="s">
        <v>7215</v>
      </c>
      <c r="O141" s="141" t="s">
        <v>7215</v>
      </c>
    </row>
    <row r="142" spans="1:15" x14ac:dyDescent="0.2">
      <c r="A142" s="141">
        <v>331612</v>
      </c>
      <c r="B142" s="141" t="s">
        <v>4111</v>
      </c>
      <c r="C142" s="141" t="s">
        <v>7215</v>
      </c>
      <c r="D142" s="141" t="s">
        <v>7215</v>
      </c>
      <c r="E142" s="141" t="s">
        <v>7215</v>
      </c>
      <c r="F142" s="141" t="s">
        <v>7215</v>
      </c>
      <c r="G142" s="141" t="s">
        <v>7215</v>
      </c>
      <c r="H142" s="141" t="s">
        <v>7215</v>
      </c>
      <c r="I142" s="141" t="s">
        <v>7215</v>
      </c>
      <c r="J142" s="141" t="s">
        <v>7215</v>
      </c>
      <c r="K142" s="141" t="s">
        <v>7215</v>
      </c>
      <c r="L142" s="141" t="s">
        <v>7215</v>
      </c>
      <c r="M142" s="141" t="s">
        <v>7215</v>
      </c>
      <c r="N142" s="141" t="s">
        <v>7215</v>
      </c>
      <c r="O142" s="141" t="s">
        <v>7215</v>
      </c>
    </row>
    <row r="143" spans="1:15" x14ac:dyDescent="0.2">
      <c r="A143" s="141">
        <v>331670</v>
      </c>
      <c r="B143" s="141" t="s">
        <v>4111</v>
      </c>
      <c r="C143" s="141" t="s">
        <v>7215</v>
      </c>
      <c r="D143" s="141" t="s">
        <v>7215</v>
      </c>
      <c r="E143" s="141" t="s">
        <v>7215</v>
      </c>
      <c r="F143" s="141" t="s">
        <v>7215</v>
      </c>
      <c r="G143" s="141" t="s">
        <v>7215</v>
      </c>
      <c r="H143" s="141" t="s">
        <v>7215</v>
      </c>
      <c r="I143" s="141" t="s">
        <v>7215</v>
      </c>
      <c r="J143" s="141" t="s">
        <v>7215</v>
      </c>
      <c r="K143" s="141" t="s">
        <v>7215</v>
      </c>
      <c r="L143" s="141" t="s">
        <v>7215</v>
      </c>
      <c r="M143" s="141" t="s">
        <v>7215</v>
      </c>
      <c r="N143" s="141" t="s">
        <v>7215</v>
      </c>
      <c r="O143" s="141" t="s">
        <v>7215</v>
      </c>
    </row>
    <row r="144" spans="1:15" x14ac:dyDescent="0.2">
      <c r="A144" s="141">
        <v>331682</v>
      </c>
      <c r="B144" s="141" t="s">
        <v>4111</v>
      </c>
      <c r="C144" s="141" t="s">
        <v>7215</v>
      </c>
      <c r="D144" s="141" t="s">
        <v>7215</v>
      </c>
      <c r="E144" s="141" t="s">
        <v>7215</v>
      </c>
      <c r="F144" s="141" t="s">
        <v>7215</v>
      </c>
      <c r="G144" s="141" t="s">
        <v>7215</v>
      </c>
      <c r="H144" s="141" t="s">
        <v>7215</v>
      </c>
      <c r="I144" s="141" t="s">
        <v>7215</v>
      </c>
      <c r="J144" s="141" t="s">
        <v>7215</v>
      </c>
      <c r="K144" s="141" t="s">
        <v>7215</v>
      </c>
      <c r="L144" s="141" t="s">
        <v>7215</v>
      </c>
      <c r="M144" s="141" t="s">
        <v>7215</v>
      </c>
      <c r="N144" s="141" t="s">
        <v>7215</v>
      </c>
      <c r="O144" s="141" t="s">
        <v>7215</v>
      </c>
    </row>
    <row r="145" spans="1:15" x14ac:dyDescent="0.2">
      <c r="A145" s="141">
        <v>331684</v>
      </c>
      <c r="B145" s="141" t="s">
        <v>4111</v>
      </c>
      <c r="C145" s="141" t="s">
        <v>7215</v>
      </c>
      <c r="D145" s="141" t="s">
        <v>7215</v>
      </c>
      <c r="E145" s="141" t="s">
        <v>7215</v>
      </c>
      <c r="F145" s="141" t="s">
        <v>7215</v>
      </c>
      <c r="G145" s="141" t="s">
        <v>7215</v>
      </c>
      <c r="H145" s="141" t="s">
        <v>7215</v>
      </c>
      <c r="I145" s="141" t="s">
        <v>7215</v>
      </c>
      <c r="J145" s="141" t="s">
        <v>7215</v>
      </c>
      <c r="K145" s="141" t="s">
        <v>7215</v>
      </c>
      <c r="L145" s="141" t="s">
        <v>7215</v>
      </c>
      <c r="M145" s="141" t="s">
        <v>7215</v>
      </c>
      <c r="N145" s="141" t="s">
        <v>7215</v>
      </c>
      <c r="O145" s="141" t="s">
        <v>7215</v>
      </c>
    </row>
    <row r="146" spans="1:15" x14ac:dyDescent="0.2">
      <c r="A146" s="141">
        <v>331707</v>
      </c>
      <c r="B146" s="141" t="s">
        <v>4111</v>
      </c>
      <c r="C146" s="141" t="s">
        <v>7215</v>
      </c>
      <c r="D146" s="141" t="s">
        <v>7215</v>
      </c>
      <c r="E146" s="141" t="s">
        <v>7215</v>
      </c>
      <c r="F146" s="141" t="s">
        <v>7215</v>
      </c>
      <c r="G146" s="141" t="s">
        <v>7215</v>
      </c>
      <c r="H146" s="141" t="s">
        <v>7215</v>
      </c>
      <c r="I146" s="141" t="s">
        <v>7215</v>
      </c>
      <c r="J146" s="141" t="s">
        <v>7215</v>
      </c>
      <c r="K146" s="141" t="s">
        <v>7215</v>
      </c>
      <c r="L146" s="141" t="s">
        <v>7215</v>
      </c>
      <c r="M146" s="141" t="s">
        <v>7215</v>
      </c>
      <c r="N146" s="141" t="s">
        <v>7215</v>
      </c>
      <c r="O146" s="141" t="s">
        <v>7215</v>
      </c>
    </row>
    <row r="147" spans="1:15" x14ac:dyDescent="0.2">
      <c r="A147" s="141">
        <v>331726</v>
      </c>
      <c r="B147" s="141" t="s">
        <v>4111</v>
      </c>
      <c r="C147" s="141" t="s">
        <v>7215</v>
      </c>
      <c r="D147" s="141" t="s">
        <v>7215</v>
      </c>
      <c r="E147" s="141" t="s">
        <v>7215</v>
      </c>
      <c r="F147" s="141" t="s">
        <v>7215</v>
      </c>
      <c r="G147" s="141" t="s">
        <v>7215</v>
      </c>
      <c r="H147" s="141" t="s">
        <v>7215</v>
      </c>
      <c r="I147" s="141" t="s">
        <v>7215</v>
      </c>
      <c r="J147" s="141" t="s">
        <v>7215</v>
      </c>
      <c r="K147" s="141" t="s">
        <v>7215</v>
      </c>
      <c r="L147" s="141" t="s">
        <v>7215</v>
      </c>
      <c r="M147" s="141" t="s">
        <v>7215</v>
      </c>
      <c r="N147" s="141" t="s">
        <v>7215</v>
      </c>
      <c r="O147" s="141" t="s">
        <v>7215</v>
      </c>
    </row>
    <row r="148" spans="1:15" x14ac:dyDescent="0.2">
      <c r="A148" s="141">
        <v>331727</v>
      </c>
      <c r="B148" s="141" t="s">
        <v>4111</v>
      </c>
      <c r="C148" s="141" t="s">
        <v>7215</v>
      </c>
      <c r="D148" s="141" t="s">
        <v>7215</v>
      </c>
      <c r="E148" s="141" t="s">
        <v>7215</v>
      </c>
      <c r="F148" s="141" t="s">
        <v>7215</v>
      </c>
      <c r="G148" s="141" t="s">
        <v>7215</v>
      </c>
      <c r="H148" s="141" t="s">
        <v>7215</v>
      </c>
      <c r="I148" s="141" t="s">
        <v>7215</v>
      </c>
      <c r="J148" s="141" t="s">
        <v>7215</v>
      </c>
      <c r="K148" s="141" t="s">
        <v>7215</v>
      </c>
      <c r="L148" s="141" t="s">
        <v>7215</v>
      </c>
      <c r="M148" s="141" t="s">
        <v>7215</v>
      </c>
      <c r="N148" s="141" t="s">
        <v>7215</v>
      </c>
      <c r="O148" s="141" t="s">
        <v>7215</v>
      </c>
    </row>
    <row r="149" spans="1:15" x14ac:dyDescent="0.2">
      <c r="A149" s="141">
        <v>331774</v>
      </c>
      <c r="B149" s="141" t="s">
        <v>4111</v>
      </c>
      <c r="C149" s="141" t="s">
        <v>7215</v>
      </c>
      <c r="D149" s="141" t="s">
        <v>7215</v>
      </c>
      <c r="E149" s="141" t="s">
        <v>7215</v>
      </c>
      <c r="F149" s="141" t="s">
        <v>7215</v>
      </c>
      <c r="G149" s="141" t="s">
        <v>7215</v>
      </c>
      <c r="H149" s="141" t="s">
        <v>7215</v>
      </c>
      <c r="I149" s="141" t="s">
        <v>7215</v>
      </c>
      <c r="J149" s="141" t="s">
        <v>7215</v>
      </c>
      <c r="K149" s="141" t="s">
        <v>7215</v>
      </c>
      <c r="L149" s="141" t="s">
        <v>7215</v>
      </c>
      <c r="M149" s="141" t="s">
        <v>7215</v>
      </c>
      <c r="N149" s="141" t="s">
        <v>7215</v>
      </c>
      <c r="O149" s="141" t="s">
        <v>7215</v>
      </c>
    </row>
    <row r="150" spans="1:15" x14ac:dyDescent="0.2">
      <c r="A150" s="141">
        <v>331784</v>
      </c>
      <c r="B150" s="141" t="s">
        <v>4111</v>
      </c>
      <c r="C150" s="141" t="s">
        <v>7215</v>
      </c>
      <c r="D150" s="141" t="s">
        <v>7215</v>
      </c>
      <c r="E150" s="141" t="s">
        <v>7215</v>
      </c>
      <c r="F150" s="141" t="s">
        <v>7215</v>
      </c>
      <c r="G150" s="141" t="s">
        <v>7215</v>
      </c>
      <c r="H150" s="141" t="s">
        <v>7215</v>
      </c>
      <c r="I150" s="141" t="s">
        <v>7215</v>
      </c>
      <c r="J150" s="141" t="s">
        <v>7215</v>
      </c>
      <c r="K150" s="141" t="s">
        <v>7215</v>
      </c>
      <c r="L150" s="141" t="s">
        <v>7215</v>
      </c>
      <c r="M150" s="141" t="s">
        <v>7215</v>
      </c>
      <c r="N150" s="141" t="s">
        <v>7215</v>
      </c>
      <c r="O150" s="141" t="s">
        <v>7215</v>
      </c>
    </row>
    <row r="151" spans="1:15" x14ac:dyDescent="0.2">
      <c r="A151" s="141">
        <v>331852</v>
      </c>
      <c r="B151" s="141" t="s">
        <v>4111</v>
      </c>
      <c r="C151" s="141" t="s">
        <v>7215</v>
      </c>
      <c r="D151" s="141" t="s">
        <v>7215</v>
      </c>
      <c r="E151" s="141" t="s">
        <v>7215</v>
      </c>
      <c r="F151" s="141" t="s">
        <v>7215</v>
      </c>
      <c r="G151" s="141" t="s">
        <v>7215</v>
      </c>
      <c r="H151" s="141" t="s">
        <v>7215</v>
      </c>
      <c r="I151" s="141" t="s">
        <v>7215</v>
      </c>
      <c r="J151" s="141" t="s">
        <v>7215</v>
      </c>
      <c r="K151" s="141" t="s">
        <v>7215</v>
      </c>
      <c r="L151" s="141" t="s">
        <v>7215</v>
      </c>
      <c r="M151" s="141" t="s">
        <v>7215</v>
      </c>
      <c r="N151" s="141" t="s">
        <v>7215</v>
      </c>
      <c r="O151" s="141" t="s">
        <v>7215</v>
      </c>
    </row>
    <row r="152" spans="1:15" x14ac:dyDescent="0.2">
      <c r="A152" s="141">
        <v>331877</v>
      </c>
      <c r="B152" s="141" t="s">
        <v>4111</v>
      </c>
      <c r="C152" s="141" t="s">
        <v>7215</v>
      </c>
      <c r="D152" s="141" t="s">
        <v>7215</v>
      </c>
      <c r="E152" s="141" t="s">
        <v>7215</v>
      </c>
      <c r="F152" s="141" t="s">
        <v>7215</v>
      </c>
      <c r="G152" s="141" t="s">
        <v>7215</v>
      </c>
      <c r="H152" s="141" t="s">
        <v>7215</v>
      </c>
      <c r="I152" s="141" t="s">
        <v>7215</v>
      </c>
      <c r="J152" s="141" t="s">
        <v>7215</v>
      </c>
      <c r="K152" s="141" t="s">
        <v>7215</v>
      </c>
      <c r="L152" s="141" t="s">
        <v>7215</v>
      </c>
      <c r="M152" s="141" t="s">
        <v>7215</v>
      </c>
      <c r="N152" s="141" t="s">
        <v>7215</v>
      </c>
      <c r="O152" s="141" t="s">
        <v>7215</v>
      </c>
    </row>
    <row r="153" spans="1:15" x14ac:dyDescent="0.2">
      <c r="A153" s="141">
        <v>331903</v>
      </c>
      <c r="B153" s="141" t="s">
        <v>4111</v>
      </c>
      <c r="C153" s="141" t="s">
        <v>7215</v>
      </c>
      <c r="D153" s="141" t="s">
        <v>7215</v>
      </c>
      <c r="E153" s="141" t="s">
        <v>7215</v>
      </c>
      <c r="F153" s="141" t="s">
        <v>7215</v>
      </c>
      <c r="G153" s="141" t="s">
        <v>7215</v>
      </c>
      <c r="H153" s="141" t="s">
        <v>7215</v>
      </c>
      <c r="I153" s="141" t="s">
        <v>7215</v>
      </c>
      <c r="J153" s="141" t="s">
        <v>7215</v>
      </c>
      <c r="K153" s="141" t="s">
        <v>7215</v>
      </c>
      <c r="L153" s="141" t="s">
        <v>7215</v>
      </c>
      <c r="M153" s="141" t="s">
        <v>7215</v>
      </c>
      <c r="N153" s="141" t="s">
        <v>7215</v>
      </c>
      <c r="O153" s="141" t="s">
        <v>7215</v>
      </c>
    </row>
    <row r="154" spans="1:15" x14ac:dyDescent="0.2">
      <c r="A154" s="141">
        <v>331937</v>
      </c>
      <c r="B154" s="141" t="s">
        <v>4111</v>
      </c>
      <c r="C154" s="141" t="s">
        <v>7215</v>
      </c>
      <c r="D154" s="141" t="s">
        <v>7215</v>
      </c>
      <c r="E154" s="141" t="s">
        <v>7215</v>
      </c>
      <c r="F154" s="141" t="s">
        <v>7215</v>
      </c>
      <c r="G154" s="141" t="s">
        <v>7215</v>
      </c>
      <c r="H154" s="141" t="s">
        <v>7215</v>
      </c>
      <c r="I154" s="141" t="s">
        <v>7215</v>
      </c>
      <c r="J154" s="141" t="s">
        <v>7215</v>
      </c>
      <c r="K154" s="141" t="s">
        <v>7215</v>
      </c>
      <c r="L154" s="141" t="s">
        <v>7215</v>
      </c>
      <c r="M154" s="141" t="s">
        <v>7215</v>
      </c>
      <c r="N154" s="141" t="s">
        <v>7215</v>
      </c>
      <c r="O154" s="141" t="s">
        <v>7215</v>
      </c>
    </row>
    <row r="155" spans="1:15" x14ac:dyDescent="0.2">
      <c r="A155" s="141">
        <v>331961</v>
      </c>
      <c r="B155" s="141" t="s">
        <v>4111</v>
      </c>
      <c r="C155" s="141" t="s">
        <v>7215</v>
      </c>
      <c r="D155" s="141" t="s">
        <v>7215</v>
      </c>
      <c r="E155" s="141" t="s">
        <v>7215</v>
      </c>
      <c r="F155" s="141" t="s">
        <v>7215</v>
      </c>
      <c r="G155" s="141" t="s">
        <v>7215</v>
      </c>
      <c r="H155" s="141" t="s">
        <v>7215</v>
      </c>
      <c r="I155" s="141" t="s">
        <v>7215</v>
      </c>
      <c r="J155" s="141" t="s">
        <v>7215</v>
      </c>
      <c r="K155" s="141" t="s">
        <v>7215</v>
      </c>
      <c r="L155" s="141" t="s">
        <v>7215</v>
      </c>
      <c r="M155" s="141" t="s">
        <v>7215</v>
      </c>
      <c r="N155" s="141" t="s">
        <v>7215</v>
      </c>
      <c r="O155" s="141" t="s">
        <v>7215</v>
      </c>
    </row>
    <row r="156" spans="1:15" x14ac:dyDescent="0.2">
      <c r="A156" s="141">
        <v>331962</v>
      </c>
      <c r="B156" s="141" t="s">
        <v>4111</v>
      </c>
      <c r="C156" s="141" t="s">
        <v>7215</v>
      </c>
      <c r="D156" s="141" t="s">
        <v>7215</v>
      </c>
      <c r="E156" s="141" t="s">
        <v>7215</v>
      </c>
      <c r="F156" s="141" t="s">
        <v>7215</v>
      </c>
      <c r="G156" s="141" t="s">
        <v>7215</v>
      </c>
      <c r="H156" s="141" t="s">
        <v>7215</v>
      </c>
      <c r="I156" s="141" t="s">
        <v>7215</v>
      </c>
      <c r="J156" s="141" t="s">
        <v>7215</v>
      </c>
      <c r="K156" s="141" t="s">
        <v>7215</v>
      </c>
      <c r="L156" s="141" t="s">
        <v>7215</v>
      </c>
      <c r="M156" s="141" t="s">
        <v>7215</v>
      </c>
      <c r="N156" s="141" t="s">
        <v>7215</v>
      </c>
      <c r="O156" s="141" t="s">
        <v>7215</v>
      </c>
    </row>
    <row r="157" spans="1:15" x14ac:dyDescent="0.2">
      <c r="A157" s="141">
        <v>331998</v>
      </c>
      <c r="B157" s="141" t="s">
        <v>4111</v>
      </c>
      <c r="C157" s="141" t="s">
        <v>7215</v>
      </c>
      <c r="D157" s="141" t="s">
        <v>7215</v>
      </c>
      <c r="E157" s="141" t="s">
        <v>7215</v>
      </c>
      <c r="F157" s="141" t="s">
        <v>7215</v>
      </c>
      <c r="G157" s="141" t="s">
        <v>7215</v>
      </c>
      <c r="H157" s="141" t="s">
        <v>7215</v>
      </c>
      <c r="I157" s="141" t="s">
        <v>7215</v>
      </c>
      <c r="J157" s="141" t="s">
        <v>7215</v>
      </c>
      <c r="K157" s="141" t="s">
        <v>7215</v>
      </c>
      <c r="L157" s="141" t="s">
        <v>7215</v>
      </c>
      <c r="M157" s="141" t="s">
        <v>7215</v>
      </c>
      <c r="N157" s="141" t="s">
        <v>7215</v>
      </c>
      <c r="O157" s="141" t="s">
        <v>7215</v>
      </c>
    </row>
    <row r="158" spans="1:15" x14ac:dyDescent="0.2">
      <c r="A158" s="141">
        <v>332023</v>
      </c>
      <c r="B158" s="141" t="s">
        <v>4111</v>
      </c>
      <c r="C158" s="141" t="s">
        <v>7215</v>
      </c>
      <c r="D158" s="141" t="s">
        <v>7215</v>
      </c>
      <c r="E158" s="141" t="s">
        <v>7215</v>
      </c>
      <c r="F158" s="141" t="s">
        <v>7215</v>
      </c>
      <c r="G158" s="141" t="s">
        <v>7215</v>
      </c>
      <c r="H158" s="141" t="s">
        <v>7215</v>
      </c>
      <c r="I158" s="141" t="s">
        <v>7215</v>
      </c>
      <c r="J158" s="141" t="s">
        <v>7215</v>
      </c>
      <c r="K158" s="141" t="s">
        <v>7215</v>
      </c>
      <c r="L158" s="141" t="s">
        <v>7215</v>
      </c>
      <c r="M158" s="141" t="s">
        <v>7215</v>
      </c>
      <c r="N158" s="141" t="s">
        <v>7215</v>
      </c>
      <c r="O158" s="141" t="s">
        <v>7215</v>
      </c>
    </row>
    <row r="159" spans="1:15" x14ac:dyDescent="0.2">
      <c r="A159" s="141">
        <v>332040</v>
      </c>
      <c r="B159" s="141" t="s">
        <v>4111</v>
      </c>
      <c r="C159" s="141" t="s">
        <v>7215</v>
      </c>
      <c r="D159" s="141" t="s">
        <v>7215</v>
      </c>
      <c r="E159" s="141" t="s">
        <v>7215</v>
      </c>
      <c r="F159" s="141" t="s">
        <v>7215</v>
      </c>
      <c r="G159" s="141" t="s">
        <v>7215</v>
      </c>
      <c r="H159" s="141" t="s">
        <v>7215</v>
      </c>
      <c r="I159" s="141" t="s">
        <v>7215</v>
      </c>
      <c r="J159" s="141" t="s">
        <v>7215</v>
      </c>
      <c r="K159" s="141" t="s">
        <v>7215</v>
      </c>
      <c r="L159" s="141" t="s">
        <v>7215</v>
      </c>
      <c r="M159" s="141" t="s">
        <v>7215</v>
      </c>
      <c r="N159" s="141" t="s">
        <v>7215</v>
      </c>
      <c r="O159" s="141" t="s">
        <v>7215</v>
      </c>
    </row>
    <row r="160" spans="1:15" x14ac:dyDescent="0.2">
      <c r="A160" s="141">
        <v>332080</v>
      </c>
      <c r="B160" s="141" t="s">
        <v>4111</v>
      </c>
      <c r="C160" s="141" t="s">
        <v>7215</v>
      </c>
      <c r="D160" s="141" t="s">
        <v>7215</v>
      </c>
      <c r="E160" s="141" t="s">
        <v>7215</v>
      </c>
      <c r="F160" s="141" t="s">
        <v>7215</v>
      </c>
      <c r="G160" s="141" t="s">
        <v>7215</v>
      </c>
      <c r="H160" s="141" t="s">
        <v>7215</v>
      </c>
      <c r="I160" s="141" t="s">
        <v>7215</v>
      </c>
      <c r="J160" s="141" t="s">
        <v>7215</v>
      </c>
      <c r="K160" s="141" t="s">
        <v>7215</v>
      </c>
      <c r="L160" s="141" t="s">
        <v>7215</v>
      </c>
      <c r="M160" s="141" t="s">
        <v>7215</v>
      </c>
      <c r="N160" s="141" t="s">
        <v>7215</v>
      </c>
      <c r="O160" s="141" t="s">
        <v>7215</v>
      </c>
    </row>
    <row r="161" spans="1:15" x14ac:dyDescent="0.2">
      <c r="A161" s="141">
        <v>332088</v>
      </c>
      <c r="B161" s="141" t="s">
        <v>4111</v>
      </c>
      <c r="C161" s="141" t="s">
        <v>7215</v>
      </c>
      <c r="D161" s="141" t="s">
        <v>7215</v>
      </c>
      <c r="E161" s="141" t="s">
        <v>7215</v>
      </c>
      <c r="F161" s="141" t="s">
        <v>7215</v>
      </c>
      <c r="G161" s="141" t="s">
        <v>7215</v>
      </c>
      <c r="H161" s="141" t="s">
        <v>7215</v>
      </c>
      <c r="I161" s="141" t="s">
        <v>7215</v>
      </c>
      <c r="J161" s="141" t="s">
        <v>7215</v>
      </c>
      <c r="K161" s="141" t="s">
        <v>7215</v>
      </c>
      <c r="L161" s="141" t="s">
        <v>7215</v>
      </c>
      <c r="M161" s="141" t="s">
        <v>7215</v>
      </c>
      <c r="N161" s="141" t="s">
        <v>7215</v>
      </c>
      <c r="O161" s="141" t="s">
        <v>7215</v>
      </c>
    </row>
    <row r="162" spans="1:15" x14ac:dyDescent="0.2">
      <c r="A162" s="141">
        <v>332091</v>
      </c>
      <c r="B162" s="141" t="s">
        <v>4111</v>
      </c>
      <c r="C162" s="141" t="s">
        <v>7215</v>
      </c>
      <c r="D162" s="141" t="s">
        <v>7215</v>
      </c>
      <c r="E162" s="141" t="s">
        <v>7215</v>
      </c>
      <c r="F162" s="141" t="s">
        <v>7215</v>
      </c>
      <c r="G162" s="141" t="s">
        <v>7215</v>
      </c>
      <c r="H162" s="141" t="s">
        <v>7215</v>
      </c>
      <c r="I162" s="141" t="s">
        <v>7215</v>
      </c>
      <c r="J162" s="141" t="s">
        <v>7215</v>
      </c>
      <c r="K162" s="141" t="s">
        <v>7215</v>
      </c>
      <c r="L162" s="141" t="s">
        <v>7215</v>
      </c>
      <c r="M162" s="141" t="s">
        <v>7215</v>
      </c>
      <c r="N162" s="141" t="s">
        <v>7215</v>
      </c>
      <c r="O162" s="141" t="s">
        <v>7215</v>
      </c>
    </row>
    <row r="163" spans="1:15" x14ac:dyDescent="0.2">
      <c r="A163" s="141">
        <v>332116</v>
      </c>
      <c r="B163" s="141" t="s">
        <v>4111</v>
      </c>
      <c r="C163" s="141" t="s">
        <v>7215</v>
      </c>
      <c r="D163" s="141" t="s">
        <v>7215</v>
      </c>
      <c r="E163" s="141" t="s">
        <v>7215</v>
      </c>
      <c r="F163" s="141" t="s">
        <v>7215</v>
      </c>
      <c r="G163" s="141" t="s">
        <v>7215</v>
      </c>
      <c r="H163" s="141" t="s">
        <v>7215</v>
      </c>
      <c r="I163" s="141" t="s">
        <v>7215</v>
      </c>
      <c r="J163" s="141" t="s">
        <v>7215</v>
      </c>
      <c r="K163" s="141" t="s">
        <v>7215</v>
      </c>
      <c r="L163" s="141" t="s">
        <v>7215</v>
      </c>
      <c r="M163" s="141" t="s">
        <v>7215</v>
      </c>
      <c r="N163" s="141" t="s">
        <v>7215</v>
      </c>
      <c r="O163" s="141" t="s">
        <v>7215</v>
      </c>
    </row>
    <row r="164" spans="1:15" x14ac:dyDescent="0.2">
      <c r="A164" s="141">
        <v>332158</v>
      </c>
      <c r="B164" s="141" t="s">
        <v>4111</v>
      </c>
      <c r="C164" s="141" t="s">
        <v>7215</v>
      </c>
      <c r="D164" s="141" t="s">
        <v>7215</v>
      </c>
      <c r="E164" s="141" t="s">
        <v>7215</v>
      </c>
      <c r="F164" s="141" t="s">
        <v>7215</v>
      </c>
      <c r="G164" s="141" t="s">
        <v>7215</v>
      </c>
      <c r="H164" s="141" t="s">
        <v>7215</v>
      </c>
      <c r="I164" s="141" t="s">
        <v>7215</v>
      </c>
      <c r="J164" s="141" t="s">
        <v>7215</v>
      </c>
      <c r="K164" s="141" t="s">
        <v>7215</v>
      </c>
      <c r="L164" s="141" t="s">
        <v>7215</v>
      </c>
      <c r="M164" s="141" t="s">
        <v>7215</v>
      </c>
      <c r="N164" s="141" t="s">
        <v>7215</v>
      </c>
      <c r="O164" s="141" t="s">
        <v>7215</v>
      </c>
    </row>
    <row r="165" spans="1:15" x14ac:dyDescent="0.2">
      <c r="A165" s="141">
        <v>332213</v>
      </c>
      <c r="B165" s="141" t="s">
        <v>4111</v>
      </c>
      <c r="C165" s="141" t="s">
        <v>7215</v>
      </c>
      <c r="D165" s="141" t="s">
        <v>7215</v>
      </c>
      <c r="E165" s="141" t="s">
        <v>7215</v>
      </c>
      <c r="F165" s="141" t="s">
        <v>7215</v>
      </c>
      <c r="G165" s="141" t="s">
        <v>7215</v>
      </c>
      <c r="H165" s="141" t="s">
        <v>7215</v>
      </c>
      <c r="I165" s="141" t="s">
        <v>7215</v>
      </c>
      <c r="J165" s="141" t="s">
        <v>7215</v>
      </c>
      <c r="K165" s="141" t="s">
        <v>7215</v>
      </c>
      <c r="L165" s="141" t="s">
        <v>7215</v>
      </c>
      <c r="M165" s="141" t="s">
        <v>7215</v>
      </c>
      <c r="N165" s="141" t="s">
        <v>7215</v>
      </c>
      <c r="O165" s="141" t="s">
        <v>7215</v>
      </c>
    </row>
    <row r="166" spans="1:15" x14ac:dyDescent="0.2">
      <c r="A166" s="141">
        <v>332231</v>
      </c>
      <c r="B166" s="141" t="s">
        <v>4111</v>
      </c>
      <c r="C166" s="141" t="s">
        <v>7215</v>
      </c>
      <c r="D166" s="141" t="s">
        <v>7215</v>
      </c>
      <c r="E166" s="141" t="s">
        <v>7215</v>
      </c>
      <c r="F166" s="141" t="s">
        <v>7215</v>
      </c>
      <c r="G166" s="141" t="s">
        <v>7215</v>
      </c>
      <c r="H166" s="141" t="s">
        <v>7215</v>
      </c>
      <c r="I166" s="141" t="s">
        <v>7215</v>
      </c>
      <c r="J166" s="141" t="s">
        <v>7215</v>
      </c>
      <c r="K166" s="141" t="s">
        <v>7215</v>
      </c>
      <c r="L166" s="141" t="s">
        <v>7215</v>
      </c>
      <c r="M166" s="141" t="s">
        <v>7215</v>
      </c>
      <c r="N166" s="141" t="s">
        <v>7215</v>
      </c>
      <c r="O166" s="141" t="s">
        <v>7215</v>
      </c>
    </row>
    <row r="167" spans="1:15" x14ac:dyDescent="0.2">
      <c r="A167" s="141">
        <v>332238</v>
      </c>
      <c r="B167" s="141" t="s">
        <v>4111</v>
      </c>
      <c r="C167" s="141" t="s">
        <v>7215</v>
      </c>
      <c r="D167" s="141" t="s">
        <v>7215</v>
      </c>
      <c r="E167" s="141" t="s">
        <v>7215</v>
      </c>
      <c r="F167" s="141" t="s">
        <v>7215</v>
      </c>
      <c r="G167" s="141" t="s">
        <v>7215</v>
      </c>
      <c r="H167" s="141" t="s">
        <v>7215</v>
      </c>
      <c r="I167" s="141" t="s">
        <v>7215</v>
      </c>
      <c r="J167" s="141" t="s">
        <v>7215</v>
      </c>
      <c r="K167" s="141" t="s">
        <v>7215</v>
      </c>
      <c r="L167" s="141" t="s">
        <v>7215</v>
      </c>
      <c r="M167" s="141" t="s">
        <v>7215</v>
      </c>
      <c r="N167" s="141" t="s">
        <v>7215</v>
      </c>
      <c r="O167" s="141" t="s">
        <v>7215</v>
      </c>
    </row>
    <row r="168" spans="1:15" x14ac:dyDescent="0.2">
      <c r="A168" s="141">
        <v>332272</v>
      </c>
      <c r="B168" s="141" t="s">
        <v>4111</v>
      </c>
      <c r="C168" s="141" t="s">
        <v>7215</v>
      </c>
      <c r="D168" s="141" t="s">
        <v>7215</v>
      </c>
      <c r="E168" s="141" t="s">
        <v>7215</v>
      </c>
      <c r="F168" s="141" t="s">
        <v>7215</v>
      </c>
      <c r="G168" s="141" t="s">
        <v>7215</v>
      </c>
      <c r="H168" s="141" t="s">
        <v>7215</v>
      </c>
      <c r="I168" s="141" t="s">
        <v>7215</v>
      </c>
      <c r="J168" s="141" t="s">
        <v>7215</v>
      </c>
      <c r="K168" s="141" t="s">
        <v>7215</v>
      </c>
      <c r="L168" s="141" t="s">
        <v>7215</v>
      </c>
      <c r="M168" s="141" t="s">
        <v>7215</v>
      </c>
      <c r="N168" s="141" t="s">
        <v>7215</v>
      </c>
      <c r="O168" s="141" t="s">
        <v>7215</v>
      </c>
    </row>
    <row r="169" spans="1:15" x14ac:dyDescent="0.2">
      <c r="A169" s="141">
        <v>332332</v>
      </c>
      <c r="B169" s="141" t="s">
        <v>4111</v>
      </c>
      <c r="C169" s="141" t="s">
        <v>7215</v>
      </c>
      <c r="D169" s="141" t="s">
        <v>7215</v>
      </c>
      <c r="E169" s="141" t="s">
        <v>7215</v>
      </c>
      <c r="F169" s="141" t="s">
        <v>7215</v>
      </c>
      <c r="G169" s="141" t="s">
        <v>7215</v>
      </c>
      <c r="H169" s="141" t="s">
        <v>7215</v>
      </c>
      <c r="I169" s="141" t="s">
        <v>7215</v>
      </c>
      <c r="J169" s="141" t="s">
        <v>7215</v>
      </c>
      <c r="K169" s="141" t="s">
        <v>7215</v>
      </c>
      <c r="L169" s="141" t="s">
        <v>7215</v>
      </c>
      <c r="M169" s="141" t="s">
        <v>7215</v>
      </c>
      <c r="N169" s="141" t="s">
        <v>7215</v>
      </c>
      <c r="O169" s="141" t="s">
        <v>7215</v>
      </c>
    </row>
    <row r="170" spans="1:15" x14ac:dyDescent="0.2">
      <c r="A170" s="141">
        <v>332378</v>
      </c>
      <c r="B170" s="141" t="s">
        <v>4111</v>
      </c>
      <c r="C170" s="141" t="s">
        <v>7215</v>
      </c>
      <c r="D170" s="141" t="s">
        <v>7215</v>
      </c>
      <c r="E170" s="141" t="s">
        <v>7215</v>
      </c>
      <c r="F170" s="141" t="s">
        <v>7215</v>
      </c>
      <c r="G170" s="141" t="s">
        <v>7215</v>
      </c>
      <c r="H170" s="141" t="s">
        <v>7215</v>
      </c>
      <c r="I170" s="141" t="s">
        <v>7215</v>
      </c>
      <c r="J170" s="141" t="s">
        <v>7215</v>
      </c>
      <c r="K170" s="141" t="s">
        <v>7215</v>
      </c>
      <c r="L170" s="141" t="s">
        <v>7215</v>
      </c>
      <c r="M170" s="141" t="s">
        <v>7215</v>
      </c>
      <c r="N170" s="141" t="s">
        <v>7215</v>
      </c>
      <c r="O170" s="141" t="s">
        <v>7215</v>
      </c>
    </row>
    <row r="171" spans="1:15" x14ac:dyDescent="0.2">
      <c r="A171" s="141">
        <v>332442</v>
      </c>
      <c r="B171" s="141" t="s">
        <v>4111</v>
      </c>
      <c r="C171" s="141" t="s">
        <v>7215</v>
      </c>
      <c r="D171" s="141" t="s">
        <v>7215</v>
      </c>
      <c r="E171" s="141" t="s">
        <v>7215</v>
      </c>
      <c r="F171" s="141" t="s">
        <v>7215</v>
      </c>
      <c r="G171" s="141" t="s">
        <v>7215</v>
      </c>
      <c r="H171" s="141" t="s">
        <v>7215</v>
      </c>
      <c r="I171" s="141" t="s">
        <v>7215</v>
      </c>
      <c r="J171" s="141" t="s">
        <v>7215</v>
      </c>
      <c r="K171" s="141" t="s">
        <v>7215</v>
      </c>
      <c r="L171" s="141" t="s">
        <v>7215</v>
      </c>
      <c r="M171" s="141" t="s">
        <v>7215</v>
      </c>
      <c r="N171" s="141" t="s">
        <v>7215</v>
      </c>
      <c r="O171" s="141" t="s">
        <v>7215</v>
      </c>
    </row>
    <row r="172" spans="1:15" x14ac:dyDescent="0.2">
      <c r="A172" s="141">
        <v>332503</v>
      </c>
      <c r="B172" s="141" t="s">
        <v>4111</v>
      </c>
      <c r="C172" s="141" t="s">
        <v>7215</v>
      </c>
      <c r="D172" s="141" t="s">
        <v>7215</v>
      </c>
      <c r="E172" s="141" t="s">
        <v>7215</v>
      </c>
      <c r="F172" s="141" t="s">
        <v>7215</v>
      </c>
      <c r="G172" s="141" t="s">
        <v>7215</v>
      </c>
      <c r="H172" s="141" t="s">
        <v>7215</v>
      </c>
      <c r="I172" s="141" t="s">
        <v>7215</v>
      </c>
      <c r="J172" s="141" t="s">
        <v>7215</v>
      </c>
      <c r="K172" s="141" t="s">
        <v>7215</v>
      </c>
      <c r="L172" s="141" t="s">
        <v>7215</v>
      </c>
      <c r="M172" s="141" t="s">
        <v>7215</v>
      </c>
      <c r="N172" s="141" t="s">
        <v>7215</v>
      </c>
      <c r="O172" s="141" t="s">
        <v>7215</v>
      </c>
    </row>
    <row r="173" spans="1:15" x14ac:dyDescent="0.2">
      <c r="A173" s="141">
        <v>332533</v>
      </c>
      <c r="B173" s="141" t="s">
        <v>4111</v>
      </c>
      <c r="C173" s="141" t="s">
        <v>7215</v>
      </c>
      <c r="D173" s="141" t="s">
        <v>7215</v>
      </c>
      <c r="E173" s="141" t="s">
        <v>7215</v>
      </c>
      <c r="F173" s="141" t="s">
        <v>7215</v>
      </c>
      <c r="G173" s="141" t="s">
        <v>7215</v>
      </c>
      <c r="H173" s="141" t="s">
        <v>7215</v>
      </c>
      <c r="I173" s="141" t="s">
        <v>7215</v>
      </c>
      <c r="J173" s="141" t="s">
        <v>7215</v>
      </c>
      <c r="K173" s="141" t="s">
        <v>7215</v>
      </c>
      <c r="L173" s="141" t="s">
        <v>7215</v>
      </c>
      <c r="M173" s="141" t="s">
        <v>7215</v>
      </c>
      <c r="N173" s="141" t="s">
        <v>7215</v>
      </c>
      <c r="O173" s="141" t="s">
        <v>7215</v>
      </c>
    </row>
    <row r="174" spans="1:15" x14ac:dyDescent="0.2">
      <c r="A174" s="141">
        <v>332536</v>
      </c>
      <c r="B174" s="141" t="s">
        <v>4111</v>
      </c>
      <c r="C174" s="141" t="s">
        <v>7215</v>
      </c>
      <c r="D174" s="141" t="s">
        <v>7215</v>
      </c>
      <c r="E174" s="141" t="s">
        <v>7215</v>
      </c>
      <c r="F174" s="141" t="s">
        <v>7215</v>
      </c>
      <c r="G174" s="141" t="s">
        <v>7215</v>
      </c>
      <c r="H174" s="141" t="s">
        <v>7215</v>
      </c>
      <c r="I174" s="141" t="s">
        <v>7215</v>
      </c>
      <c r="J174" s="141" t="s">
        <v>7215</v>
      </c>
      <c r="K174" s="141" t="s">
        <v>7215</v>
      </c>
      <c r="L174" s="141" t="s">
        <v>7215</v>
      </c>
      <c r="M174" s="141" t="s">
        <v>7215</v>
      </c>
      <c r="N174" s="141" t="s">
        <v>7215</v>
      </c>
      <c r="O174" s="141" t="s">
        <v>7215</v>
      </c>
    </row>
    <row r="175" spans="1:15" x14ac:dyDescent="0.2">
      <c r="A175" s="141">
        <v>332585</v>
      </c>
      <c r="B175" s="141" t="s">
        <v>4111</v>
      </c>
      <c r="C175" s="141" t="s">
        <v>7215</v>
      </c>
      <c r="D175" s="141" t="s">
        <v>7215</v>
      </c>
      <c r="E175" s="141" t="s">
        <v>7215</v>
      </c>
      <c r="F175" s="141" t="s">
        <v>7215</v>
      </c>
      <c r="G175" s="141" t="s">
        <v>7215</v>
      </c>
      <c r="H175" s="141" t="s">
        <v>7215</v>
      </c>
      <c r="I175" s="141" t="s">
        <v>7215</v>
      </c>
      <c r="J175" s="141" t="s">
        <v>7215</v>
      </c>
      <c r="K175" s="141" t="s">
        <v>7215</v>
      </c>
      <c r="L175" s="141" t="s">
        <v>7215</v>
      </c>
      <c r="M175" s="141" t="s">
        <v>7215</v>
      </c>
      <c r="N175" s="141" t="s">
        <v>7215</v>
      </c>
      <c r="O175" s="141" t="s">
        <v>7215</v>
      </c>
    </row>
    <row r="176" spans="1:15" x14ac:dyDescent="0.2">
      <c r="A176" s="141">
        <v>332621</v>
      </c>
      <c r="B176" s="141" t="s">
        <v>4111</v>
      </c>
      <c r="C176" s="141" t="s">
        <v>7215</v>
      </c>
      <c r="D176" s="141" t="s">
        <v>7215</v>
      </c>
      <c r="E176" s="141" t="s">
        <v>7215</v>
      </c>
      <c r="F176" s="141" t="s">
        <v>7215</v>
      </c>
      <c r="G176" s="141" t="s">
        <v>7215</v>
      </c>
      <c r="H176" s="141" t="s">
        <v>7215</v>
      </c>
      <c r="I176" s="141" t="s">
        <v>7215</v>
      </c>
      <c r="J176" s="141" t="s">
        <v>7215</v>
      </c>
      <c r="K176" s="141" t="s">
        <v>7215</v>
      </c>
      <c r="L176" s="141" t="s">
        <v>7215</v>
      </c>
      <c r="M176" s="141" t="s">
        <v>7215</v>
      </c>
      <c r="N176" s="141" t="s">
        <v>7215</v>
      </c>
      <c r="O176" s="141" t="s">
        <v>7215</v>
      </c>
    </row>
    <row r="177" spans="1:15" x14ac:dyDescent="0.2">
      <c r="A177" s="141">
        <v>332695</v>
      </c>
      <c r="B177" s="141" t="s">
        <v>4111</v>
      </c>
      <c r="C177" s="141" t="s">
        <v>7215</v>
      </c>
      <c r="D177" s="141" t="s">
        <v>7215</v>
      </c>
      <c r="E177" s="141" t="s">
        <v>7215</v>
      </c>
      <c r="F177" s="141" t="s">
        <v>7215</v>
      </c>
      <c r="G177" s="141" t="s">
        <v>7215</v>
      </c>
      <c r="H177" s="141" t="s">
        <v>7215</v>
      </c>
      <c r="I177" s="141" t="s">
        <v>7215</v>
      </c>
      <c r="J177" s="141" t="s">
        <v>7215</v>
      </c>
      <c r="K177" s="141" t="s">
        <v>7215</v>
      </c>
      <c r="L177" s="141" t="s">
        <v>7215</v>
      </c>
      <c r="M177" s="141" t="s">
        <v>7215</v>
      </c>
      <c r="N177" s="141" t="s">
        <v>7215</v>
      </c>
      <c r="O177" s="141" t="s">
        <v>7215</v>
      </c>
    </row>
    <row r="178" spans="1:15" x14ac:dyDescent="0.2">
      <c r="A178" s="141">
        <v>332714</v>
      </c>
      <c r="B178" s="141" t="s">
        <v>4111</v>
      </c>
      <c r="C178" s="141" t="s">
        <v>7215</v>
      </c>
      <c r="D178" s="141" t="s">
        <v>7215</v>
      </c>
      <c r="E178" s="141" t="s">
        <v>7215</v>
      </c>
      <c r="F178" s="141" t="s">
        <v>7215</v>
      </c>
      <c r="G178" s="141" t="s">
        <v>7215</v>
      </c>
      <c r="H178" s="141" t="s">
        <v>7215</v>
      </c>
      <c r="I178" s="141" t="s">
        <v>7215</v>
      </c>
      <c r="J178" s="141" t="s">
        <v>7215</v>
      </c>
      <c r="K178" s="141" t="s">
        <v>7215</v>
      </c>
      <c r="L178" s="141" t="s">
        <v>7215</v>
      </c>
      <c r="M178" s="141" t="s">
        <v>7215</v>
      </c>
      <c r="N178" s="141" t="s">
        <v>7215</v>
      </c>
      <c r="O178" s="141" t="s">
        <v>7215</v>
      </c>
    </row>
    <row r="179" spans="1:15" x14ac:dyDescent="0.2">
      <c r="A179" s="141">
        <v>332718</v>
      </c>
      <c r="B179" s="141" t="s">
        <v>4111</v>
      </c>
      <c r="C179" s="141" t="s">
        <v>7215</v>
      </c>
      <c r="D179" s="141" t="s">
        <v>7215</v>
      </c>
      <c r="E179" s="141" t="s">
        <v>7215</v>
      </c>
      <c r="F179" s="141" t="s">
        <v>7215</v>
      </c>
      <c r="G179" s="141" t="s">
        <v>7215</v>
      </c>
      <c r="H179" s="141" t="s">
        <v>7215</v>
      </c>
      <c r="I179" s="141" t="s">
        <v>7215</v>
      </c>
      <c r="J179" s="141" t="s">
        <v>7215</v>
      </c>
      <c r="K179" s="141" t="s">
        <v>7215</v>
      </c>
      <c r="L179" s="141" t="s">
        <v>7215</v>
      </c>
      <c r="M179" s="141" t="s">
        <v>7215</v>
      </c>
      <c r="N179" s="141" t="s">
        <v>7215</v>
      </c>
      <c r="O179" s="141" t="s">
        <v>7215</v>
      </c>
    </row>
    <row r="180" spans="1:15" x14ac:dyDescent="0.2">
      <c r="A180" s="141">
        <v>332735</v>
      </c>
      <c r="B180" s="141" t="s">
        <v>4111</v>
      </c>
      <c r="C180" s="141" t="s">
        <v>7215</v>
      </c>
      <c r="D180" s="141" t="s">
        <v>7215</v>
      </c>
      <c r="E180" s="141" t="s">
        <v>7215</v>
      </c>
      <c r="F180" s="141" t="s">
        <v>7215</v>
      </c>
      <c r="G180" s="141" t="s">
        <v>7215</v>
      </c>
      <c r="H180" s="141" t="s">
        <v>7215</v>
      </c>
      <c r="I180" s="141" t="s">
        <v>7215</v>
      </c>
      <c r="J180" s="141" t="s">
        <v>7215</v>
      </c>
      <c r="K180" s="141" t="s">
        <v>7215</v>
      </c>
      <c r="L180" s="141" t="s">
        <v>7215</v>
      </c>
      <c r="M180" s="141" t="s">
        <v>7215</v>
      </c>
      <c r="N180" s="141" t="s">
        <v>7215</v>
      </c>
      <c r="O180" s="141" t="s">
        <v>7215</v>
      </c>
    </row>
    <row r="181" spans="1:15" x14ac:dyDescent="0.2">
      <c r="A181" s="141">
        <v>332739</v>
      </c>
      <c r="B181" s="141" t="s">
        <v>4111</v>
      </c>
      <c r="C181" s="141" t="s">
        <v>7215</v>
      </c>
      <c r="D181" s="141" t="s">
        <v>7215</v>
      </c>
      <c r="E181" s="141" t="s">
        <v>7215</v>
      </c>
      <c r="F181" s="141" t="s">
        <v>7215</v>
      </c>
      <c r="G181" s="141" t="s">
        <v>7215</v>
      </c>
      <c r="H181" s="141" t="s">
        <v>7215</v>
      </c>
      <c r="I181" s="141" t="s">
        <v>7215</v>
      </c>
      <c r="J181" s="141" t="s">
        <v>7215</v>
      </c>
      <c r="K181" s="141" t="s">
        <v>7215</v>
      </c>
      <c r="L181" s="141" t="s">
        <v>7215</v>
      </c>
      <c r="M181" s="141" t="s">
        <v>7215</v>
      </c>
      <c r="N181" s="141" t="s">
        <v>7215</v>
      </c>
      <c r="O181" s="141" t="s">
        <v>7215</v>
      </c>
    </row>
    <row r="182" spans="1:15" x14ac:dyDescent="0.2">
      <c r="A182" s="141">
        <v>332782</v>
      </c>
      <c r="B182" s="141" t="s">
        <v>4111</v>
      </c>
      <c r="C182" s="141" t="s">
        <v>7215</v>
      </c>
      <c r="D182" s="141" t="s">
        <v>7215</v>
      </c>
      <c r="E182" s="141" t="s">
        <v>7215</v>
      </c>
      <c r="F182" s="141" t="s">
        <v>7215</v>
      </c>
      <c r="G182" s="141" t="s">
        <v>7215</v>
      </c>
      <c r="H182" s="141" t="s">
        <v>7215</v>
      </c>
      <c r="I182" s="141" t="s">
        <v>7215</v>
      </c>
      <c r="J182" s="141" t="s">
        <v>7215</v>
      </c>
      <c r="K182" s="141" t="s">
        <v>7215</v>
      </c>
      <c r="L182" s="141" t="s">
        <v>7215</v>
      </c>
      <c r="M182" s="141" t="s">
        <v>7215</v>
      </c>
      <c r="N182" s="141" t="s">
        <v>7215</v>
      </c>
      <c r="O182" s="141" t="s">
        <v>7215</v>
      </c>
    </row>
    <row r="183" spans="1:15" x14ac:dyDescent="0.2">
      <c r="A183" s="141">
        <v>332805</v>
      </c>
      <c r="B183" s="141" t="s">
        <v>4111</v>
      </c>
      <c r="C183" s="141" t="s">
        <v>7215</v>
      </c>
      <c r="D183" s="141" t="s">
        <v>7215</v>
      </c>
      <c r="E183" s="141" t="s">
        <v>7215</v>
      </c>
      <c r="F183" s="141" t="s">
        <v>7215</v>
      </c>
      <c r="G183" s="141" t="s">
        <v>7215</v>
      </c>
      <c r="H183" s="141" t="s">
        <v>7215</v>
      </c>
      <c r="I183" s="141" t="s">
        <v>7215</v>
      </c>
      <c r="J183" s="141" t="s">
        <v>7215</v>
      </c>
      <c r="K183" s="141" t="s">
        <v>7215</v>
      </c>
      <c r="L183" s="141" t="s">
        <v>7215</v>
      </c>
      <c r="M183" s="141" t="s">
        <v>7215</v>
      </c>
      <c r="N183" s="141" t="s">
        <v>7215</v>
      </c>
      <c r="O183" s="141" t="s">
        <v>7215</v>
      </c>
    </row>
    <row r="184" spans="1:15" x14ac:dyDescent="0.2">
      <c r="A184" s="141">
        <v>332806</v>
      </c>
      <c r="B184" s="141" t="s">
        <v>4111</v>
      </c>
      <c r="C184" s="141" t="s">
        <v>7215</v>
      </c>
      <c r="D184" s="141" t="s">
        <v>7215</v>
      </c>
      <c r="E184" s="141" t="s">
        <v>7215</v>
      </c>
      <c r="F184" s="141" t="s">
        <v>7215</v>
      </c>
      <c r="G184" s="141" t="s">
        <v>7215</v>
      </c>
      <c r="H184" s="141" t="s">
        <v>7215</v>
      </c>
      <c r="I184" s="141" t="s">
        <v>7215</v>
      </c>
      <c r="J184" s="141" t="s">
        <v>7215</v>
      </c>
      <c r="K184" s="141" t="s">
        <v>7215</v>
      </c>
      <c r="L184" s="141" t="s">
        <v>7215</v>
      </c>
      <c r="M184" s="141" t="s">
        <v>7215</v>
      </c>
      <c r="N184" s="141" t="s">
        <v>7215</v>
      </c>
      <c r="O184" s="141" t="s">
        <v>7215</v>
      </c>
    </row>
    <row r="185" spans="1:15" x14ac:dyDescent="0.2">
      <c r="A185" s="141">
        <v>332807</v>
      </c>
      <c r="B185" s="141" t="s">
        <v>4111</v>
      </c>
      <c r="C185" s="141" t="s">
        <v>7215</v>
      </c>
      <c r="D185" s="141" t="s">
        <v>7215</v>
      </c>
      <c r="E185" s="141" t="s">
        <v>7215</v>
      </c>
      <c r="F185" s="141" t="s">
        <v>7215</v>
      </c>
      <c r="G185" s="141" t="s">
        <v>7215</v>
      </c>
      <c r="H185" s="141" t="s">
        <v>7215</v>
      </c>
      <c r="I185" s="141" t="s">
        <v>7215</v>
      </c>
      <c r="J185" s="141" t="s">
        <v>7215</v>
      </c>
      <c r="K185" s="141" t="s">
        <v>7215</v>
      </c>
      <c r="L185" s="141" t="s">
        <v>7215</v>
      </c>
      <c r="M185" s="141" t="s">
        <v>7215</v>
      </c>
      <c r="N185" s="141" t="s">
        <v>7215</v>
      </c>
      <c r="O185" s="141" t="s">
        <v>7215</v>
      </c>
    </row>
    <row r="186" spans="1:15" x14ac:dyDescent="0.2">
      <c r="A186" s="141">
        <v>332820</v>
      </c>
      <c r="B186" s="141" t="s">
        <v>4111</v>
      </c>
      <c r="C186" s="141" t="s">
        <v>7215</v>
      </c>
      <c r="D186" s="141" t="s">
        <v>7215</v>
      </c>
      <c r="E186" s="141" t="s">
        <v>7215</v>
      </c>
      <c r="F186" s="141" t="s">
        <v>7215</v>
      </c>
      <c r="G186" s="141" t="s">
        <v>7215</v>
      </c>
      <c r="H186" s="141" t="s">
        <v>7215</v>
      </c>
      <c r="I186" s="141" t="s">
        <v>7215</v>
      </c>
      <c r="J186" s="141" t="s">
        <v>7215</v>
      </c>
      <c r="K186" s="141" t="s">
        <v>7215</v>
      </c>
      <c r="L186" s="141" t="s">
        <v>7215</v>
      </c>
      <c r="M186" s="141" t="s">
        <v>7215</v>
      </c>
      <c r="N186" s="141" t="s">
        <v>7215</v>
      </c>
      <c r="O186" s="141" t="s">
        <v>7215</v>
      </c>
    </row>
    <row r="187" spans="1:15" x14ac:dyDescent="0.2">
      <c r="A187" s="141">
        <v>332858</v>
      </c>
      <c r="B187" s="141" t="s">
        <v>4111</v>
      </c>
      <c r="C187" s="141" t="s">
        <v>7215</v>
      </c>
      <c r="D187" s="141" t="s">
        <v>7215</v>
      </c>
      <c r="E187" s="141" t="s">
        <v>7215</v>
      </c>
      <c r="F187" s="141" t="s">
        <v>7215</v>
      </c>
      <c r="G187" s="141" t="s">
        <v>7215</v>
      </c>
      <c r="H187" s="141" t="s">
        <v>7215</v>
      </c>
      <c r="I187" s="141" t="s">
        <v>7215</v>
      </c>
      <c r="J187" s="141" t="s">
        <v>7215</v>
      </c>
      <c r="K187" s="141" t="s">
        <v>7215</v>
      </c>
      <c r="L187" s="141" t="s">
        <v>7215</v>
      </c>
      <c r="M187" s="141" t="s">
        <v>7215</v>
      </c>
      <c r="N187" s="141" t="s">
        <v>7215</v>
      </c>
      <c r="O187" s="141" t="s">
        <v>7215</v>
      </c>
    </row>
    <row r="188" spans="1:15" x14ac:dyDescent="0.2">
      <c r="A188" s="141">
        <v>332911</v>
      </c>
      <c r="B188" s="141" t="s">
        <v>4111</v>
      </c>
      <c r="C188" s="141" t="s">
        <v>7215</v>
      </c>
      <c r="D188" s="141" t="s">
        <v>7215</v>
      </c>
      <c r="E188" s="141" t="s">
        <v>7215</v>
      </c>
      <c r="F188" s="141" t="s">
        <v>7215</v>
      </c>
      <c r="G188" s="141" t="s">
        <v>7215</v>
      </c>
      <c r="H188" s="141" t="s">
        <v>7215</v>
      </c>
      <c r="I188" s="141" t="s">
        <v>7215</v>
      </c>
      <c r="J188" s="141" t="s">
        <v>7215</v>
      </c>
      <c r="K188" s="141" t="s">
        <v>7215</v>
      </c>
      <c r="L188" s="141" t="s">
        <v>7215</v>
      </c>
      <c r="M188" s="141" t="s">
        <v>7215</v>
      </c>
      <c r="N188" s="141" t="s">
        <v>7215</v>
      </c>
      <c r="O188" s="141" t="s">
        <v>7215</v>
      </c>
    </row>
    <row r="189" spans="1:15" x14ac:dyDescent="0.2">
      <c r="A189" s="141">
        <v>332965</v>
      </c>
      <c r="B189" s="141" t="s">
        <v>4111</v>
      </c>
      <c r="C189" s="141" t="s">
        <v>7215</v>
      </c>
      <c r="D189" s="141" t="s">
        <v>7215</v>
      </c>
      <c r="E189" s="141" t="s">
        <v>7215</v>
      </c>
      <c r="F189" s="141" t="s">
        <v>7215</v>
      </c>
      <c r="G189" s="141" t="s">
        <v>7215</v>
      </c>
      <c r="H189" s="141" t="s">
        <v>7215</v>
      </c>
      <c r="I189" s="141" t="s">
        <v>7215</v>
      </c>
      <c r="J189" s="141" t="s">
        <v>7215</v>
      </c>
      <c r="K189" s="141" t="s">
        <v>7215</v>
      </c>
      <c r="L189" s="141" t="s">
        <v>7215</v>
      </c>
      <c r="M189" s="141" t="s">
        <v>7215</v>
      </c>
      <c r="N189" s="141" t="s">
        <v>7215</v>
      </c>
      <c r="O189" s="141" t="s">
        <v>7215</v>
      </c>
    </row>
    <row r="190" spans="1:15" x14ac:dyDescent="0.2">
      <c r="A190" s="141">
        <v>332966</v>
      </c>
      <c r="B190" s="141" t="s">
        <v>4111</v>
      </c>
      <c r="C190" s="141" t="s">
        <v>7215</v>
      </c>
      <c r="D190" s="141" t="s">
        <v>7215</v>
      </c>
      <c r="E190" s="141" t="s">
        <v>7215</v>
      </c>
      <c r="F190" s="141" t="s">
        <v>7215</v>
      </c>
      <c r="G190" s="141" t="s">
        <v>7215</v>
      </c>
      <c r="H190" s="141" t="s">
        <v>7215</v>
      </c>
      <c r="I190" s="141" t="s">
        <v>7215</v>
      </c>
      <c r="J190" s="141" t="s">
        <v>7215</v>
      </c>
      <c r="K190" s="141" t="s">
        <v>7215</v>
      </c>
      <c r="L190" s="141" t="s">
        <v>7215</v>
      </c>
      <c r="M190" s="141" t="s">
        <v>7215</v>
      </c>
      <c r="N190" s="141" t="s">
        <v>7215</v>
      </c>
      <c r="O190" s="141" t="s">
        <v>7215</v>
      </c>
    </row>
    <row r="191" spans="1:15" x14ac:dyDescent="0.2">
      <c r="A191" s="141">
        <v>332981</v>
      </c>
      <c r="B191" s="141" t="s">
        <v>4111</v>
      </c>
      <c r="C191" s="141" t="s">
        <v>7215</v>
      </c>
      <c r="D191" s="141" t="s">
        <v>7215</v>
      </c>
      <c r="E191" s="141" t="s">
        <v>7215</v>
      </c>
      <c r="F191" s="141" t="s">
        <v>7215</v>
      </c>
      <c r="G191" s="141" t="s">
        <v>7215</v>
      </c>
      <c r="H191" s="141" t="s">
        <v>7215</v>
      </c>
      <c r="I191" s="141" t="s">
        <v>7215</v>
      </c>
      <c r="J191" s="141" t="s">
        <v>7215</v>
      </c>
      <c r="K191" s="141" t="s">
        <v>7215</v>
      </c>
      <c r="L191" s="141" t="s">
        <v>7215</v>
      </c>
      <c r="M191" s="141" t="s">
        <v>7215</v>
      </c>
      <c r="N191" s="141" t="s">
        <v>7215</v>
      </c>
      <c r="O191" s="141" t="s">
        <v>7215</v>
      </c>
    </row>
    <row r="192" spans="1:15" x14ac:dyDescent="0.2">
      <c r="A192" s="141">
        <v>333031</v>
      </c>
      <c r="B192" s="141" t="s">
        <v>4111</v>
      </c>
      <c r="C192" s="141" t="s">
        <v>7215</v>
      </c>
      <c r="D192" s="141" t="s">
        <v>7215</v>
      </c>
      <c r="E192" s="141" t="s">
        <v>7215</v>
      </c>
      <c r="F192" s="141" t="s">
        <v>7215</v>
      </c>
      <c r="G192" s="141" t="s">
        <v>7215</v>
      </c>
      <c r="H192" s="141" t="s">
        <v>7215</v>
      </c>
      <c r="I192" s="141" t="s">
        <v>7215</v>
      </c>
      <c r="J192" s="141" t="s">
        <v>7215</v>
      </c>
      <c r="K192" s="141" t="s">
        <v>7215</v>
      </c>
      <c r="L192" s="141" t="s">
        <v>7215</v>
      </c>
      <c r="M192" s="141" t="s">
        <v>7215</v>
      </c>
      <c r="N192" s="141" t="s">
        <v>7215</v>
      </c>
      <c r="O192" s="141" t="s">
        <v>7215</v>
      </c>
    </row>
    <row r="193" spans="1:15" x14ac:dyDescent="0.2">
      <c r="A193" s="141">
        <v>333039</v>
      </c>
      <c r="B193" s="141" t="s">
        <v>4111</v>
      </c>
      <c r="C193" s="141" t="s">
        <v>7215</v>
      </c>
      <c r="D193" s="141" t="s">
        <v>7215</v>
      </c>
      <c r="E193" s="141" t="s">
        <v>7215</v>
      </c>
      <c r="F193" s="141" t="s">
        <v>7215</v>
      </c>
      <c r="G193" s="141" t="s">
        <v>7215</v>
      </c>
      <c r="H193" s="141" t="s">
        <v>7215</v>
      </c>
      <c r="I193" s="141" t="s">
        <v>7215</v>
      </c>
      <c r="J193" s="141" t="s">
        <v>7215</v>
      </c>
      <c r="K193" s="141" t="s">
        <v>7215</v>
      </c>
      <c r="L193" s="141" t="s">
        <v>7215</v>
      </c>
      <c r="M193" s="141" t="s">
        <v>7215</v>
      </c>
      <c r="N193" s="141" t="s">
        <v>7215</v>
      </c>
      <c r="O193" s="141" t="s">
        <v>7215</v>
      </c>
    </row>
    <row r="194" spans="1:15" x14ac:dyDescent="0.2">
      <c r="A194" s="141">
        <v>333047</v>
      </c>
      <c r="B194" s="141" t="s">
        <v>4111</v>
      </c>
      <c r="C194" s="141" t="s">
        <v>7215</v>
      </c>
      <c r="D194" s="141" t="s">
        <v>7215</v>
      </c>
      <c r="E194" s="141" t="s">
        <v>7215</v>
      </c>
      <c r="F194" s="141" t="s">
        <v>7215</v>
      </c>
      <c r="G194" s="141" t="s">
        <v>7215</v>
      </c>
      <c r="H194" s="141" t="s">
        <v>7215</v>
      </c>
      <c r="I194" s="141" t="s">
        <v>7215</v>
      </c>
      <c r="J194" s="141" t="s">
        <v>7215</v>
      </c>
      <c r="K194" s="141" t="s">
        <v>7215</v>
      </c>
      <c r="L194" s="141" t="s">
        <v>7215</v>
      </c>
      <c r="M194" s="141" t="s">
        <v>7215</v>
      </c>
      <c r="N194" s="141" t="s">
        <v>7215</v>
      </c>
      <c r="O194" s="141" t="s">
        <v>7215</v>
      </c>
    </row>
    <row r="195" spans="1:15" x14ac:dyDescent="0.2">
      <c r="A195" s="141">
        <v>333075</v>
      </c>
      <c r="B195" s="141" t="s">
        <v>4111</v>
      </c>
      <c r="C195" s="141" t="s">
        <v>7215</v>
      </c>
      <c r="D195" s="141" t="s">
        <v>7215</v>
      </c>
      <c r="E195" s="141" t="s">
        <v>7215</v>
      </c>
      <c r="F195" s="141" t="s">
        <v>7215</v>
      </c>
      <c r="G195" s="141" t="s">
        <v>7215</v>
      </c>
      <c r="H195" s="141" t="s">
        <v>7215</v>
      </c>
      <c r="I195" s="141" t="s">
        <v>7215</v>
      </c>
      <c r="J195" s="141" t="s">
        <v>7215</v>
      </c>
      <c r="K195" s="141" t="s">
        <v>7215</v>
      </c>
      <c r="L195" s="141" t="s">
        <v>7215</v>
      </c>
      <c r="M195" s="141" t="s">
        <v>7215</v>
      </c>
      <c r="N195" s="141" t="s">
        <v>7215</v>
      </c>
      <c r="O195" s="141" t="s">
        <v>7215</v>
      </c>
    </row>
    <row r="196" spans="1:15" x14ac:dyDescent="0.2">
      <c r="A196" s="141">
        <v>333109</v>
      </c>
      <c r="B196" s="141" t="s">
        <v>4111</v>
      </c>
      <c r="C196" s="141" t="s">
        <v>7215</v>
      </c>
      <c r="D196" s="141" t="s">
        <v>7215</v>
      </c>
      <c r="E196" s="141" t="s">
        <v>7215</v>
      </c>
      <c r="F196" s="141" t="s">
        <v>7215</v>
      </c>
      <c r="G196" s="141" t="s">
        <v>7215</v>
      </c>
      <c r="H196" s="141" t="s">
        <v>7215</v>
      </c>
      <c r="I196" s="141" t="s">
        <v>7215</v>
      </c>
      <c r="J196" s="141" t="s">
        <v>7215</v>
      </c>
      <c r="K196" s="141" t="s">
        <v>7215</v>
      </c>
      <c r="L196" s="141" t="s">
        <v>7215</v>
      </c>
      <c r="M196" s="141" t="s">
        <v>7215</v>
      </c>
      <c r="N196" s="141" t="s">
        <v>7215</v>
      </c>
      <c r="O196" s="141" t="s">
        <v>7215</v>
      </c>
    </row>
    <row r="197" spans="1:15" x14ac:dyDescent="0.2">
      <c r="A197" s="141">
        <v>333150</v>
      </c>
      <c r="B197" s="141" t="s">
        <v>4111</v>
      </c>
      <c r="C197" s="141" t="s">
        <v>7215</v>
      </c>
      <c r="D197" s="141" t="s">
        <v>7215</v>
      </c>
      <c r="E197" s="141" t="s">
        <v>7215</v>
      </c>
      <c r="F197" s="141" t="s">
        <v>7215</v>
      </c>
      <c r="G197" s="141" t="s">
        <v>7215</v>
      </c>
      <c r="H197" s="141" t="s">
        <v>7215</v>
      </c>
      <c r="I197" s="141" t="s">
        <v>7215</v>
      </c>
      <c r="J197" s="141" t="s">
        <v>7215</v>
      </c>
      <c r="K197" s="141" t="s">
        <v>7215</v>
      </c>
      <c r="L197" s="141" t="s">
        <v>7215</v>
      </c>
      <c r="M197" s="141" t="s">
        <v>7215</v>
      </c>
      <c r="N197" s="141" t="s">
        <v>7215</v>
      </c>
      <c r="O197" s="141" t="s">
        <v>7215</v>
      </c>
    </row>
    <row r="198" spans="1:15" x14ac:dyDescent="0.2">
      <c r="A198" s="141">
        <v>333169</v>
      </c>
      <c r="B198" s="141" t="s">
        <v>4111</v>
      </c>
      <c r="C198" s="141" t="s">
        <v>7215</v>
      </c>
      <c r="D198" s="141" t="s">
        <v>7215</v>
      </c>
      <c r="E198" s="141" t="s">
        <v>7215</v>
      </c>
      <c r="F198" s="141" t="s">
        <v>7215</v>
      </c>
      <c r="G198" s="141" t="s">
        <v>7215</v>
      </c>
      <c r="H198" s="141" t="s">
        <v>7215</v>
      </c>
      <c r="I198" s="141" t="s">
        <v>7215</v>
      </c>
      <c r="J198" s="141" t="s">
        <v>7215</v>
      </c>
      <c r="K198" s="141" t="s">
        <v>7215</v>
      </c>
      <c r="L198" s="141" t="s">
        <v>7215</v>
      </c>
      <c r="M198" s="141" t="s">
        <v>7215</v>
      </c>
      <c r="N198" s="141" t="s">
        <v>7215</v>
      </c>
      <c r="O198" s="141" t="s">
        <v>7215</v>
      </c>
    </row>
    <row r="199" spans="1:15" x14ac:dyDescent="0.2">
      <c r="A199" s="141">
        <v>333206</v>
      </c>
      <c r="B199" s="141" t="s">
        <v>4111</v>
      </c>
      <c r="C199" s="141" t="s">
        <v>7215</v>
      </c>
      <c r="D199" s="141" t="s">
        <v>7215</v>
      </c>
      <c r="E199" s="141" t="s">
        <v>7215</v>
      </c>
      <c r="F199" s="141" t="s">
        <v>7215</v>
      </c>
      <c r="G199" s="141" t="s">
        <v>7215</v>
      </c>
      <c r="H199" s="141" t="s">
        <v>7215</v>
      </c>
      <c r="I199" s="141" t="s">
        <v>7215</v>
      </c>
      <c r="J199" s="141" t="s">
        <v>7215</v>
      </c>
      <c r="K199" s="141" t="s">
        <v>7215</v>
      </c>
      <c r="L199" s="141" t="s">
        <v>7215</v>
      </c>
      <c r="M199" s="141" t="s">
        <v>7215</v>
      </c>
      <c r="N199" s="141" t="s">
        <v>7215</v>
      </c>
      <c r="O199" s="141" t="s">
        <v>7215</v>
      </c>
    </row>
    <row r="200" spans="1:15" x14ac:dyDescent="0.2">
      <c r="A200" s="141">
        <v>333255</v>
      </c>
      <c r="B200" s="141" t="s">
        <v>4111</v>
      </c>
      <c r="C200" s="141" t="s">
        <v>7215</v>
      </c>
      <c r="D200" s="141" t="s">
        <v>7215</v>
      </c>
      <c r="E200" s="141" t="s">
        <v>7215</v>
      </c>
      <c r="F200" s="141" t="s">
        <v>7215</v>
      </c>
      <c r="G200" s="141" t="s">
        <v>7215</v>
      </c>
      <c r="H200" s="141" t="s">
        <v>7215</v>
      </c>
      <c r="I200" s="141" t="s">
        <v>7215</v>
      </c>
      <c r="J200" s="141" t="s">
        <v>7215</v>
      </c>
      <c r="K200" s="141" t="s">
        <v>7215</v>
      </c>
      <c r="L200" s="141" t="s">
        <v>7215</v>
      </c>
      <c r="M200" s="141" t="s">
        <v>7215</v>
      </c>
      <c r="N200" s="141" t="s">
        <v>7215</v>
      </c>
      <c r="O200" s="141" t="s">
        <v>7215</v>
      </c>
    </row>
    <row r="201" spans="1:15" x14ac:dyDescent="0.2">
      <c r="A201" s="141">
        <v>333642</v>
      </c>
      <c r="B201" s="141" t="s">
        <v>4111</v>
      </c>
      <c r="C201" s="141" t="s">
        <v>7215</v>
      </c>
      <c r="D201" s="141" t="s">
        <v>7215</v>
      </c>
      <c r="E201" s="141" t="s">
        <v>7215</v>
      </c>
      <c r="F201" s="141" t="s">
        <v>7215</v>
      </c>
      <c r="G201" s="141" t="s">
        <v>7215</v>
      </c>
      <c r="H201" s="141" t="s">
        <v>7215</v>
      </c>
      <c r="I201" s="141" t="s">
        <v>7215</v>
      </c>
      <c r="J201" s="141" t="s">
        <v>7215</v>
      </c>
      <c r="K201" s="141" t="s">
        <v>7215</v>
      </c>
      <c r="L201" s="141" t="s">
        <v>7215</v>
      </c>
      <c r="M201" s="141" t="s">
        <v>7215</v>
      </c>
      <c r="N201" s="141" t="s">
        <v>7215</v>
      </c>
      <c r="O201" s="141" t="s">
        <v>7215</v>
      </c>
    </row>
    <row r="202" spans="1:15" x14ac:dyDescent="0.2">
      <c r="A202" s="141">
        <v>333644</v>
      </c>
      <c r="B202" s="141" t="s">
        <v>4111</v>
      </c>
      <c r="C202" s="141" t="s">
        <v>7215</v>
      </c>
      <c r="D202" s="141" t="s">
        <v>7215</v>
      </c>
      <c r="E202" s="141" t="s">
        <v>7215</v>
      </c>
      <c r="F202" s="141" t="s">
        <v>7215</v>
      </c>
      <c r="G202" s="141" t="s">
        <v>7215</v>
      </c>
      <c r="H202" s="141" t="s">
        <v>7215</v>
      </c>
      <c r="I202" s="141" t="s">
        <v>7215</v>
      </c>
      <c r="J202" s="141" t="s">
        <v>7215</v>
      </c>
      <c r="K202" s="141" t="s">
        <v>7215</v>
      </c>
      <c r="L202" s="141" t="s">
        <v>7215</v>
      </c>
      <c r="M202" s="141" t="s">
        <v>7215</v>
      </c>
      <c r="N202" s="141" t="s">
        <v>7215</v>
      </c>
      <c r="O202" s="141" t="s">
        <v>7215</v>
      </c>
    </row>
    <row r="203" spans="1:15" x14ac:dyDescent="0.2">
      <c r="A203" s="141">
        <v>333702</v>
      </c>
      <c r="B203" s="141" t="s">
        <v>4111</v>
      </c>
      <c r="C203" s="141" t="s">
        <v>7215</v>
      </c>
      <c r="D203" s="141" t="s">
        <v>7215</v>
      </c>
      <c r="E203" s="141" t="s">
        <v>7215</v>
      </c>
      <c r="F203" s="141" t="s">
        <v>7215</v>
      </c>
      <c r="G203" s="141" t="s">
        <v>7215</v>
      </c>
      <c r="H203" s="141" t="s">
        <v>7215</v>
      </c>
      <c r="I203" s="141" t="s">
        <v>7215</v>
      </c>
      <c r="J203" s="141" t="s">
        <v>7215</v>
      </c>
      <c r="K203" s="141" t="s">
        <v>7215</v>
      </c>
      <c r="L203" s="141" t="s">
        <v>7215</v>
      </c>
      <c r="M203" s="141" t="s">
        <v>7215</v>
      </c>
      <c r="N203" s="141" t="s">
        <v>7215</v>
      </c>
      <c r="O203" s="141" t="s">
        <v>7215</v>
      </c>
    </row>
    <row r="204" spans="1:15" x14ac:dyDescent="0.2">
      <c r="A204" s="141">
        <v>333714</v>
      </c>
      <c r="B204" s="141" t="s">
        <v>4111</v>
      </c>
      <c r="C204" s="141" t="s">
        <v>7215</v>
      </c>
      <c r="D204" s="141" t="s">
        <v>7215</v>
      </c>
      <c r="E204" s="141" t="s">
        <v>7215</v>
      </c>
      <c r="F204" s="141" t="s">
        <v>7215</v>
      </c>
      <c r="G204" s="141" t="s">
        <v>7215</v>
      </c>
      <c r="H204" s="141" t="s">
        <v>7215</v>
      </c>
      <c r="I204" s="141" t="s">
        <v>7215</v>
      </c>
      <c r="J204" s="141" t="s">
        <v>7215</v>
      </c>
      <c r="K204" s="141" t="s">
        <v>7215</v>
      </c>
      <c r="L204" s="141" t="s">
        <v>7215</v>
      </c>
      <c r="M204" s="141" t="s">
        <v>7215</v>
      </c>
      <c r="N204" s="141" t="s">
        <v>7215</v>
      </c>
      <c r="O204" s="141" t="s">
        <v>7215</v>
      </c>
    </row>
    <row r="205" spans="1:15" x14ac:dyDescent="0.2">
      <c r="A205" s="141">
        <v>333719</v>
      </c>
      <c r="B205" s="141" t="s">
        <v>4111</v>
      </c>
      <c r="C205" s="141" t="s">
        <v>7215</v>
      </c>
      <c r="D205" s="141" t="s">
        <v>7215</v>
      </c>
      <c r="E205" s="141" t="s">
        <v>7215</v>
      </c>
      <c r="F205" s="141" t="s">
        <v>7215</v>
      </c>
      <c r="G205" s="141" t="s">
        <v>7215</v>
      </c>
      <c r="H205" s="141" t="s">
        <v>7215</v>
      </c>
      <c r="I205" s="141" t="s">
        <v>7215</v>
      </c>
      <c r="J205" s="141" t="s">
        <v>7215</v>
      </c>
      <c r="K205" s="141" t="s">
        <v>7215</v>
      </c>
      <c r="L205" s="141" t="s">
        <v>7215</v>
      </c>
      <c r="M205" s="141" t="s">
        <v>7215</v>
      </c>
      <c r="N205" s="141" t="s">
        <v>7215</v>
      </c>
      <c r="O205" s="141" t="s">
        <v>7215</v>
      </c>
    </row>
    <row r="206" spans="1:15" x14ac:dyDescent="0.2">
      <c r="A206" s="141">
        <v>333785</v>
      </c>
      <c r="B206" s="141" t="s">
        <v>4111</v>
      </c>
      <c r="C206" s="141" t="s">
        <v>7215</v>
      </c>
      <c r="D206" s="141" t="s">
        <v>7215</v>
      </c>
      <c r="E206" s="141" t="s">
        <v>7215</v>
      </c>
      <c r="F206" s="141" t="s">
        <v>7215</v>
      </c>
      <c r="G206" s="141" t="s">
        <v>7215</v>
      </c>
      <c r="H206" s="141" t="s">
        <v>7215</v>
      </c>
      <c r="I206" s="141" t="s">
        <v>7215</v>
      </c>
      <c r="J206" s="141" t="s">
        <v>7215</v>
      </c>
      <c r="K206" s="141" t="s">
        <v>7215</v>
      </c>
      <c r="L206" s="141" t="s">
        <v>7215</v>
      </c>
      <c r="M206" s="141" t="s">
        <v>7215</v>
      </c>
      <c r="N206" s="141" t="s">
        <v>7215</v>
      </c>
      <c r="O206" s="141" t="s">
        <v>7215</v>
      </c>
    </row>
    <row r="207" spans="1:15" x14ac:dyDescent="0.2">
      <c r="A207" s="141">
        <v>333789</v>
      </c>
      <c r="B207" s="141" t="s">
        <v>4111</v>
      </c>
      <c r="C207" s="141" t="s">
        <v>7215</v>
      </c>
      <c r="D207" s="141" t="s">
        <v>7215</v>
      </c>
      <c r="E207" s="141" t="s">
        <v>7215</v>
      </c>
      <c r="F207" s="141" t="s">
        <v>7215</v>
      </c>
      <c r="G207" s="141" t="s">
        <v>7215</v>
      </c>
      <c r="H207" s="141" t="s">
        <v>7215</v>
      </c>
      <c r="I207" s="141" t="s">
        <v>7215</v>
      </c>
      <c r="J207" s="141" t="s">
        <v>7215</v>
      </c>
      <c r="K207" s="141" t="s">
        <v>7215</v>
      </c>
      <c r="L207" s="141" t="s">
        <v>7215</v>
      </c>
      <c r="M207" s="141" t="s">
        <v>7215</v>
      </c>
      <c r="N207" s="141" t="s">
        <v>7215</v>
      </c>
      <c r="O207" s="141" t="s">
        <v>7215</v>
      </c>
    </row>
    <row r="208" spans="1:15" x14ac:dyDescent="0.2">
      <c r="A208" s="141">
        <v>333794</v>
      </c>
      <c r="B208" s="141" t="s">
        <v>4111</v>
      </c>
      <c r="C208" s="141" t="s">
        <v>7215</v>
      </c>
      <c r="D208" s="141" t="s">
        <v>7215</v>
      </c>
      <c r="E208" s="141" t="s">
        <v>7215</v>
      </c>
      <c r="F208" s="141" t="s">
        <v>7215</v>
      </c>
      <c r="G208" s="141" t="s">
        <v>7215</v>
      </c>
      <c r="H208" s="141" t="s">
        <v>7215</v>
      </c>
      <c r="I208" s="141" t="s">
        <v>7215</v>
      </c>
      <c r="J208" s="141" t="s">
        <v>7215</v>
      </c>
      <c r="K208" s="141" t="s">
        <v>7215</v>
      </c>
      <c r="L208" s="141" t="s">
        <v>7215</v>
      </c>
      <c r="M208" s="141" t="s">
        <v>7215</v>
      </c>
      <c r="N208" s="141" t="s">
        <v>7215</v>
      </c>
      <c r="O208" s="141" t="s">
        <v>7215</v>
      </c>
    </row>
    <row r="209" spans="1:15" x14ac:dyDescent="0.2">
      <c r="A209" s="141">
        <v>333859</v>
      </c>
      <c r="B209" s="141" t="s">
        <v>4111</v>
      </c>
      <c r="C209" s="141" t="s">
        <v>7215</v>
      </c>
      <c r="D209" s="141" t="s">
        <v>7215</v>
      </c>
      <c r="E209" s="141" t="s">
        <v>7215</v>
      </c>
      <c r="F209" s="141" t="s">
        <v>7215</v>
      </c>
      <c r="G209" s="141" t="s">
        <v>7215</v>
      </c>
      <c r="H209" s="141" t="s">
        <v>7215</v>
      </c>
      <c r="I209" s="141" t="s">
        <v>7215</v>
      </c>
      <c r="J209" s="141" t="s">
        <v>7215</v>
      </c>
      <c r="K209" s="141" t="s">
        <v>7215</v>
      </c>
      <c r="L209" s="141" t="s">
        <v>7215</v>
      </c>
      <c r="M209" s="141" t="s">
        <v>7215</v>
      </c>
      <c r="N209" s="141" t="s">
        <v>7215</v>
      </c>
      <c r="O209" s="141" t="s">
        <v>7215</v>
      </c>
    </row>
    <row r="210" spans="1:15" x14ac:dyDescent="0.2">
      <c r="A210" s="141">
        <v>333869</v>
      </c>
      <c r="B210" s="141" t="s">
        <v>4111</v>
      </c>
      <c r="C210" s="141" t="s">
        <v>7215</v>
      </c>
      <c r="D210" s="141" t="s">
        <v>7215</v>
      </c>
      <c r="E210" s="141" t="s">
        <v>7215</v>
      </c>
      <c r="F210" s="141" t="s">
        <v>7215</v>
      </c>
      <c r="G210" s="141" t="s">
        <v>7215</v>
      </c>
      <c r="H210" s="141" t="s">
        <v>7215</v>
      </c>
      <c r="I210" s="141" t="s">
        <v>7215</v>
      </c>
      <c r="J210" s="141" t="s">
        <v>7215</v>
      </c>
      <c r="K210" s="141" t="s">
        <v>7215</v>
      </c>
      <c r="L210" s="141" t="s">
        <v>7215</v>
      </c>
      <c r="M210" s="141" t="s">
        <v>7215</v>
      </c>
      <c r="N210" s="141" t="s">
        <v>7215</v>
      </c>
      <c r="O210" s="141" t="s">
        <v>7215</v>
      </c>
    </row>
    <row r="211" spans="1:15" x14ac:dyDescent="0.2">
      <c r="A211" s="141">
        <v>333878</v>
      </c>
      <c r="B211" s="141" t="s">
        <v>4111</v>
      </c>
      <c r="C211" s="141" t="s">
        <v>7215</v>
      </c>
      <c r="D211" s="141" t="s">
        <v>7215</v>
      </c>
      <c r="E211" s="141" t="s">
        <v>7215</v>
      </c>
      <c r="F211" s="141" t="s">
        <v>7215</v>
      </c>
      <c r="G211" s="141" t="s">
        <v>7215</v>
      </c>
      <c r="H211" s="141" t="s">
        <v>7215</v>
      </c>
      <c r="I211" s="141" t="s">
        <v>7215</v>
      </c>
      <c r="J211" s="141" t="s">
        <v>7215</v>
      </c>
      <c r="K211" s="141" t="s">
        <v>7215</v>
      </c>
      <c r="L211" s="141" t="s">
        <v>7215</v>
      </c>
      <c r="M211" s="141" t="s">
        <v>7215</v>
      </c>
      <c r="N211" s="141" t="s">
        <v>7215</v>
      </c>
      <c r="O211" s="141" t="s">
        <v>7215</v>
      </c>
    </row>
    <row r="212" spans="1:15" x14ac:dyDescent="0.2">
      <c r="A212" s="141">
        <v>333898</v>
      </c>
      <c r="B212" s="141" t="s">
        <v>4111</v>
      </c>
      <c r="C212" s="141" t="s">
        <v>7215</v>
      </c>
      <c r="D212" s="141" t="s">
        <v>7215</v>
      </c>
      <c r="E212" s="141" t="s">
        <v>7215</v>
      </c>
      <c r="F212" s="141" t="s">
        <v>7215</v>
      </c>
      <c r="G212" s="141" t="s">
        <v>7215</v>
      </c>
      <c r="H212" s="141" t="s">
        <v>7215</v>
      </c>
      <c r="I212" s="141" t="s">
        <v>7215</v>
      </c>
      <c r="J212" s="141" t="s">
        <v>7215</v>
      </c>
      <c r="K212" s="141" t="s">
        <v>7215</v>
      </c>
      <c r="L212" s="141" t="s">
        <v>7215</v>
      </c>
      <c r="M212" s="141" t="s">
        <v>7215</v>
      </c>
      <c r="N212" s="141" t="s">
        <v>7215</v>
      </c>
      <c r="O212" s="141" t="s">
        <v>7215</v>
      </c>
    </row>
    <row r="213" spans="1:15" x14ac:dyDescent="0.2">
      <c r="A213" s="141">
        <v>333937</v>
      </c>
      <c r="B213" s="141" t="s">
        <v>4111</v>
      </c>
      <c r="C213" s="141" t="s">
        <v>7215</v>
      </c>
      <c r="D213" s="141" t="s">
        <v>7215</v>
      </c>
      <c r="E213" s="141" t="s">
        <v>7215</v>
      </c>
      <c r="F213" s="141" t="s">
        <v>7215</v>
      </c>
      <c r="G213" s="141" t="s">
        <v>7215</v>
      </c>
      <c r="H213" s="141" t="s">
        <v>7215</v>
      </c>
      <c r="I213" s="141" t="s">
        <v>7215</v>
      </c>
      <c r="J213" s="141" t="s">
        <v>7215</v>
      </c>
      <c r="K213" s="141" t="s">
        <v>7215</v>
      </c>
      <c r="L213" s="141" t="s">
        <v>7215</v>
      </c>
      <c r="M213" s="141" t="s">
        <v>7215</v>
      </c>
      <c r="N213" s="141" t="s">
        <v>7215</v>
      </c>
      <c r="O213" s="141" t="s">
        <v>7215</v>
      </c>
    </row>
    <row r="214" spans="1:15" x14ac:dyDescent="0.2">
      <c r="A214" s="141">
        <v>334018</v>
      </c>
      <c r="B214" s="141" t="s">
        <v>4111</v>
      </c>
      <c r="C214" s="141" t="s">
        <v>7215</v>
      </c>
      <c r="D214" s="141" t="s">
        <v>7215</v>
      </c>
      <c r="E214" s="141" t="s">
        <v>7215</v>
      </c>
      <c r="F214" s="141" t="s">
        <v>7215</v>
      </c>
      <c r="G214" s="141" t="s">
        <v>7215</v>
      </c>
      <c r="H214" s="141" t="s">
        <v>7215</v>
      </c>
      <c r="I214" s="141" t="s">
        <v>7215</v>
      </c>
      <c r="J214" s="141" t="s">
        <v>7215</v>
      </c>
      <c r="K214" s="141" t="s">
        <v>7215</v>
      </c>
      <c r="L214" s="141" t="s">
        <v>7215</v>
      </c>
      <c r="M214" s="141" t="s">
        <v>7215</v>
      </c>
      <c r="N214" s="141" t="s">
        <v>7215</v>
      </c>
      <c r="O214" s="141" t="s">
        <v>7215</v>
      </c>
    </row>
    <row r="215" spans="1:15" x14ac:dyDescent="0.2">
      <c r="A215" s="141">
        <v>334021</v>
      </c>
      <c r="B215" s="141" t="s">
        <v>4111</v>
      </c>
      <c r="C215" s="141" t="s">
        <v>7215</v>
      </c>
      <c r="D215" s="141" t="s">
        <v>7215</v>
      </c>
      <c r="E215" s="141" t="s">
        <v>7215</v>
      </c>
      <c r="F215" s="141" t="s">
        <v>7215</v>
      </c>
      <c r="G215" s="141" t="s">
        <v>7215</v>
      </c>
      <c r="H215" s="141" t="s">
        <v>7215</v>
      </c>
      <c r="I215" s="141" t="s">
        <v>7215</v>
      </c>
      <c r="J215" s="141" t="s">
        <v>7215</v>
      </c>
      <c r="K215" s="141" t="s">
        <v>7215</v>
      </c>
      <c r="L215" s="141" t="s">
        <v>7215</v>
      </c>
      <c r="M215" s="141" t="s">
        <v>7215</v>
      </c>
      <c r="N215" s="141" t="s">
        <v>7215</v>
      </c>
      <c r="O215" s="141" t="s">
        <v>7215</v>
      </c>
    </row>
    <row r="216" spans="1:15" x14ac:dyDescent="0.2">
      <c r="A216" s="141">
        <v>334087</v>
      </c>
      <c r="B216" s="141" t="s">
        <v>4111</v>
      </c>
      <c r="C216" s="141" t="s">
        <v>7215</v>
      </c>
      <c r="D216" s="141" t="s">
        <v>7215</v>
      </c>
      <c r="E216" s="141" t="s">
        <v>7215</v>
      </c>
      <c r="F216" s="141" t="s">
        <v>7215</v>
      </c>
      <c r="G216" s="141" t="s">
        <v>7215</v>
      </c>
      <c r="H216" s="141" t="s">
        <v>7215</v>
      </c>
      <c r="I216" s="141" t="s">
        <v>7215</v>
      </c>
      <c r="J216" s="141" t="s">
        <v>7215</v>
      </c>
      <c r="K216" s="141" t="s">
        <v>7215</v>
      </c>
      <c r="L216" s="141" t="s">
        <v>7215</v>
      </c>
      <c r="M216" s="141" t="s">
        <v>7215</v>
      </c>
      <c r="N216" s="141" t="s">
        <v>7215</v>
      </c>
      <c r="O216" s="141" t="s">
        <v>7215</v>
      </c>
    </row>
    <row r="217" spans="1:15" x14ac:dyDescent="0.2">
      <c r="A217" s="141">
        <v>334129</v>
      </c>
      <c r="B217" s="141" t="s">
        <v>4111</v>
      </c>
      <c r="C217" s="141" t="s">
        <v>7215</v>
      </c>
      <c r="D217" s="141" t="s">
        <v>7215</v>
      </c>
      <c r="E217" s="141" t="s">
        <v>7215</v>
      </c>
      <c r="F217" s="141" t="s">
        <v>7215</v>
      </c>
      <c r="G217" s="141" t="s">
        <v>7215</v>
      </c>
      <c r="H217" s="141" t="s">
        <v>7215</v>
      </c>
      <c r="I217" s="141" t="s">
        <v>7215</v>
      </c>
      <c r="J217" s="141" t="s">
        <v>7215</v>
      </c>
      <c r="K217" s="141" t="s">
        <v>7215</v>
      </c>
      <c r="L217" s="141" t="s">
        <v>7215</v>
      </c>
      <c r="M217" s="141" t="s">
        <v>7215</v>
      </c>
      <c r="N217" s="141" t="s">
        <v>7215</v>
      </c>
      <c r="O217" s="141" t="s">
        <v>7215</v>
      </c>
    </row>
    <row r="218" spans="1:15" x14ac:dyDescent="0.2">
      <c r="A218" s="141">
        <v>334175</v>
      </c>
      <c r="B218" s="141" t="s">
        <v>4111</v>
      </c>
      <c r="C218" s="141" t="s">
        <v>7215</v>
      </c>
      <c r="D218" s="141" t="s">
        <v>7215</v>
      </c>
      <c r="E218" s="141" t="s">
        <v>7215</v>
      </c>
      <c r="F218" s="141" t="s">
        <v>7215</v>
      </c>
      <c r="G218" s="141" t="s">
        <v>7215</v>
      </c>
      <c r="H218" s="141" t="s">
        <v>7215</v>
      </c>
      <c r="I218" s="141" t="s">
        <v>7215</v>
      </c>
      <c r="J218" s="141" t="s">
        <v>7215</v>
      </c>
      <c r="K218" s="141" t="s">
        <v>7215</v>
      </c>
      <c r="L218" s="141" t="s">
        <v>7215</v>
      </c>
      <c r="M218" s="141" t="s">
        <v>7215</v>
      </c>
      <c r="N218" s="141" t="s">
        <v>7215</v>
      </c>
      <c r="O218" s="141" t="s">
        <v>7215</v>
      </c>
    </row>
    <row r="219" spans="1:15" x14ac:dyDescent="0.2">
      <c r="A219" s="141">
        <v>334226</v>
      </c>
      <c r="B219" s="141" t="s">
        <v>4111</v>
      </c>
      <c r="C219" s="141" t="s">
        <v>7215</v>
      </c>
      <c r="D219" s="141" t="s">
        <v>7215</v>
      </c>
      <c r="E219" s="141" t="s">
        <v>7215</v>
      </c>
      <c r="F219" s="141" t="s">
        <v>7215</v>
      </c>
      <c r="G219" s="141" t="s">
        <v>7215</v>
      </c>
      <c r="H219" s="141" t="s">
        <v>7215</v>
      </c>
      <c r="I219" s="141" t="s">
        <v>7215</v>
      </c>
      <c r="J219" s="141" t="s">
        <v>7215</v>
      </c>
      <c r="K219" s="141" t="s">
        <v>7215</v>
      </c>
      <c r="L219" s="141" t="s">
        <v>7215</v>
      </c>
      <c r="M219" s="141" t="s">
        <v>7215</v>
      </c>
      <c r="N219" s="141" t="s">
        <v>7215</v>
      </c>
      <c r="O219" s="141" t="s">
        <v>7215</v>
      </c>
    </row>
    <row r="220" spans="1:15" x14ac:dyDescent="0.2">
      <c r="A220" s="141">
        <v>334230</v>
      </c>
      <c r="B220" s="141" t="s">
        <v>4111</v>
      </c>
      <c r="C220" s="141" t="s">
        <v>7215</v>
      </c>
      <c r="D220" s="141" t="s">
        <v>7215</v>
      </c>
      <c r="E220" s="141" t="s">
        <v>7215</v>
      </c>
      <c r="F220" s="141" t="s">
        <v>7215</v>
      </c>
      <c r="G220" s="141" t="s">
        <v>7215</v>
      </c>
      <c r="H220" s="141" t="s">
        <v>7215</v>
      </c>
      <c r="I220" s="141" t="s">
        <v>7215</v>
      </c>
      <c r="J220" s="141" t="s">
        <v>7215</v>
      </c>
      <c r="K220" s="141" t="s">
        <v>7215</v>
      </c>
      <c r="L220" s="141" t="s">
        <v>7215</v>
      </c>
      <c r="M220" s="141" t="s">
        <v>7215</v>
      </c>
      <c r="N220" s="141" t="s">
        <v>7215</v>
      </c>
      <c r="O220" s="141" t="s">
        <v>7215</v>
      </c>
    </row>
    <row r="221" spans="1:15" x14ac:dyDescent="0.2">
      <c r="A221" s="141">
        <v>334304</v>
      </c>
      <c r="B221" s="141" t="s">
        <v>4111</v>
      </c>
      <c r="C221" s="141" t="s">
        <v>7215</v>
      </c>
      <c r="D221" s="141" t="s">
        <v>7215</v>
      </c>
      <c r="E221" s="141" t="s">
        <v>7215</v>
      </c>
      <c r="F221" s="141" t="s">
        <v>7215</v>
      </c>
      <c r="G221" s="141" t="s">
        <v>7215</v>
      </c>
      <c r="H221" s="141" t="s">
        <v>7215</v>
      </c>
      <c r="I221" s="141" t="s">
        <v>7215</v>
      </c>
      <c r="J221" s="141" t="s">
        <v>7215</v>
      </c>
      <c r="K221" s="141" t="s">
        <v>7215</v>
      </c>
      <c r="L221" s="141" t="s">
        <v>7215</v>
      </c>
      <c r="M221" s="141" t="s">
        <v>7215</v>
      </c>
      <c r="N221" s="141" t="s">
        <v>7215</v>
      </c>
      <c r="O221" s="141" t="s">
        <v>7215</v>
      </c>
    </row>
    <row r="222" spans="1:15" x14ac:dyDescent="0.2">
      <c r="A222" s="141">
        <v>334315</v>
      </c>
      <c r="B222" s="141" t="s">
        <v>4111</v>
      </c>
      <c r="C222" s="141" t="s">
        <v>7215</v>
      </c>
      <c r="D222" s="141" t="s">
        <v>7215</v>
      </c>
      <c r="E222" s="141" t="s">
        <v>7215</v>
      </c>
      <c r="F222" s="141" t="s">
        <v>7215</v>
      </c>
      <c r="G222" s="141" t="s">
        <v>7215</v>
      </c>
      <c r="H222" s="141" t="s">
        <v>7215</v>
      </c>
      <c r="I222" s="141" t="s">
        <v>7215</v>
      </c>
      <c r="J222" s="141" t="s">
        <v>7215</v>
      </c>
      <c r="K222" s="141" t="s">
        <v>7215</v>
      </c>
      <c r="L222" s="141" t="s">
        <v>7215</v>
      </c>
      <c r="M222" s="141" t="s">
        <v>7215</v>
      </c>
      <c r="N222" s="141" t="s">
        <v>7215</v>
      </c>
      <c r="O222" s="141" t="s">
        <v>7215</v>
      </c>
    </row>
    <row r="223" spans="1:15" x14ac:dyDescent="0.2">
      <c r="A223" s="141">
        <v>334335</v>
      </c>
      <c r="B223" s="141" t="s">
        <v>4111</v>
      </c>
      <c r="C223" s="141" t="s">
        <v>7215</v>
      </c>
      <c r="D223" s="141" t="s">
        <v>7215</v>
      </c>
      <c r="E223" s="141" t="s">
        <v>7215</v>
      </c>
      <c r="F223" s="141" t="s">
        <v>7215</v>
      </c>
      <c r="G223" s="141" t="s">
        <v>7215</v>
      </c>
      <c r="H223" s="141" t="s">
        <v>7215</v>
      </c>
      <c r="I223" s="141" t="s">
        <v>7215</v>
      </c>
      <c r="J223" s="141" t="s">
        <v>7215</v>
      </c>
      <c r="K223" s="141" t="s">
        <v>7215</v>
      </c>
      <c r="L223" s="141" t="s">
        <v>7215</v>
      </c>
      <c r="M223" s="141" t="s">
        <v>7215</v>
      </c>
      <c r="N223" s="141" t="s">
        <v>7215</v>
      </c>
      <c r="O223" s="141" t="s">
        <v>7215</v>
      </c>
    </row>
    <row r="224" spans="1:15" x14ac:dyDescent="0.2">
      <c r="A224" s="141">
        <v>334350</v>
      </c>
      <c r="B224" s="141" t="s">
        <v>4111</v>
      </c>
      <c r="C224" s="141" t="s">
        <v>7215</v>
      </c>
      <c r="D224" s="141" t="s">
        <v>7215</v>
      </c>
      <c r="E224" s="141" t="s">
        <v>7215</v>
      </c>
      <c r="F224" s="141" t="s">
        <v>7215</v>
      </c>
      <c r="G224" s="141" t="s">
        <v>7215</v>
      </c>
      <c r="H224" s="141" t="s">
        <v>7215</v>
      </c>
      <c r="I224" s="141" t="s">
        <v>7215</v>
      </c>
      <c r="J224" s="141" t="s">
        <v>7215</v>
      </c>
      <c r="K224" s="141" t="s">
        <v>7215</v>
      </c>
      <c r="L224" s="141" t="s">
        <v>7215</v>
      </c>
      <c r="M224" s="141" t="s">
        <v>7215</v>
      </c>
      <c r="N224" s="141" t="s">
        <v>7215</v>
      </c>
      <c r="O224" s="141" t="s">
        <v>7215</v>
      </c>
    </row>
    <row r="225" spans="1:15" x14ac:dyDescent="0.2">
      <c r="A225" s="141">
        <v>334371</v>
      </c>
      <c r="B225" s="141" t="s">
        <v>4111</v>
      </c>
      <c r="C225" s="141" t="s">
        <v>7215</v>
      </c>
      <c r="D225" s="141" t="s">
        <v>7215</v>
      </c>
      <c r="E225" s="141" t="s">
        <v>7215</v>
      </c>
      <c r="F225" s="141" t="s">
        <v>7215</v>
      </c>
      <c r="G225" s="141" t="s">
        <v>7215</v>
      </c>
      <c r="H225" s="141" t="s">
        <v>7215</v>
      </c>
      <c r="I225" s="141" t="s">
        <v>7215</v>
      </c>
      <c r="J225" s="141" t="s">
        <v>7215</v>
      </c>
      <c r="K225" s="141" t="s">
        <v>7215</v>
      </c>
      <c r="L225" s="141" t="s">
        <v>7215</v>
      </c>
      <c r="M225" s="141" t="s">
        <v>7215</v>
      </c>
      <c r="N225" s="141" t="s">
        <v>7215</v>
      </c>
      <c r="O225" s="141" t="s">
        <v>7215</v>
      </c>
    </row>
    <row r="226" spans="1:15" x14ac:dyDescent="0.2">
      <c r="A226" s="141">
        <v>334389</v>
      </c>
      <c r="B226" s="141" t="s">
        <v>4111</v>
      </c>
      <c r="C226" s="141" t="s">
        <v>7215</v>
      </c>
      <c r="D226" s="141" t="s">
        <v>7215</v>
      </c>
      <c r="E226" s="141" t="s">
        <v>7215</v>
      </c>
      <c r="F226" s="141" t="s">
        <v>7215</v>
      </c>
      <c r="G226" s="141" t="s">
        <v>7215</v>
      </c>
      <c r="H226" s="141" t="s">
        <v>7215</v>
      </c>
      <c r="I226" s="141" t="s">
        <v>7215</v>
      </c>
      <c r="J226" s="141" t="s">
        <v>7215</v>
      </c>
      <c r="K226" s="141" t="s">
        <v>7215</v>
      </c>
      <c r="L226" s="141" t="s">
        <v>7215</v>
      </c>
      <c r="M226" s="141" t="s">
        <v>7215</v>
      </c>
      <c r="N226" s="141" t="s">
        <v>7215</v>
      </c>
      <c r="O226" s="141" t="s">
        <v>7215</v>
      </c>
    </row>
    <row r="227" spans="1:15" x14ac:dyDescent="0.2">
      <c r="A227" s="141">
        <v>334402</v>
      </c>
      <c r="B227" s="141" t="s">
        <v>4111</v>
      </c>
      <c r="C227" s="141" t="s">
        <v>7215</v>
      </c>
      <c r="D227" s="141" t="s">
        <v>7215</v>
      </c>
      <c r="E227" s="141" t="s">
        <v>7215</v>
      </c>
      <c r="F227" s="141" t="s">
        <v>7215</v>
      </c>
      <c r="G227" s="141" t="s">
        <v>7215</v>
      </c>
      <c r="H227" s="141" t="s">
        <v>7215</v>
      </c>
      <c r="I227" s="141" t="s">
        <v>7215</v>
      </c>
      <c r="J227" s="141" t="s">
        <v>7215</v>
      </c>
      <c r="K227" s="141" t="s">
        <v>7215</v>
      </c>
      <c r="L227" s="141" t="s">
        <v>7215</v>
      </c>
      <c r="M227" s="141" t="s">
        <v>7215</v>
      </c>
      <c r="N227" s="141" t="s">
        <v>7215</v>
      </c>
      <c r="O227" s="141" t="s">
        <v>7215</v>
      </c>
    </row>
    <row r="228" spans="1:15" x14ac:dyDescent="0.2">
      <c r="A228" s="141">
        <v>334465</v>
      </c>
      <c r="B228" s="141" t="s">
        <v>4111</v>
      </c>
      <c r="C228" s="141" t="s">
        <v>7215</v>
      </c>
      <c r="D228" s="141" t="s">
        <v>7215</v>
      </c>
      <c r="E228" s="141" t="s">
        <v>7215</v>
      </c>
      <c r="F228" s="141" t="s">
        <v>7215</v>
      </c>
      <c r="G228" s="141" t="s">
        <v>7215</v>
      </c>
      <c r="H228" s="141" t="s">
        <v>7215</v>
      </c>
      <c r="I228" s="141" t="s">
        <v>7215</v>
      </c>
      <c r="J228" s="141" t="s">
        <v>7215</v>
      </c>
      <c r="K228" s="141" t="s">
        <v>7215</v>
      </c>
      <c r="L228" s="141" t="s">
        <v>7215</v>
      </c>
      <c r="M228" s="141" t="s">
        <v>7215</v>
      </c>
      <c r="N228" s="141" t="s">
        <v>7215</v>
      </c>
      <c r="O228" s="141" t="s">
        <v>7215</v>
      </c>
    </row>
    <row r="229" spans="1:15" x14ac:dyDescent="0.2">
      <c r="A229" s="141">
        <v>334520</v>
      </c>
      <c r="B229" s="141" t="s">
        <v>4111</v>
      </c>
      <c r="C229" s="141" t="s">
        <v>7215</v>
      </c>
      <c r="D229" s="141" t="s">
        <v>7215</v>
      </c>
      <c r="E229" s="141" t="s">
        <v>7215</v>
      </c>
      <c r="F229" s="141" t="s">
        <v>7215</v>
      </c>
      <c r="G229" s="141" t="s">
        <v>7215</v>
      </c>
      <c r="H229" s="141" t="s">
        <v>7215</v>
      </c>
      <c r="I229" s="141" t="s">
        <v>7215</v>
      </c>
      <c r="J229" s="141" t="s">
        <v>7215</v>
      </c>
      <c r="K229" s="141" t="s">
        <v>7215</v>
      </c>
      <c r="L229" s="141" t="s">
        <v>7215</v>
      </c>
      <c r="M229" s="141" t="s">
        <v>7215</v>
      </c>
      <c r="N229" s="141" t="s">
        <v>7215</v>
      </c>
      <c r="O229" s="141" t="s">
        <v>7215</v>
      </c>
    </row>
    <row r="230" spans="1:15" x14ac:dyDescent="0.2">
      <c r="A230" s="141">
        <v>334531</v>
      </c>
      <c r="B230" s="141" t="s">
        <v>4111</v>
      </c>
      <c r="C230" s="141" t="s">
        <v>7215</v>
      </c>
      <c r="D230" s="141" t="s">
        <v>7215</v>
      </c>
      <c r="E230" s="141" t="s">
        <v>7215</v>
      </c>
      <c r="F230" s="141" t="s">
        <v>7215</v>
      </c>
      <c r="G230" s="141" t="s">
        <v>7215</v>
      </c>
      <c r="H230" s="141" t="s">
        <v>7215</v>
      </c>
      <c r="I230" s="141" t="s">
        <v>7215</v>
      </c>
      <c r="J230" s="141" t="s">
        <v>7215</v>
      </c>
      <c r="K230" s="141" t="s">
        <v>7215</v>
      </c>
      <c r="L230" s="141" t="s">
        <v>7215</v>
      </c>
      <c r="M230" s="141" t="s">
        <v>7215</v>
      </c>
      <c r="N230" s="141" t="s">
        <v>7215</v>
      </c>
      <c r="O230" s="141" t="s">
        <v>7215</v>
      </c>
    </row>
    <row r="231" spans="1:15" x14ac:dyDescent="0.2">
      <c r="A231" s="141">
        <v>334567</v>
      </c>
      <c r="B231" s="141" t="s">
        <v>4111</v>
      </c>
      <c r="C231" s="141" t="s">
        <v>7215</v>
      </c>
      <c r="D231" s="141" t="s">
        <v>7215</v>
      </c>
      <c r="E231" s="141" t="s">
        <v>7215</v>
      </c>
      <c r="F231" s="141" t="s">
        <v>7215</v>
      </c>
      <c r="G231" s="141" t="s">
        <v>7215</v>
      </c>
      <c r="H231" s="141" t="s">
        <v>7215</v>
      </c>
      <c r="I231" s="141" t="s">
        <v>7215</v>
      </c>
      <c r="J231" s="141" t="s">
        <v>7215</v>
      </c>
      <c r="K231" s="141" t="s">
        <v>7215</v>
      </c>
      <c r="L231" s="141" t="s">
        <v>7215</v>
      </c>
      <c r="M231" s="141" t="s">
        <v>7215</v>
      </c>
      <c r="N231" s="141" t="s">
        <v>7215</v>
      </c>
      <c r="O231" s="141" t="s">
        <v>7215</v>
      </c>
    </row>
    <row r="232" spans="1:15" x14ac:dyDescent="0.2">
      <c r="A232" s="141">
        <v>334605</v>
      </c>
      <c r="B232" s="141" t="s">
        <v>4111</v>
      </c>
      <c r="C232" s="141" t="s">
        <v>7215</v>
      </c>
      <c r="D232" s="141" t="s">
        <v>7215</v>
      </c>
      <c r="E232" s="141" t="s">
        <v>7215</v>
      </c>
      <c r="F232" s="141" t="s">
        <v>7215</v>
      </c>
      <c r="G232" s="141" t="s">
        <v>7215</v>
      </c>
      <c r="H232" s="141" t="s">
        <v>7215</v>
      </c>
      <c r="I232" s="141" t="s">
        <v>7215</v>
      </c>
      <c r="J232" s="141" t="s">
        <v>7215</v>
      </c>
      <c r="K232" s="141" t="s">
        <v>7215</v>
      </c>
      <c r="L232" s="141" t="s">
        <v>7215</v>
      </c>
      <c r="M232" s="141" t="s">
        <v>7215</v>
      </c>
      <c r="N232" s="141" t="s">
        <v>7215</v>
      </c>
      <c r="O232" s="141" t="s">
        <v>7215</v>
      </c>
    </row>
    <row r="233" spans="1:15" x14ac:dyDescent="0.2">
      <c r="A233" s="141">
        <v>334621</v>
      </c>
      <c r="B233" s="141" t="s">
        <v>4111</v>
      </c>
      <c r="C233" s="141" t="s">
        <v>7215</v>
      </c>
      <c r="D233" s="141" t="s">
        <v>7215</v>
      </c>
      <c r="E233" s="141" t="s">
        <v>7215</v>
      </c>
      <c r="F233" s="141" t="s">
        <v>7215</v>
      </c>
      <c r="G233" s="141" t="s">
        <v>7215</v>
      </c>
      <c r="H233" s="141" t="s">
        <v>7215</v>
      </c>
      <c r="I233" s="141" t="s">
        <v>7215</v>
      </c>
      <c r="J233" s="141" t="s">
        <v>7215</v>
      </c>
      <c r="K233" s="141" t="s">
        <v>7215</v>
      </c>
      <c r="L233" s="141" t="s">
        <v>7215</v>
      </c>
      <c r="M233" s="141" t="s">
        <v>7215</v>
      </c>
      <c r="N233" s="141" t="s">
        <v>7215</v>
      </c>
      <c r="O233" s="141" t="s">
        <v>7215</v>
      </c>
    </row>
    <row r="234" spans="1:15" x14ac:dyDescent="0.2">
      <c r="A234" s="141">
        <v>334669</v>
      </c>
      <c r="B234" s="141" t="s">
        <v>4111</v>
      </c>
      <c r="C234" s="141" t="s">
        <v>7215</v>
      </c>
      <c r="D234" s="141" t="s">
        <v>7215</v>
      </c>
      <c r="E234" s="141" t="s">
        <v>7215</v>
      </c>
      <c r="F234" s="141" t="s">
        <v>7215</v>
      </c>
      <c r="G234" s="141" t="s">
        <v>7215</v>
      </c>
      <c r="H234" s="141" t="s">
        <v>7215</v>
      </c>
      <c r="I234" s="141" t="s">
        <v>7215</v>
      </c>
      <c r="J234" s="141" t="s">
        <v>7215</v>
      </c>
      <c r="K234" s="141" t="s">
        <v>7215</v>
      </c>
      <c r="L234" s="141" t="s">
        <v>7215</v>
      </c>
      <c r="M234" s="141" t="s">
        <v>7215</v>
      </c>
      <c r="N234" s="141" t="s">
        <v>7215</v>
      </c>
      <c r="O234" s="141" t="s">
        <v>7215</v>
      </c>
    </row>
    <row r="235" spans="1:15" x14ac:dyDescent="0.2">
      <c r="A235" s="141">
        <v>334677</v>
      </c>
      <c r="B235" s="141" t="s">
        <v>4111</v>
      </c>
      <c r="C235" s="141" t="s">
        <v>7215</v>
      </c>
      <c r="D235" s="141" t="s">
        <v>7215</v>
      </c>
      <c r="E235" s="141" t="s">
        <v>7215</v>
      </c>
      <c r="F235" s="141" t="s">
        <v>7215</v>
      </c>
      <c r="G235" s="141" t="s">
        <v>7215</v>
      </c>
      <c r="H235" s="141" t="s">
        <v>7215</v>
      </c>
      <c r="I235" s="141" t="s">
        <v>7215</v>
      </c>
      <c r="J235" s="141" t="s">
        <v>7215</v>
      </c>
      <c r="K235" s="141" t="s">
        <v>7215</v>
      </c>
      <c r="L235" s="141" t="s">
        <v>7215</v>
      </c>
      <c r="M235" s="141" t="s">
        <v>7215</v>
      </c>
      <c r="N235" s="141" t="s">
        <v>7215</v>
      </c>
      <c r="O235" s="141" t="s">
        <v>7215</v>
      </c>
    </row>
    <row r="236" spans="1:15" x14ac:dyDescent="0.2">
      <c r="A236" s="141">
        <v>334698</v>
      </c>
      <c r="B236" s="141" t="s">
        <v>4111</v>
      </c>
      <c r="C236" s="141" t="s">
        <v>7215</v>
      </c>
      <c r="D236" s="141" t="s">
        <v>7215</v>
      </c>
      <c r="E236" s="141" t="s">
        <v>7215</v>
      </c>
      <c r="F236" s="141" t="s">
        <v>7215</v>
      </c>
      <c r="G236" s="141" t="s">
        <v>7215</v>
      </c>
      <c r="H236" s="141" t="s">
        <v>7215</v>
      </c>
      <c r="I236" s="141" t="s">
        <v>7215</v>
      </c>
      <c r="J236" s="141" t="s">
        <v>7215</v>
      </c>
      <c r="K236" s="141" t="s">
        <v>7215</v>
      </c>
      <c r="L236" s="141" t="s">
        <v>7215</v>
      </c>
      <c r="M236" s="141" t="s">
        <v>7215</v>
      </c>
      <c r="N236" s="141" t="s">
        <v>7215</v>
      </c>
      <c r="O236" s="141" t="s">
        <v>7215</v>
      </c>
    </row>
    <row r="237" spans="1:15" x14ac:dyDescent="0.2">
      <c r="A237" s="141">
        <v>334732</v>
      </c>
      <c r="B237" s="141" t="s">
        <v>4111</v>
      </c>
      <c r="C237" s="141" t="s">
        <v>7215</v>
      </c>
      <c r="D237" s="141" t="s">
        <v>7215</v>
      </c>
      <c r="E237" s="141" t="s">
        <v>7215</v>
      </c>
      <c r="F237" s="141" t="s">
        <v>7215</v>
      </c>
      <c r="G237" s="141" t="s">
        <v>7215</v>
      </c>
      <c r="H237" s="141" t="s">
        <v>7215</v>
      </c>
      <c r="I237" s="141" t="s">
        <v>7215</v>
      </c>
      <c r="J237" s="141" t="s">
        <v>7215</v>
      </c>
      <c r="K237" s="141" t="s">
        <v>7215</v>
      </c>
      <c r="L237" s="141" t="s">
        <v>7215</v>
      </c>
      <c r="M237" s="141" t="s">
        <v>7215</v>
      </c>
      <c r="N237" s="141" t="s">
        <v>7215</v>
      </c>
      <c r="O237" s="141" t="s">
        <v>7215</v>
      </c>
    </row>
    <row r="238" spans="1:15" x14ac:dyDescent="0.2">
      <c r="A238" s="141">
        <v>334734</v>
      </c>
      <c r="B238" s="141" t="s">
        <v>4111</v>
      </c>
      <c r="C238" s="141" t="s">
        <v>7215</v>
      </c>
      <c r="D238" s="141" t="s">
        <v>7215</v>
      </c>
      <c r="E238" s="141" t="s">
        <v>7215</v>
      </c>
      <c r="F238" s="141" t="s">
        <v>7215</v>
      </c>
      <c r="G238" s="141" t="s">
        <v>7215</v>
      </c>
      <c r="H238" s="141" t="s">
        <v>7215</v>
      </c>
      <c r="I238" s="141" t="s">
        <v>7215</v>
      </c>
      <c r="J238" s="141" t="s">
        <v>7215</v>
      </c>
      <c r="K238" s="141" t="s">
        <v>7215</v>
      </c>
      <c r="L238" s="141" t="s">
        <v>7215</v>
      </c>
      <c r="M238" s="141" t="s">
        <v>7215</v>
      </c>
      <c r="N238" s="141" t="s">
        <v>7215</v>
      </c>
      <c r="O238" s="141" t="s">
        <v>7215</v>
      </c>
    </row>
    <row r="239" spans="1:15" x14ac:dyDescent="0.2">
      <c r="A239" s="141">
        <v>334790</v>
      </c>
      <c r="B239" s="141" t="s">
        <v>4111</v>
      </c>
      <c r="C239" s="141" t="s">
        <v>7215</v>
      </c>
      <c r="D239" s="141" t="s">
        <v>7215</v>
      </c>
      <c r="E239" s="141" t="s">
        <v>7215</v>
      </c>
      <c r="F239" s="141" t="s">
        <v>7215</v>
      </c>
      <c r="G239" s="141" t="s">
        <v>7215</v>
      </c>
      <c r="H239" s="141" t="s">
        <v>7215</v>
      </c>
      <c r="I239" s="141" t="s">
        <v>7215</v>
      </c>
      <c r="J239" s="141" t="s">
        <v>7215</v>
      </c>
      <c r="K239" s="141" t="s">
        <v>7215</v>
      </c>
      <c r="L239" s="141" t="s">
        <v>7215</v>
      </c>
      <c r="M239" s="141" t="s">
        <v>7215</v>
      </c>
      <c r="N239" s="141" t="s">
        <v>7215</v>
      </c>
      <c r="O239" s="141" t="s">
        <v>7215</v>
      </c>
    </row>
    <row r="240" spans="1:15" x14ac:dyDescent="0.2">
      <c r="A240" s="141">
        <v>334836</v>
      </c>
      <c r="B240" s="141" t="s">
        <v>4111</v>
      </c>
      <c r="C240" s="141" t="s">
        <v>7215</v>
      </c>
      <c r="D240" s="141" t="s">
        <v>7215</v>
      </c>
      <c r="E240" s="141" t="s">
        <v>7215</v>
      </c>
      <c r="F240" s="141" t="s">
        <v>7215</v>
      </c>
      <c r="G240" s="141" t="s">
        <v>7215</v>
      </c>
      <c r="H240" s="141" t="s">
        <v>7215</v>
      </c>
      <c r="I240" s="141" t="s">
        <v>7215</v>
      </c>
      <c r="J240" s="141" t="s">
        <v>7215</v>
      </c>
      <c r="K240" s="141" t="s">
        <v>7215</v>
      </c>
      <c r="L240" s="141" t="s">
        <v>7215</v>
      </c>
      <c r="M240" s="141" t="s">
        <v>7215</v>
      </c>
      <c r="N240" s="141" t="s">
        <v>7215</v>
      </c>
      <c r="O240" s="141" t="s">
        <v>7215</v>
      </c>
    </row>
    <row r="241" spans="1:15" x14ac:dyDescent="0.2">
      <c r="A241" s="141">
        <v>334993</v>
      </c>
      <c r="B241" s="141" t="s">
        <v>4111</v>
      </c>
      <c r="C241" s="141" t="s">
        <v>7215</v>
      </c>
      <c r="D241" s="141" t="s">
        <v>7215</v>
      </c>
      <c r="E241" s="141" t="s">
        <v>7215</v>
      </c>
      <c r="F241" s="141" t="s">
        <v>7215</v>
      </c>
      <c r="G241" s="141" t="s">
        <v>7215</v>
      </c>
      <c r="H241" s="141" t="s">
        <v>7215</v>
      </c>
      <c r="I241" s="141" t="s">
        <v>7215</v>
      </c>
      <c r="J241" s="141" t="s">
        <v>7215</v>
      </c>
      <c r="K241" s="141" t="s">
        <v>7215</v>
      </c>
      <c r="L241" s="141" t="s">
        <v>7215</v>
      </c>
      <c r="M241" s="141" t="s">
        <v>7215</v>
      </c>
      <c r="N241" s="141" t="s">
        <v>7215</v>
      </c>
      <c r="O241" s="141" t="s">
        <v>7215</v>
      </c>
    </row>
    <row r="242" spans="1:15" x14ac:dyDescent="0.2">
      <c r="A242" s="141">
        <v>335012</v>
      </c>
      <c r="B242" s="141" t="s">
        <v>4111</v>
      </c>
      <c r="C242" s="141" t="s">
        <v>7215</v>
      </c>
      <c r="D242" s="141" t="s">
        <v>7215</v>
      </c>
      <c r="E242" s="141" t="s">
        <v>7215</v>
      </c>
      <c r="F242" s="141" t="s">
        <v>7215</v>
      </c>
      <c r="G242" s="141" t="s">
        <v>7215</v>
      </c>
      <c r="H242" s="141" t="s">
        <v>7215</v>
      </c>
      <c r="I242" s="141" t="s">
        <v>7215</v>
      </c>
      <c r="J242" s="141" t="s">
        <v>7215</v>
      </c>
      <c r="K242" s="141" t="s">
        <v>7215</v>
      </c>
      <c r="L242" s="141" t="s">
        <v>7215</v>
      </c>
      <c r="M242" s="141" t="s">
        <v>7215</v>
      </c>
      <c r="N242" s="141" t="s">
        <v>7215</v>
      </c>
      <c r="O242" s="141" t="s">
        <v>7215</v>
      </c>
    </row>
    <row r="243" spans="1:15" x14ac:dyDescent="0.2">
      <c r="A243" s="141">
        <v>327254</v>
      </c>
      <c r="B243" s="141" t="s">
        <v>4111</v>
      </c>
      <c r="C243" s="141" t="s">
        <v>7215</v>
      </c>
      <c r="D243" s="141" t="s">
        <v>7215</v>
      </c>
      <c r="E243" s="141" t="s">
        <v>7215</v>
      </c>
      <c r="F243" s="141" t="s">
        <v>7215</v>
      </c>
      <c r="G243" s="141" t="s">
        <v>7215</v>
      </c>
      <c r="H243" s="141" t="s">
        <v>7215</v>
      </c>
      <c r="I243" s="141" t="s">
        <v>7215</v>
      </c>
      <c r="J243" s="141" t="s">
        <v>7215</v>
      </c>
      <c r="K243" s="141" t="s">
        <v>7215</v>
      </c>
      <c r="L243" s="141" t="s">
        <v>7215</v>
      </c>
      <c r="M243" s="141" t="s">
        <v>7215</v>
      </c>
      <c r="N243" s="141" t="s">
        <v>7215</v>
      </c>
      <c r="O243" s="141" t="s">
        <v>7215</v>
      </c>
    </row>
    <row r="244" spans="1:15" x14ac:dyDescent="0.2">
      <c r="A244" s="141">
        <v>328126</v>
      </c>
      <c r="B244" s="141" t="s">
        <v>4111</v>
      </c>
      <c r="C244" s="141" t="s">
        <v>7215</v>
      </c>
      <c r="D244" s="141" t="s">
        <v>7215</v>
      </c>
      <c r="E244" s="141" t="s">
        <v>7215</v>
      </c>
      <c r="F244" s="141" t="s">
        <v>7215</v>
      </c>
      <c r="G244" s="141" t="s">
        <v>7215</v>
      </c>
      <c r="H244" s="141" t="s">
        <v>7215</v>
      </c>
      <c r="I244" s="141" t="s">
        <v>7215</v>
      </c>
      <c r="J244" s="141" t="s">
        <v>7215</v>
      </c>
      <c r="K244" s="141" t="s">
        <v>7215</v>
      </c>
      <c r="L244" s="141" t="s">
        <v>7215</v>
      </c>
      <c r="M244" s="141" t="s">
        <v>7215</v>
      </c>
      <c r="N244" s="141" t="s">
        <v>7215</v>
      </c>
      <c r="O244" s="141" t="s">
        <v>7215</v>
      </c>
    </row>
    <row r="245" spans="1:15" x14ac:dyDescent="0.2">
      <c r="A245" s="141">
        <v>332786</v>
      </c>
      <c r="B245" s="141" t="s">
        <v>4111</v>
      </c>
      <c r="C245" s="141" t="s">
        <v>7215</v>
      </c>
      <c r="D245" s="141" t="s">
        <v>7215</v>
      </c>
      <c r="E245" s="141" t="s">
        <v>7215</v>
      </c>
      <c r="F245" s="141" t="s">
        <v>7215</v>
      </c>
      <c r="G245" s="141" t="s">
        <v>7215</v>
      </c>
      <c r="H245" s="141" t="s">
        <v>7215</v>
      </c>
      <c r="I245" s="141" t="s">
        <v>7215</v>
      </c>
      <c r="J245" s="141" t="s">
        <v>7215</v>
      </c>
      <c r="K245" s="141" t="s">
        <v>7215</v>
      </c>
      <c r="L245" s="141" t="s">
        <v>7215</v>
      </c>
      <c r="M245" s="141" t="s">
        <v>7215</v>
      </c>
      <c r="N245" s="141" t="s">
        <v>7215</v>
      </c>
      <c r="O245" s="141" t="s">
        <v>7215</v>
      </c>
    </row>
    <row r="246" spans="1:15" x14ac:dyDescent="0.2">
      <c r="A246" s="141">
        <v>303043</v>
      </c>
      <c r="B246" s="141" t="s">
        <v>4111</v>
      </c>
      <c r="C246" s="141" t="s">
        <v>7215</v>
      </c>
      <c r="D246" s="141" t="s">
        <v>7215</v>
      </c>
      <c r="E246" s="141" t="s">
        <v>7215</v>
      </c>
      <c r="F246" s="141" t="s">
        <v>7215</v>
      </c>
      <c r="G246" s="141" t="s">
        <v>7215</v>
      </c>
      <c r="H246" s="141" t="s">
        <v>7215</v>
      </c>
      <c r="I246" s="141" t="s">
        <v>7215</v>
      </c>
      <c r="J246" s="141" t="s">
        <v>7215</v>
      </c>
      <c r="K246" s="141" t="s">
        <v>7215</v>
      </c>
      <c r="L246" s="141" t="s">
        <v>7215</v>
      </c>
      <c r="M246" s="141" t="s">
        <v>7215</v>
      </c>
      <c r="N246" s="141" t="s">
        <v>7215</v>
      </c>
      <c r="O246" s="141" t="s">
        <v>7215</v>
      </c>
    </row>
    <row r="247" spans="1:15" x14ac:dyDescent="0.2">
      <c r="A247" s="141">
        <v>303728</v>
      </c>
      <c r="B247" s="141" t="s">
        <v>4111</v>
      </c>
      <c r="C247" s="141" t="s">
        <v>7215</v>
      </c>
      <c r="D247" s="141" t="s">
        <v>7215</v>
      </c>
      <c r="E247" s="141" t="s">
        <v>7215</v>
      </c>
      <c r="F247" s="141" t="s">
        <v>7215</v>
      </c>
      <c r="G247" s="141" t="s">
        <v>7215</v>
      </c>
      <c r="H247" s="141" t="s">
        <v>7215</v>
      </c>
      <c r="I247" s="141" t="s">
        <v>7215</v>
      </c>
      <c r="J247" s="141" t="s">
        <v>7215</v>
      </c>
      <c r="K247" s="141" t="s">
        <v>7215</v>
      </c>
      <c r="L247" s="141" t="s">
        <v>7215</v>
      </c>
      <c r="M247" s="141" t="s">
        <v>7215</v>
      </c>
      <c r="N247" s="141" t="s">
        <v>7215</v>
      </c>
      <c r="O247" s="141" t="s">
        <v>7215</v>
      </c>
    </row>
    <row r="248" spans="1:15" x14ac:dyDescent="0.2">
      <c r="A248" s="141">
        <v>303993</v>
      </c>
      <c r="B248" s="141" t="s">
        <v>4111</v>
      </c>
      <c r="C248" s="141" t="s">
        <v>7215</v>
      </c>
      <c r="D248" s="141" t="s">
        <v>7215</v>
      </c>
      <c r="E248" s="141" t="s">
        <v>7215</v>
      </c>
      <c r="F248" s="141" t="s">
        <v>7215</v>
      </c>
      <c r="G248" s="141" t="s">
        <v>7215</v>
      </c>
      <c r="H248" s="141" t="s">
        <v>7215</v>
      </c>
      <c r="I248" s="141" t="s">
        <v>7215</v>
      </c>
      <c r="J248" s="141" t="s">
        <v>7215</v>
      </c>
      <c r="K248" s="141" t="s">
        <v>7215</v>
      </c>
      <c r="L248" s="141" t="s">
        <v>7215</v>
      </c>
      <c r="M248" s="141" t="s">
        <v>7215</v>
      </c>
      <c r="N248" s="141" t="s">
        <v>7215</v>
      </c>
      <c r="O248" s="141" t="s">
        <v>7215</v>
      </c>
    </row>
    <row r="249" spans="1:15" x14ac:dyDescent="0.2">
      <c r="A249" s="141">
        <v>304098</v>
      </c>
      <c r="B249" s="141" t="s">
        <v>4111</v>
      </c>
      <c r="C249" s="141" t="s">
        <v>7215</v>
      </c>
      <c r="D249" s="141" t="s">
        <v>7215</v>
      </c>
      <c r="E249" s="141" t="s">
        <v>7215</v>
      </c>
      <c r="F249" s="141" t="s">
        <v>7215</v>
      </c>
      <c r="G249" s="141" t="s">
        <v>7215</v>
      </c>
      <c r="H249" s="141" t="s">
        <v>7215</v>
      </c>
      <c r="I249" s="141" t="s">
        <v>7215</v>
      </c>
      <c r="J249" s="141" t="s">
        <v>7215</v>
      </c>
      <c r="K249" s="141" t="s">
        <v>7215</v>
      </c>
      <c r="L249" s="141" t="s">
        <v>7215</v>
      </c>
      <c r="M249" s="141" t="s">
        <v>7215</v>
      </c>
      <c r="N249" s="141" t="s">
        <v>7215</v>
      </c>
      <c r="O249" s="141" t="s">
        <v>7215</v>
      </c>
    </row>
    <row r="250" spans="1:15" x14ac:dyDescent="0.2">
      <c r="A250" s="141">
        <v>304602</v>
      </c>
      <c r="B250" s="141" t="s">
        <v>4111</v>
      </c>
      <c r="C250" s="141" t="s">
        <v>7215</v>
      </c>
      <c r="D250" s="141" t="s">
        <v>7215</v>
      </c>
      <c r="E250" s="141" t="s">
        <v>7215</v>
      </c>
      <c r="F250" s="141" t="s">
        <v>7215</v>
      </c>
      <c r="G250" s="141" t="s">
        <v>7215</v>
      </c>
      <c r="H250" s="141" t="s">
        <v>7215</v>
      </c>
      <c r="I250" s="141" t="s">
        <v>7215</v>
      </c>
      <c r="J250" s="141" t="s">
        <v>7215</v>
      </c>
      <c r="K250" s="141" t="s">
        <v>7215</v>
      </c>
      <c r="L250" s="141" t="s">
        <v>7215</v>
      </c>
      <c r="M250" s="141" t="s">
        <v>7215</v>
      </c>
      <c r="N250" s="141" t="s">
        <v>7215</v>
      </c>
      <c r="O250" s="141" t="s">
        <v>7215</v>
      </c>
    </row>
    <row r="251" spans="1:15" x14ac:dyDescent="0.2">
      <c r="A251" s="141">
        <v>304790</v>
      </c>
      <c r="B251" s="141" t="s">
        <v>4111</v>
      </c>
      <c r="C251" s="141" t="s">
        <v>7215</v>
      </c>
      <c r="D251" s="141" t="s">
        <v>7215</v>
      </c>
      <c r="E251" s="141" t="s">
        <v>7215</v>
      </c>
      <c r="F251" s="141" t="s">
        <v>7215</v>
      </c>
      <c r="G251" s="141" t="s">
        <v>7215</v>
      </c>
      <c r="H251" s="141" t="s">
        <v>7215</v>
      </c>
      <c r="I251" s="141" t="s">
        <v>7215</v>
      </c>
      <c r="J251" s="141" t="s">
        <v>7215</v>
      </c>
      <c r="K251" s="141" t="s">
        <v>7215</v>
      </c>
      <c r="L251" s="141" t="s">
        <v>7215</v>
      </c>
      <c r="M251" s="141" t="s">
        <v>7215</v>
      </c>
      <c r="N251" s="141" t="s">
        <v>7215</v>
      </c>
      <c r="O251" s="141" t="s">
        <v>7215</v>
      </c>
    </row>
    <row r="252" spans="1:15" x14ac:dyDescent="0.2">
      <c r="A252" s="141">
        <v>304927</v>
      </c>
      <c r="B252" s="141" t="s">
        <v>4111</v>
      </c>
      <c r="C252" s="141" t="s">
        <v>7215</v>
      </c>
      <c r="D252" s="141" t="s">
        <v>7215</v>
      </c>
      <c r="E252" s="141" t="s">
        <v>7215</v>
      </c>
      <c r="F252" s="141" t="s">
        <v>7215</v>
      </c>
      <c r="G252" s="141" t="s">
        <v>7215</v>
      </c>
      <c r="H252" s="141" t="s">
        <v>7215</v>
      </c>
      <c r="I252" s="141" t="s">
        <v>7215</v>
      </c>
      <c r="J252" s="141" t="s">
        <v>7215</v>
      </c>
      <c r="K252" s="141" t="s">
        <v>7215</v>
      </c>
      <c r="L252" s="141" t="s">
        <v>7215</v>
      </c>
      <c r="M252" s="141" t="s">
        <v>7215</v>
      </c>
      <c r="N252" s="141" t="s">
        <v>7215</v>
      </c>
      <c r="O252" s="141" t="s">
        <v>7215</v>
      </c>
    </row>
    <row r="253" spans="1:15" x14ac:dyDescent="0.2">
      <c r="A253" s="141">
        <v>306038</v>
      </c>
      <c r="B253" s="141" t="s">
        <v>4111</v>
      </c>
      <c r="C253" s="141" t="s">
        <v>7215</v>
      </c>
      <c r="D253" s="141" t="s">
        <v>7215</v>
      </c>
      <c r="E253" s="141" t="s">
        <v>7215</v>
      </c>
      <c r="F253" s="141" t="s">
        <v>7215</v>
      </c>
      <c r="G253" s="141" t="s">
        <v>7215</v>
      </c>
      <c r="H253" s="141" t="s">
        <v>7215</v>
      </c>
      <c r="I253" s="141" t="s">
        <v>7215</v>
      </c>
      <c r="J253" s="141" t="s">
        <v>7215</v>
      </c>
      <c r="K253" s="141" t="s">
        <v>7215</v>
      </c>
      <c r="L253" s="141" t="s">
        <v>7215</v>
      </c>
      <c r="M253" s="141" t="s">
        <v>7215</v>
      </c>
      <c r="N253" s="141" t="s">
        <v>7215</v>
      </c>
      <c r="O253" s="141" t="s">
        <v>7215</v>
      </c>
    </row>
    <row r="254" spans="1:15" x14ac:dyDescent="0.2">
      <c r="A254" s="141">
        <v>306089</v>
      </c>
      <c r="B254" s="141" t="s">
        <v>4111</v>
      </c>
      <c r="C254" s="141" t="s">
        <v>7215</v>
      </c>
      <c r="D254" s="141" t="s">
        <v>7215</v>
      </c>
      <c r="E254" s="141" t="s">
        <v>7215</v>
      </c>
      <c r="F254" s="141" t="s">
        <v>7215</v>
      </c>
      <c r="G254" s="141" t="s">
        <v>7215</v>
      </c>
      <c r="H254" s="141" t="s">
        <v>7215</v>
      </c>
      <c r="I254" s="141" t="s">
        <v>7215</v>
      </c>
      <c r="J254" s="141" t="s">
        <v>7215</v>
      </c>
      <c r="K254" s="141" t="s">
        <v>7215</v>
      </c>
      <c r="L254" s="141" t="s">
        <v>7215</v>
      </c>
      <c r="M254" s="141" t="s">
        <v>7215</v>
      </c>
      <c r="N254" s="141" t="s">
        <v>7215</v>
      </c>
      <c r="O254" s="141" t="s">
        <v>7215</v>
      </c>
    </row>
    <row r="255" spans="1:15" x14ac:dyDescent="0.2">
      <c r="A255" s="141">
        <v>306132</v>
      </c>
      <c r="B255" s="141" t="s">
        <v>4111</v>
      </c>
      <c r="C255" s="141" t="s">
        <v>7215</v>
      </c>
      <c r="D255" s="141" t="s">
        <v>7215</v>
      </c>
      <c r="E255" s="141" t="s">
        <v>7215</v>
      </c>
      <c r="F255" s="141" t="s">
        <v>7215</v>
      </c>
      <c r="G255" s="141" t="s">
        <v>7215</v>
      </c>
      <c r="H255" s="141" t="s">
        <v>7215</v>
      </c>
      <c r="I255" s="141" t="s">
        <v>7215</v>
      </c>
      <c r="J255" s="141" t="s">
        <v>7215</v>
      </c>
      <c r="K255" s="141" t="s">
        <v>7215</v>
      </c>
      <c r="L255" s="141" t="s">
        <v>7215</v>
      </c>
      <c r="M255" s="141" t="s">
        <v>7215</v>
      </c>
      <c r="N255" s="141" t="s">
        <v>7215</v>
      </c>
      <c r="O255" s="141" t="s">
        <v>7215</v>
      </c>
    </row>
    <row r="256" spans="1:15" x14ac:dyDescent="0.2">
      <c r="A256" s="141">
        <v>306632</v>
      </c>
      <c r="B256" s="141" t="s">
        <v>4111</v>
      </c>
      <c r="C256" s="141" t="s">
        <v>7215</v>
      </c>
      <c r="D256" s="141" t="s">
        <v>7215</v>
      </c>
      <c r="E256" s="141" t="s">
        <v>7215</v>
      </c>
      <c r="F256" s="141" t="s">
        <v>7215</v>
      </c>
      <c r="G256" s="141" t="s">
        <v>7215</v>
      </c>
      <c r="H256" s="141" t="s">
        <v>7215</v>
      </c>
      <c r="I256" s="141" t="s">
        <v>7215</v>
      </c>
      <c r="J256" s="141" t="s">
        <v>7215</v>
      </c>
      <c r="K256" s="141" t="s">
        <v>7215</v>
      </c>
      <c r="L256" s="141" t="s">
        <v>7215</v>
      </c>
      <c r="M256" s="141" t="s">
        <v>7215</v>
      </c>
      <c r="N256" s="141" t="s">
        <v>7215</v>
      </c>
      <c r="O256" s="141" t="s">
        <v>7215</v>
      </c>
    </row>
    <row r="257" spans="1:15" x14ac:dyDescent="0.2">
      <c r="A257" s="141">
        <v>308139</v>
      </c>
      <c r="B257" s="141" t="s">
        <v>4111</v>
      </c>
      <c r="C257" s="141" t="s">
        <v>7215</v>
      </c>
      <c r="D257" s="141" t="s">
        <v>7215</v>
      </c>
      <c r="E257" s="141" t="s">
        <v>7215</v>
      </c>
      <c r="F257" s="141" t="s">
        <v>7215</v>
      </c>
      <c r="G257" s="141" t="s">
        <v>7215</v>
      </c>
      <c r="H257" s="141" t="s">
        <v>7215</v>
      </c>
      <c r="I257" s="141" t="s">
        <v>7215</v>
      </c>
      <c r="J257" s="141" t="s">
        <v>7215</v>
      </c>
      <c r="K257" s="141" t="s">
        <v>7215</v>
      </c>
      <c r="L257" s="141" t="s">
        <v>7215</v>
      </c>
      <c r="M257" s="141" t="s">
        <v>7215</v>
      </c>
      <c r="N257" s="141" t="s">
        <v>7215</v>
      </c>
      <c r="O257" s="141" t="s">
        <v>7215</v>
      </c>
    </row>
    <row r="258" spans="1:15" x14ac:dyDescent="0.2">
      <c r="A258" s="141">
        <v>308356</v>
      </c>
      <c r="B258" s="141" t="s">
        <v>4111</v>
      </c>
      <c r="C258" s="141" t="s">
        <v>7215</v>
      </c>
      <c r="D258" s="141" t="s">
        <v>7215</v>
      </c>
      <c r="E258" s="141" t="s">
        <v>7215</v>
      </c>
      <c r="F258" s="141" t="s">
        <v>7215</v>
      </c>
      <c r="G258" s="141" t="s">
        <v>7215</v>
      </c>
      <c r="H258" s="141" t="s">
        <v>7215</v>
      </c>
      <c r="I258" s="141" t="s">
        <v>7215</v>
      </c>
      <c r="J258" s="141" t="s">
        <v>7215</v>
      </c>
      <c r="K258" s="141" t="s">
        <v>7215</v>
      </c>
      <c r="L258" s="141" t="s">
        <v>7215</v>
      </c>
      <c r="M258" s="141" t="s">
        <v>7215</v>
      </c>
      <c r="N258" s="141" t="s">
        <v>7215</v>
      </c>
      <c r="O258" s="141" t="s">
        <v>7215</v>
      </c>
    </row>
    <row r="259" spans="1:15" x14ac:dyDescent="0.2">
      <c r="A259" s="141">
        <v>308364</v>
      </c>
      <c r="B259" s="141" t="s">
        <v>4111</v>
      </c>
      <c r="C259" s="141" t="s">
        <v>7215</v>
      </c>
      <c r="D259" s="141" t="s">
        <v>7215</v>
      </c>
      <c r="E259" s="141" t="s">
        <v>7215</v>
      </c>
      <c r="F259" s="141" t="s">
        <v>7215</v>
      </c>
      <c r="G259" s="141" t="s">
        <v>7215</v>
      </c>
      <c r="H259" s="141" t="s">
        <v>7215</v>
      </c>
      <c r="I259" s="141" t="s">
        <v>7215</v>
      </c>
      <c r="J259" s="141" t="s">
        <v>7215</v>
      </c>
      <c r="K259" s="141" t="s">
        <v>7215</v>
      </c>
      <c r="L259" s="141" t="s">
        <v>7215</v>
      </c>
      <c r="M259" s="141" t="s">
        <v>7215</v>
      </c>
      <c r="N259" s="141" t="s">
        <v>7215</v>
      </c>
      <c r="O259" s="141" t="s">
        <v>7215</v>
      </c>
    </row>
    <row r="260" spans="1:15" x14ac:dyDescent="0.2">
      <c r="A260" s="141">
        <v>308591</v>
      </c>
      <c r="B260" s="141" t="s">
        <v>4111</v>
      </c>
      <c r="C260" s="141" t="s">
        <v>7215</v>
      </c>
      <c r="D260" s="141" t="s">
        <v>7215</v>
      </c>
      <c r="E260" s="141" t="s">
        <v>7215</v>
      </c>
      <c r="F260" s="141" t="s">
        <v>7215</v>
      </c>
      <c r="G260" s="141" t="s">
        <v>7215</v>
      </c>
      <c r="H260" s="141" t="s">
        <v>7215</v>
      </c>
      <c r="I260" s="141" t="s">
        <v>7215</v>
      </c>
      <c r="J260" s="141" t="s">
        <v>7215</v>
      </c>
      <c r="K260" s="141" t="s">
        <v>7215</v>
      </c>
      <c r="L260" s="141" t="s">
        <v>7215</v>
      </c>
      <c r="M260" s="141" t="s">
        <v>7215</v>
      </c>
      <c r="N260" s="141" t="s">
        <v>7215</v>
      </c>
      <c r="O260" s="141" t="s">
        <v>7215</v>
      </c>
    </row>
    <row r="261" spans="1:15" x14ac:dyDescent="0.2">
      <c r="A261" s="141">
        <v>308651</v>
      </c>
      <c r="B261" s="141" t="s">
        <v>4111</v>
      </c>
      <c r="C261" s="141" t="s">
        <v>7215</v>
      </c>
      <c r="D261" s="141" t="s">
        <v>7215</v>
      </c>
      <c r="E261" s="141" t="s">
        <v>7215</v>
      </c>
      <c r="F261" s="141" t="s">
        <v>7215</v>
      </c>
      <c r="G261" s="141" t="s">
        <v>7215</v>
      </c>
      <c r="H261" s="141" t="s">
        <v>7215</v>
      </c>
      <c r="I261" s="141" t="s">
        <v>7215</v>
      </c>
      <c r="J261" s="141" t="s">
        <v>7215</v>
      </c>
      <c r="K261" s="141" t="s">
        <v>7215</v>
      </c>
      <c r="L261" s="141" t="s">
        <v>7215</v>
      </c>
      <c r="M261" s="141" t="s">
        <v>7215</v>
      </c>
      <c r="N261" s="141" t="s">
        <v>7215</v>
      </c>
      <c r="O261" s="141" t="s">
        <v>7215</v>
      </c>
    </row>
    <row r="262" spans="1:15" x14ac:dyDescent="0.2">
      <c r="A262" s="141">
        <v>309036</v>
      </c>
      <c r="B262" s="141" t="s">
        <v>4111</v>
      </c>
      <c r="C262" s="141" t="s">
        <v>7215</v>
      </c>
      <c r="D262" s="141" t="s">
        <v>7215</v>
      </c>
      <c r="E262" s="141" t="s">
        <v>7215</v>
      </c>
      <c r="F262" s="141" t="s">
        <v>7215</v>
      </c>
      <c r="G262" s="141" t="s">
        <v>7215</v>
      </c>
      <c r="H262" s="141" t="s">
        <v>7215</v>
      </c>
      <c r="I262" s="141" t="s">
        <v>7215</v>
      </c>
      <c r="J262" s="141" t="s">
        <v>7215</v>
      </c>
      <c r="K262" s="141" t="s">
        <v>7215</v>
      </c>
      <c r="L262" s="141" t="s">
        <v>7215</v>
      </c>
      <c r="M262" s="141" t="s">
        <v>7215</v>
      </c>
      <c r="N262" s="141" t="s">
        <v>7215</v>
      </c>
      <c r="O262" s="141" t="s">
        <v>7215</v>
      </c>
    </row>
    <row r="263" spans="1:15" x14ac:dyDescent="0.2">
      <c r="A263" s="141">
        <v>309318</v>
      </c>
      <c r="B263" s="141" t="s">
        <v>4111</v>
      </c>
      <c r="C263" s="141" t="s">
        <v>7215</v>
      </c>
      <c r="D263" s="141" t="s">
        <v>7215</v>
      </c>
      <c r="E263" s="141" t="s">
        <v>7215</v>
      </c>
      <c r="F263" s="141" t="s">
        <v>7215</v>
      </c>
      <c r="G263" s="141" t="s">
        <v>7215</v>
      </c>
      <c r="H263" s="141" t="s">
        <v>7215</v>
      </c>
      <c r="I263" s="141" t="s">
        <v>7215</v>
      </c>
      <c r="J263" s="141" t="s">
        <v>7215</v>
      </c>
      <c r="K263" s="141" t="s">
        <v>7215</v>
      </c>
      <c r="L263" s="141" t="s">
        <v>7215</v>
      </c>
      <c r="M263" s="141" t="s">
        <v>7215</v>
      </c>
      <c r="N263" s="141" t="s">
        <v>7215</v>
      </c>
      <c r="O263" s="141" t="s">
        <v>7215</v>
      </c>
    </row>
    <row r="264" spans="1:15" x14ac:dyDescent="0.2">
      <c r="A264" s="141">
        <v>309548</v>
      </c>
      <c r="B264" s="141" t="s">
        <v>4111</v>
      </c>
      <c r="C264" s="141" t="s">
        <v>7215</v>
      </c>
      <c r="D264" s="141" t="s">
        <v>7215</v>
      </c>
      <c r="E264" s="141" t="s">
        <v>7215</v>
      </c>
      <c r="F264" s="141" t="s">
        <v>7215</v>
      </c>
      <c r="G264" s="141" t="s">
        <v>7215</v>
      </c>
      <c r="H264" s="141" t="s">
        <v>7215</v>
      </c>
      <c r="I264" s="141" t="s">
        <v>7215</v>
      </c>
      <c r="J264" s="141" t="s">
        <v>7215</v>
      </c>
      <c r="K264" s="141" t="s">
        <v>7215</v>
      </c>
      <c r="L264" s="141" t="s">
        <v>7215</v>
      </c>
      <c r="M264" s="141" t="s">
        <v>7215</v>
      </c>
      <c r="N264" s="141" t="s">
        <v>7215</v>
      </c>
      <c r="O264" s="141" t="s">
        <v>7215</v>
      </c>
    </row>
    <row r="265" spans="1:15" x14ac:dyDescent="0.2">
      <c r="A265" s="141">
        <v>310291</v>
      </c>
      <c r="B265" s="141" t="s">
        <v>4111</v>
      </c>
      <c r="C265" s="141" t="s">
        <v>7215</v>
      </c>
      <c r="D265" s="141" t="s">
        <v>7215</v>
      </c>
      <c r="E265" s="141" t="s">
        <v>7215</v>
      </c>
      <c r="F265" s="141" t="s">
        <v>7215</v>
      </c>
      <c r="G265" s="141" t="s">
        <v>7215</v>
      </c>
      <c r="H265" s="141" t="s">
        <v>7215</v>
      </c>
      <c r="I265" s="141" t="s">
        <v>7215</v>
      </c>
      <c r="J265" s="141" t="s">
        <v>7215</v>
      </c>
      <c r="K265" s="141" t="s">
        <v>7215</v>
      </c>
      <c r="L265" s="141" t="s">
        <v>7215</v>
      </c>
      <c r="M265" s="141" t="s">
        <v>7215</v>
      </c>
      <c r="N265" s="141" t="s">
        <v>7215</v>
      </c>
      <c r="O265" s="141" t="s">
        <v>7215</v>
      </c>
    </row>
    <row r="266" spans="1:15" x14ac:dyDescent="0.2">
      <c r="A266" s="141">
        <v>310549</v>
      </c>
      <c r="B266" s="141" t="s">
        <v>4111</v>
      </c>
      <c r="C266" s="141" t="s">
        <v>7215</v>
      </c>
      <c r="D266" s="141" t="s">
        <v>7215</v>
      </c>
      <c r="E266" s="141" t="s">
        <v>7215</v>
      </c>
      <c r="F266" s="141" t="s">
        <v>7215</v>
      </c>
      <c r="G266" s="141" t="s">
        <v>7215</v>
      </c>
      <c r="H266" s="141" t="s">
        <v>7215</v>
      </c>
      <c r="I266" s="141" t="s">
        <v>7215</v>
      </c>
      <c r="J266" s="141" t="s">
        <v>7215</v>
      </c>
      <c r="K266" s="141" t="s">
        <v>7215</v>
      </c>
      <c r="L266" s="141" t="s">
        <v>7215</v>
      </c>
      <c r="M266" s="141" t="s">
        <v>7215</v>
      </c>
      <c r="N266" s="141" t="s">
        <v>7215</v>
      </c>
      <c r="O266" s="141" t="s">
        <v>7215</v>
      </c>
    </row>
    <row r="267" spans="1:15" x14ac:dyDescent="0.2">
      <c r="A267" s="141">
        <v>311405</v>
      </c>
      <c r="B267" s="141" t="s">
        <v>4111</v>
      </c>
      <c r="C267" s="141" t="s">
        <v>7215</v>
      </c>
      <c r="D267" s="141" t="s">
        <v>7215</v>
      </c>
      <c r="E267" s="141" t="s">
        <v>7215</v>
      </c>
      <c r="F267" s="141" t="s">
        <v>7215</v>
      </c>
      <c r="G267" s="141" t="s">
        <v>7215</v>
      </c>
      <c r="H267" s="141" t="s">
        <v>7215</v>
      </c>
      <c r="I267" s="141" t="s">
        <v>7215</v>
      </c>
      <c r="J267" s="141" t="s">
        <v>7215</v>
      </c>
      <c r="K267" s="141" t="s">
        <v>7215</v>
      </c>
      <c r="L267" s="141" t="s">
        <v>7215</v>
      </c>
      <c r="M267" s="141" t="s">
        <v>7215</v>
      </c>
      <c r="N267" s="141" t="s">
        <v>7215</v>
      </c>
      <c r="O267" s="141" t="s">
        <v>7215</v>
      </c>
    </row>
    <row r="268" spans="1:15" x14ac:dyDescent="0.2">
      <c r="A268" s="141">
        <v>313011</v>
      </c>
      <c r="B268" s="141" t="s">
        <v>4111</v>
      </c>
      <c r="C268" s="141" t="s">
        <v>7215</v>
      </c>
      <c r="D268" s="141" t="s">
        <v>7215</v>
      </c>
      <c r="E268" s="141" t="s">
        <v>7215</v>
      </c>
      <c r="F268" s="141" t="s">
        <v>7215</v>
      </c>
      <c r="G268" s="141" t="s">
        <v>7215</v>
      </c>
      <c r="H268" s="141" t="s">
        <v>7215</v>
      </c>
      <c r="I268" s="141" t="s">
        <v>7215</v>
      </c>
      <c r="J268" s="141" t="s">
        <v>7215</v>
      </c>
      <c r="K268" s="141" t="s">
        <v>7215</v>
      </c>
      <c r="L268" s="141" t="s">
        <v>7215</v>
      </c>
      <c r="M268" s="141" t="s">
        <v>7215</v>
      </c>
      <c r="N268" s="141" t="s">
        <v>7215</v>
      </c>
      <c r="O268" s="141" t="s">
        <v>7215</v>
      </c>
    </row>
    <row r="269" spans="1:15" x14ac:dyDescent="0.2">
      <c r="A269" s="141">
        <v>315144</v>
      </c>
      <c r="B269" s="141" t="s">
        <v>4111</v>
      </c>
      <c r="C269" s="141" t="s">
        <v>7215</v>
      </c>
      <c r="D269" s="141" t="s">
        <v>7215</v>
      </c>
      <c r="E269" s="141" t="s">
        <v>7215</v>
      </c>
      <c r="F269" s="141" t="s">
        <v>7215</v>
      </c>
      <c r="G269" s="141" t="s">
        <v>7215</v>
      </c>
      <c r="H269" s="141" t="s">
        <v>7215</v>
      </c>
      <c r="I269" s="141" t="s">
        <v>7215</v>
      </c>
      <c r="J269" s="141" t="s">
        <v>7215</v>
      </c>
      <c r="K269" s="141" t="s">
        <v>7215</v>
      </c>
      <c r="L269" s="141" t="s">
        <v>7215</v>
      </c>
      <c r="M269" s="141" t="s">
        <v>7215</v>
      </c>
      <c r="N269" s="141" t="s">
        <v>7215</v>
      </c>
      <c r="O269" s="141" t="s">
        <v>7215</v>
      </c>
    </row>
    <row r="270" spans="1:15" x14ac:dyDescent="0.2">
      <c r="A270" s="141">
        <v>315379</v>
      </c>
      <c r="B270" s="141" t="s">
        <v>4111</v>
      </c>
      <c r="C270" s="141" t="s">
        <v>7215</v>
      </c>
      <c r="D270" s="141" t="s">
        <v>7215</v>
      </c>
      <c r="E270" s="141" t="s">
        <v>7215</v>
      </c>
      <c r="F270" s="141" t="s">
        <v>7215</v>
      </c>
      <c r="G270" s="141" t="s">
        <v>7215</v>
      </c>
      <c r="H270" s="141" t="s">
        <v>7215</v>
      </c>
      <c r="I270" s="141" t="s">
        <v>7215</v>
      </c>
      <c r="J270" s="141" t="s">
        <v>7215</v>
      </c>
      <c r="K270" s="141" t="s">
        <v>7215</v>
      </c>
      <c r="L270" s="141" t="s">
        <v>7215</v>
      </c>
      <c r="M270" s="141" t="s">
        <v>7215</v>
      </c>
      <c r="N270" s="141" t="s">
        <v>7215</v>
      </c>
      <c r="O270" s="141" t="s">
        <v>7215</v>
      </c>
    </row>
    <row r="271" spans="1:15" x14ac:dyDescent="0.2">
      <c r="A271" s="141">
        <v>315494</v>
      </c>
      <c r="B271" s="141" t="s">
        <v>4111</v>
      </c>
      <c r="C271" s="141" t="s">
        <v>7215</v>
      </c>
      <c r="D271" s="141" t="s">
        <v>7215</v>
      </c>
      <c r="E271" s="141" t="s">
        <v>7215</v>
      </c>
      <c r="F271" s="141" t="s">
        <v>7215</v>
      </c>
      <c r="G271" s="141" t="s">
        <v>7215</v>
      </c>
      <c r="H271" s="141" t="s">
        <v>7215</v>
      </c>
      <c r="I271" s="141" t="s">
        <v>7215</v>
      </c>
      <c r="J271" s="141" t="s">
        <v>7215</v>
      </c>
      <c r="K271" s="141" t="s">
        <v>7215</v>
      </c>
      <c r="L271" s="141" t="s">
        <v>7215</v>
      </c>
      <c r="M271" s="141" t="s">
        <v>7215</v>
      </c>
      <c r="N271" s="141" t="s">
        <v>7215</v>
      </c>
      <c r="O271" s="141" t="s">
        <v>7215</v>
      </c>
    </row>
    <row r="272" spans="1:15" x14ac:dyDescent="0.2">
      <c r="A272" s="141">
        <v>315924</v>
      </c>
      <c r="B272" s="141" t="s">
        <v>4111</v>
      </c>
      <c r="C272" s="141" t="s">
        <v>7215</v>
      </c>
      <c r="D272" s="141" t="s">
        <v>7215</v>
      </c>
      <c r="E272" s="141" t="s">
        <v>7215</v>
      </c>
      <c r="F272" s="141" t="s">
        <v>7215</v>
      </c>
      <c r="G272" s="141" t="s">
        <v>7215</v>
      </c>
      <c r="H272" s="141" t="s">
        <v>7215</v>
      </c>
      <c r="I272" s="141" t="s">
        <v>7215</v>
      </c>
      <c r="J272" s="141" t="s">
        <v>7215</v>
      </c>
      <c r="K272" s="141" t="s">
        <v>7215</v>
      </c>
      <c r="L272" s="141" t="s">
        <v>7215</v>
      </c>
      <c r="M272" s="141" t="s">
        <v>7215</v>
      </c>
      <c r="N272" s="141" t="s">
        <v>7215</v>
      </c>
      <c r="O272" s="141" t="s">
        <v>7215</v>
      </c>
    </row>
    <row r="273" spans="1:15" x14ac:dyDescent="0.2">
      <c r="A273" s="141">
        <v>316278</v>
      </c>
      <c r="B273" s="141" t="s">
        <v>4111</v>
      </c>
      <c r="C273" s="141" t="s">
        <v>7215</v>
      </c>
      <c r="D273" s="141" t="s">
        <v>7215</v>
      </c>
      <c r="E273" s="141" t="s">
        <v>7215</v>
      </c>
      <c r="F273" s="141" t="s">
        <v>7215</v>
      </c>
      <c r="G273" s="141" t="s">
        <v>7215</v>
      </c>
      <c r="H273" s="141" t="s">
        <v>7215</v>
      </c>
      <c r="I273" s="141" t="s">
        <v>7215</v>
      </c>
      <c r="J273" s="141" t="s">
        <v>7215</v>
      </c>
      <c r="K273" s="141" t="s">
        <v>7215</v>
      </c>
      <c r="L273" s="141" t="s">
        <v>7215</v>
      </c>
      <c r="M273" s="141" t="s">
        <v>7215</v>
      </c>
      <c r="N273" s="141" t="s">
        <v>7215</v>
      </c>
      <c r="O273" s="141" t="s">
        <v>7215</v>
      </c>
    </row>
    <row r="274" spans="1:15" x14ac:dyDescent="0.2">
      <c r="A274" s="141">
        <v>316310</v>
      </c>
      <c r="B274" s="141" t="s">
        <v>4111</v>
      </c>
      <c r="C274" s="141" t="s">
        <v>7215</v>
      </c>
      <c r="D274" s="141" t="s">
        <v>7215</v>
      </c>
      <c r="E274" s="141" t="s">
        <v>7215</v>
      </c>
      <c r="F274" s="141" t="s">
        <v>7215</v>
      </c>
      <c r="G274" s="141" t="s">
        <v>7215</v>
      </c>
      <c r="H274" s="141" t="s">
        <v>7215</v>
      </c>
      <c r="I274" s="141" t="s">
        <v>7215</v>
      </c>
      <c r="J274" s="141" t="s">
        <v>7215</v>
      </c>
      <c r="K274" s="141" t="s">
        <v>7215</v>
      </c>
      <c r="L274" s="141" t="s">
        <v>7215</v>
      </c>
      <c r="M274" s="141" t="s">
        <v>7215</v>
      </c>
      <c r="N274" s="141" t="s">
        <v>7215</v>
      </c>
      <c r="O274" s="141" t="s">
        <v>7215</v>
      </c>
    </row>
    <row r="275" spans="1:15" x14ac:dyDescent="0.2">
      <c r="A275" s="141">
        <v>316565</v>
      </c>
      <c r="B275" s="141" t="s">
        <v>4111</v>
      </c>
      <c r="C275" s="141" t="s">
        <v>7215</v>
      </c>
      <c r="D275" s="141" t="s">
        <v>7215</v>
      </c>
      <c r="E275" s="141" t="s">
        <v>7215</v>
      </c>
      <c r="F275" s="141" t="s">
        <v>7215</v>
      </c>
      <c r="G275" s="141" t="s">
        <v>7215</v>
      </c>
      <c r="H275" s="141" t="s">
        <v>7215</v>
      </c>
      <c r="I275" s="141" t="s">
        <v>7215</v>
      </c>
      <c r="J275" s="141" t="s">
        <v>7215</v>
      </c>
      <c r="K275" s="141" t="s">
        <v>7215</v>
      </c>
      <c r="L275" s="141" t="s">
        <v>7215</v>
      </c>
      <c r="M275" s="141" t="s">
        <v>7215</v>
      </c>
      <c r="N275" s="141" t="s">
        <v>7215</v>
      </c>
      <c r="O275" s="141" t="s">
        <v>7215</v>
      </c>
    </row>
    <row r="276" spans="1:15" x14ac:dyDescent="0.2">
      <c r="A276" s="141">
        <v>316895</v>
      </c>
      <c r="B276" s="141" t="s">
        <v>4111</v>
      </c>
      <c r="C276" s="141" t="s">
        <v>7215</v>
      </c>
      <c r="D276" s="141" t="s">
        <v>7215</v>
      </c>
      <c r="E276" s="141" t="s">
        <v>7215</v>
      </c>
      <c r="F276" s="141" t="s">
        <v>7215</v>
      </c>
      <c r="G276" s="141" t="s">
        <v>7215</v>
      </c>
      <c r="H276" s="141" t="s">
        <v>7215</v>
      </c>
      <c r="I276" s="141" t="s">
        <v>7215</v>
      </c>
      <c r="J276" s="141" t="s">
        <v>7215</v>
      </c>
      <c r="K276" s="141" t="s">
        <v>7215</v>
      </c>
      <c r="L276" s="141" t="s">
        <v>7215</v>
      </c>
      <c r="M276" s="141" t="s">
        <v>7215</v>
      </c>
      <c r="N276" s="141" t="s">
        <v>7215</v>
      </c>
      <c r="O276" s="141" t="s">
        <v>7215</v>
      </c>
    </row>
    <row r="277" spans="1:15" x14ac:dyDescent="0.2">
      <c r="A277" s="141">
        <v>317216</v>
      </c>
      <c r="B277" s="141" t="s">
        <v>4111</v>
      </c>
      <c r="C277" s="141" t="s">
        <v>7215</v>
      </c>
      <c r="D277" s="141" t="s">
        <v>7215</v>
      </c>
      <c r="E277" s="141" t="s">
        <v>7215</v>
      </c>
      <c r="F277" s="141" t="s">
        <v>7215</v>
      </c>
      <c r="G277" s="141" t="s">
        <v>7215</v>
      </c>
      <c r="H277" s="141" t="s">
        <v>7215</v>
      </c>
      <c r="I277" s="141" t="s">
        <v>7215</v>
      </c>
      <c r="J277" s="141" t="s">
        <v>7215</v>
      </c>
      <c r="K277" s="141" t="s">
        <v>7215</v>
      </c>
      <c r="L277" s="141" t="s">
        <v>7215</v>
      </c>
      <c r="M277" s="141" t="s">
        <v>7215</v>
      </c>
      <c r="N277" s="141" t="s">
        <v>7215</v>
      </c>
      <c r="O277" s="141" t="s">
        <v>7215</v>
      </c>
    </row>
    <row r="278" spans="1:15" x14ac:dyDescent="0.2">
      <c r="A278" s="141">
        <v>317465</v>
      </c>
      <c r="B278" s="141" t="s">
        <v>4111</v>
      </c>
      <c r="C278" s="141" t="s">
        <v>7215</v>
      </c>
      <c r="D278" s="141" t="s">
        <v>7215</v>
      </c>
      <c r="E278" s="141" t="s">
        <v>7215</v>
      </c>
      <c r="F278" s="141" t="s">
        <v>7215</v>
      </c>
      <c r="G278" s="141" t="s">
        <v>7215</v>
      </c>
      <c r="H278" s="141" t="s">
        <v>7215</v>
      </c>
      <c r="I278" s="141" t="s">
        <v>7215</v>
      </c>
      <c r="J278" s="141" t="s">
        <v>7215</v>
      </c>
      <c r="K278" s="141" t="s">
        <v>7215</v>
      </c>
      <c r="L278" s="141" t="s">
        <v>7215</v>
      </c>
      <c r="M278" s="141" t="s">
        <v>7215</v>
      </c>
      <c r="N278" s="141" t="s">
        <v>7215</v>
      </c>
      <c r="O278" s="141" t="s">
        <v>7215</v>
      </c>
    </row>
    <row r="279" spans="1:15" x14ac:dyDescent="0.2">
      <c r="A279" s="141">
        <v>317589</v>
      </c>
      <c r="B279" s="141" t="s">
        <v>4111</v>
      </c>
      <c r="C279" s="141" t="s">
        <v>7215</v>
      </c>
      <c r="D279" s="141" t="s">
        <v>7215</v>
      </c>
      <c r="E279" s="141" t="s">
        <v>7215</v>
      </c>
      <c r="F279" s="141" t="s">
        <v>7215</v>
      </c>
      <c r="G279" s="141" t="s">
        <v>7215</v>
      </c>
      <c r="H279" s="141" t="s">
        <v>7215</v>
      </c>
      <c r="I279" s="141" t="s">
        <v>7215</v>
      </c>
      <c r="J279" s="141" t="s">
        <v>7215</v>
      </c>
      <c r="K279" s="141" t="s">
        <v>7215</v>
      </c>
      <c r="L279" s="141" t="s">
        <v>7215</v>
      </c>
      <c r="M279" s="141" t="s">
        <v>7215</v>
      </c>
      <c r="N279" s="141" t="s">
        <v>7215</v>
      </c>
      <c r="O279" s="141" t="s">
        <v>7215</v>
      </c>
    </row>
    <row r="280" spans="1:15" x14ac:dyDescent="0.2">
      <c r="A280" s="141">
        <v>317974</v>
      </c>
      <c r="B280" s="141" t="s">
        <v>4111</v>
      </c>
      <c r="C280" s="141" t="s">
        <v>7215</v>
      </c>
      <c r="D280" s="141" t="s">
        <v>7215</v>
      </c>
      <c r="E280" s="141" t="s">
        <v>7215</v>
      </c>
      <c r="F280" s="141" t="s">
        <v>7215</v>
      </c>
      <c r="G280" s="141" t="s">
        <v>7215</v>
      </c>
      <c r="H280" s="141" t="s">
        <v>7215</v>
      </c>
      <c r="I280" s="141" t="s">
        <v>7215</v>
      </c>
      <c r="J280" s="141" t="s">
        <v>7215</v>
      </c>
      <c r="K280" s="141" t="s">
        <v>7215</v>
      </c>
      <c r="L280" s="141" t="s">
        <v>7215</v>
      </c>
      <c r="M280" s="141" t="s">
        <v>7215</v>
      </c>
      <c r="N280" s="141" t="s">
        <v>7215</v>
      </c>
      <c r="O280" s="141" t="s">
        <v>7215</v>
      </c>
    </row>
    <row r="281" spans="1:15" x14ac:dyDescent="0.2">
      <c r="A281" s="141">
        <v>318166</v>
      </c>
      <c r="B281" s="141" t="s">
        <v>4111</v>
      </c>
      <c r="C281" s="141" t="s">
        <v>7215</v>
      </c>
      <c r="D281" s="141" t="s">
        <v>7215</v>
      </c>
      <c r="E281" s="141" t="s">
        <v>7215</v>
      </c>
      <c r="F281" s="141" t="s">
        <v>7215</v>
      </c>
      <c r="G281" s="141" t="s">
        <v>7215</v>
      </c>
      <c r="H281" s="141" t="s">
        <v>7215</v>
      </c>
      <c r="I281" s="141" t="s">
        <v>7215</v>
      </c>
      <c r="J281" s="141" t="s">
        <v>7215</v>
      </c>
      <c r="K281" s="141" t="s">
        <v>7215</v>
      </c>
      <c r="L281" s="141" t="s">
        <v>7215</v>
      </c>
      <c r="M281" s="141" t="s">
        <v>7215</v>
      </c>
      <c r="N281" s="141" t="s">
        <v>7215</v>
      </c>
      <c r="O281" s="141" t="s">
        <v>7215</v>
      </c>
    </row>
    <row r="282" spans="1:15" x14ac:dyDescent="0.2">
      <c r="A282" s="141">
        <v>318313</v>
      </c>
      <c r="B282" s="141" t="s">
        <v>4111</v>
      </c>
      <c r="C282" s="141" t="s">
        <v>7215</v>
      </c>
      <c r="D282" s="141" t="s">
        <v>7215</v>
      </c>
      <c r="E282" s="141" t="s">
        <v>7215</v>
      </c>
      <c r="F282" s="141" t="s">
        <v>7215</v>
      </c>
      <c r="G282" s="141" t="s">
        <v>7215</v>
      </c>
      <c r="H282" s="141" t="s">
        <v>7215</v>
      </c>
      <c r="I282" s="141" t="s">
        <v>7215</v>
      </c>
      <c r="J282" s="141" t="s">
        <v>7215</v>
      </c>
      <c r="K282" s="141" t="s">
        <v>7215</v>
      </c>
      <c r="L282" s="141" t="s">
        <v>7215</v>
      </c>
      <c r="M282" s="141" t="s">
        <v>7215</v>
      </c>
      <c r="N282" s="141" t="s">
        <v>7215</v>
      </c>
      <c r="O282" s="141" t="s">
        <v>7215</v>
      </c>
    </row>
    <row r="283" spans="1:15" x14ac:dyDescent="0.2">
      <c r="A283" s="141">
        <v>318383</v>
      </c>
      <c r="B283" s="141" t="s">
        <v>4111</v>
      </c>
      <c r="C283" s="141" t="s">
        <v>7215</v>
      </c>
      <c r="D283" s="141" t="s">
        <v>7215</v>
      </c>
      <c r="E283" s="141" t="s">
        <v>7215</v>
      </c>
      <c r="F283" s="141" t="s">
        <v>7215</v>
      </c>
      <c r="G283" s="141" t="s">
        <v>7215</v>
      </c>
      <c r="H283" s="141" t="s">
        <v>7215</v>
      </c>
      <c r="I283" s="141" t="s">
        <v>7215</v>
      </c>
      <c r="J283" s="141" t="s">
        <v>7215</v>
      </c>
      <c r="K283" s="141" t="s">
        <v>7215</v>
      </c>
      <c r="L283" s="141" t="s">
        <v>7215</v>
      </c>
      <c r="M283" s="141" t="s">
        <v>7215</v>
      </c>
      <c r="N283" s="141" t="s">
        <v>7215</v>
      </c>
      <c r="O283" s="141" t="s">
        <v>7215</v>
      </c>
    </row>
    <row r="284" spans="1:15" x14ac:dyDescent="0.2">
      <c r="A284" s="141">
        <v>318508</v>
      </c>
      <c r="B284" s="141" t="s">
        <v>4111</v>
      </c>
      <c r="C284" s="141" t="s">
        <v>7215</v>
      </c>
      <c r="D284" s="141" t="s">
        <v>7215</v>
      </c>
      <c r="E284" s="141" t="s">
        <v>7215</v>
      </c>
      <c r="F284" s="141" t="s">
        <v>7215</v>
      </c>
      <c r="G284" s="141" t="s">
        <v>7215</v>
      </c>
      <c r="H284" s="141" t="s">
        <v>7215</v>
      </c>
      <c r="I284" s="141" t="s">
        <v>7215</v>
      </c>
      <c r="J284" s="141" t="s">
        <v>7215</v>
      </c>
      <c r="K284" s="141" t="s">
        <v>7215</v>
      </c>
      <c r="L284" s="141" t="s">
        <v>7215</v>
      </c>
      <c r="M284" s="141" t="s">
        <v>7215</v>
      </c>
      <c r="N284" s="141" t="s">
        <v>7215</v>
      </c>
      <c r="O284" s="141" t="s">
        <v>7215</v>
      </c>
    </row>
    <row r="285" spans="1:15" x14ac:dyDescent="0.2">
      <c r="A285" s="141">
        <v>318635</v>
      </c>
      <c r="B285" s="141" t="s">
        <v>4111</v>
      </c>
      <c r="C285" s="141" t="s">
        <v>7215</v>
      </c>
      <c r="D285" s="141" t="s">
        <v>7215</v>
      </c>
      <c r="E285" s="141" t="s">
        <v>7215</v>
      </c>
      <c r="F285" s="141" t="s">
        <v>7215</v>
      </c>
      <c r="G285" s="141" t="s">
        <v>7215</v>
      </c>
      <c r="H285" s="141" t="s">
        <v>7215</v>
      </c>
      <c r="I285" s="141" t="s">
        <v>7215</v>
      </c>
      <c r="J285" s="141" t="s">
        <v>7215</v>
      </c>
      <c r="K285" s="141" t="s">
        <v>7215</v>
      </c>
      <c r="L285" s="141" t="s">
        <v>7215</v>
      </c>
      <c r="M285" s="141" t="s">
        <v>7215</v>
      </c>
      <c r="N285" s="141" t="s">
        <v>7215</v>
      </c>
      <c r="O285" s="141" t="s">
        <v>7215</v>
      </c>
    </row>
    <row r="286" spans="1:15" x14ac:dyDescent="0.2">
      <c r="A286" s="141">
        <v>318788</v>
      </c>
      <c r="B286" s="141" t="s">
        <v>4111</v>
      </c>
      <c r="C286" s="141" t="s">
        <v>7215</v>
      </c>
      <c r="D286" s="141" t="s">
        <v>7215</v>
      </c>
      <c r="E286" s="141" t="s">
        <v>7215</v>
      </c>
      <c r="F286" s="141" t="s">
        <v>7215</v>
      </c>
      <c r="G286" s="141" t="s">
        <v>7215</v>
      </c>
      <c r="H286" s="141" t="s">
        <v>7215</v>
      </c>
      <c r="I286" s="141" t="s">
        <v>7215</v>
      </c>
      <c r="J286" s="141" t="s">
        <v>7215</v>
      </c>
      <c r="K286" s="141" t="s">
        <v>7215</v>
      </c>
      <c r="L286" s="141" t="s">
        <v>7215</v>
      </c>
      <c r="M286" s="141" t="s">
        <v>7215</v>
      </c>
      <c r="N286" s="141" t="s">
        <v>7215</v>
      </c>
      <c r="O286" s="141" t="s">
        <v>7215</v>
      </c>
    </row>
    <row r="287" spans="1:15" x14ac:dyDescent="0.2">
      <c r="A287" s="141">
        <v>319049</v>
      </c>
      <c r="B287" s="141" t="s">
        <v>4111</v>
      </c>
      <c r="C287" s="141" t="s">
        <v>7215</v>
      </c>
      <c r="D287" s="141" t="s">
        <v>7215</v>
      </c>
      <c r="E287" s="141" t="s">
        <v>7215</v>
      </c>
      <c r="F287" s="141" t="s">
        <v>7215</v>
      </c>
      <c r="G287" s="141" t="s">
        <v>7215</v>
      </c>
      <c r="H287" s="141" t="s">
        <v>7215</v>
      </c>
      <c r="I287" s="141" t="s">
        <v>7215</v>
      </c>
      <c r="J287" s="141" t="s">
        <v>7215</v>
      </c>
      <c r="K287" s="141" t="s">
        <v>7215</v>
      </c>
      <c r="L287" s="141" t="s">
        <v>7215</v>
      </c>
      <c r="M287" s="141" t="s">
        <v>7215</v>
      </c>
      <c r="N287" s="141" t="s">
        <v>7215</v>
      </c>
      <c r="O287" s="141" t="s">
        <v>7215</v>
      </c>
    </row>
    <row r="288" spans="1:15" x14ac:dyDescent="0.2">
      <c r="A288" s="141">
        <v>319092</v>
      </c>
      <c r="B288" s="141" t="s">
        <v>4111</v>
      </c>
      <c r="C288" s="141" t="s">
        <v>7215</v>
      </c>
      <c r="D288" s="141" t="s">
        <v>7215</v>
      </c>
      <c r="E288" s="141" t="s">
        <v>7215</v>
      </c>
      <c r="F288" s="141" t="s">
        <v>7215</v>
      </c>
      <c r="G288" s="141" t="s">
        <v>7215</v>
      </c>
      <c r="H288" s="141" t="s">
        <v>7215</v>
      </c>
      <c r="I288" s="141" t="s">
        <v>7215</v>
      </c>
      <c r="J288" s="141" t="s">
        <v>7215</v>
      </c>
      <c r="K288" s="141" t="s">
        <v>7215</v>
      </c>
      <c r="L288" s="141" t="s">
        <v>7215</v>
      </c>
      <c r="M288" s="141" t="s">
        <v>7215</v>
      </c>
      <c r="N288" s="141" t="s">
        <v>7215</v>
      </c>
      <c r="O288" s="141" t="s">
        <v>7215</v>
      </c>
    </row>
    <row r="289" spans="1:15" x14ac:dyDescent="0.2">
      <c r="A289" s="141">
        <v>319106</v>
      </c>
      <c r="B289" s="141" t="s">
        <v>4111</v>
      </c>
      <c r="C289" s="141" t="s">
        <v>7215</v>
      </c>
      <c r="D289" s="141" t="s">
        <v>7215</v>
      </c>
      <c r="E289" s="141" t="s">
        <v>7215</v>
      </c>
      <c r="F289" s="141" t="s">
        <v>7215</v>
      </c>
      <c r="G289" s="141" t="s">
        <v>7215</v>
      </c>
      <c r="H289" s="141" t="s">
        <v>7215</v>
      </c>
      <c r="I289" s="141" t="s">
        <v>7215</v>
      </c>
      <c r="J289" s="141" t="s">
        <v>7215</v>
      </c>
      <c r="K289" s="141" t="s">
        <v>7215</v>
      </c>
      <c r="L289" s="141" t="s">
        <v>7215</v>
      </c>
      <c r="M289" s="141" t="s">
        <v>7215</v>
      </c>
      <c r="N289" s="141" t="s">
        <v>7215</v>
      </c>
      <c r="O289" s="141" t="s">
        <v>7215</v>
      </c>
    </row>
    <row r="290" spans="1:15" x14ac:dyDescent="0.2">
      <c r="A290" s="141">
        <v>319201</v>
      </c>
      <c r="B290" s="141" t="s">
        <v>4111</v>
      </c>
      <c r="C290" s="141" t="s">
        <v>7215</v>
      </c>
      <c r="D290" s="141" t="s">
        <v>7215</v>
      </c>
      <c r="E290" s="141" t="s">
        <v>7215</v>
      </c>
      <c r="F290" s="141" t="s">
        <v>7215</v>
      </c>
      <c r="G290" s="141" t="s">
        <v>7215</v>
      </c>
      <c r="H290" s="141" t="s">
        <v>7215</v>
      </c>
      <c r="I290" s="141" t="s">
        <v>7215</v>
      </c>
      <c r="J290" s="141" t="s">
        <v>7215</v>
      </c>
      <c r="K290" s="141" t="s">
        <v>7215</v>
      </c>
      <c r="L290" s="141" t="s">
        <v>7215</v>
      </c>
      <c r="M290" s="141" t="s">
        <v>7215</v>
      </c>
      <c r="N290" s="141" t="s">
        <v>7215</v>
      </c>
      <c r="O290" s="141" t="s">
        <v>7215</v>
      </c>
    </row>
    <row r="291" spans="1:15" x14ac:dyDescent="0.2">
      <c r="A291" s="141">
        <v>319267</v>
      </c>
      <c r="B291" s="141" t="s">
        <v>4111</v>
      </c>
      <c r="C291" s="141" t="s">
        <v>7215</v>
      </c>
      <c r="D291" s="141" t="s">
        <v>7215</v>
      </c>
      <c r="E291" s="141" t="s">
        <v>7215</v>
      </c>
      <c r="F291" s="141" t="s">
        <v>7215</v>
      </c>
      <c r="G291" s="141" t="s">
        <v>7215</v>
      </c>
      <c r="H291" s="141" t="s">
        <v>7215</v>
      </c>
      <c r="I291" s="141" t="s">
        <v>7215</v>
      </c>
      <c r="J291" s="141" t="s">
        <v>7215</v>
      </c>
      <c r="K291" s="141" t="s">
        <v>7215</v>
      </c>
      <c r="L291" s="141" t="s">
        <v>7215</v>
      </c>
      <c r="M291" s="141" t="s">
        <v>7215</v>
      </c>
      <c r="N291" s="141" t="s">
        <v>7215</v>
      </c>
      <c r="O291" s="141" t="s">
        <v>7215</v>
      </c>
    </row>
    <row r="292" spans="1:15" x14ac:dyDescent="0.2">
      <c r="A292" s="141">
        <v>319274</v>
      </c>
      <c r="B292" s="141" t="s">
        <v>4111</v>
      </c>
      <c r="C292" s="141" t="s">
        <v>7215</v>
      </c>
      <c r="D292" s="141" t="s">
        <v>7215</v>
      </c>
      <c r="E292" s="141" t="s">
        <v>7215</v>
      </c>
      <c r="F292" s="141" t="s">
        <v>7215</v>
      </c>
      <c r="G292" s="141" t="s">
        <v>7215</v>
      </c>
      <c r="H292" s="141" t="s">
        <v>7215</v>
      </c>
      <c r="I292" s="141" t="s">
        <v>7215</v>
      </c>
      <c r="J292" s="141" t="s">
        <v>7215</v>
      </c>
      <c r="K292" s="141" t="s">
        <v>7215</v>
      </c>
      <c r="L292" s="141" t="s">
        <v>7215</v>
      </c>
      <c r="M292" s="141" t="s">
        <v>7215</v>
      </c>
      <c r="N292" s="141" t="s">
        <v>7215</v>
      </c>
      <c r="O292" s="141" t="s">
        <v>7215</v>
      </c>
    </row>
    <row r="293" spans="1:15" x14ac:dyDescent="0.2">
      <c r="A293" s="141">
        <v>319297</v>
      </c>
      <c r="B293" s="141" t="s">
        <v>4111</v>
      </c>
      <c r="C293" s="141" t="s">
        <v>7215</v>
      </c>
      <c r="D293" s="141" t="s">
        <v>7215</v>
      </c>
      <c r="E293" s="141" t="s">
        <v>7215</v>
      </c>
      <c r="F293" s="141" t="s">
        <v>7215</v>
      </c>
      <c r="G293" s="141" t="s">
        <v>7215</v>
      </c>
      <c r="H293" s="141" t="s">
        <v>7215</v>
      </c>
      <c r="I293" s="141" t="s">
        <v>7215</v>
      </c>
      <c r="J293" s="141" t="s">
        <v>7215</v>
      </c>
      <c r="K293" s="141" t="s">
        <v>7215</v>
      </c>
      <c r="L293" s="141" t="s">
        <v>7215</v>
      </c>
      <c r="M293" s="141" t="s">
        <v>7215</v>
      </c>
      <c r="N293" s="141" t="s">
        <v>7215</v>
      </c>
      <c r="O293" s="141" t="s">
        <v>7215</v>
      </c>
    </row>
    <row r="294" spans="1:15" x14ac:dyDescent="0.2">
      <c r="A294" s="141">
        <v>319461</v>
      </c>
      <c r="B294" s="141" t="s">
        <v>4111</v>
      </c>
      <c r="C294" s="141" t="s">
        <v>7215</v>
      </c>
      <c r="D294" s="141" t="s">
        <v>7215</v>
      </c>
      <c r="E294" s="141" t="s">
        <v>7215</v>
      </c>
      <c r="F294" s="141" t="s">
        <v>7215</v>
      </c>
      <c r="G294" s="141" t="s">
        <v>7215</v>
      </c>
      <c r="H294" s="141" t="s">
        <v>7215</v>
      </c>
      <c r="I294" s="141" t="s">
        <v>7215</v>
      </c>
      <c r="J294" s="141" t="s">
        <v>7215</v>
      </c>
      <c r="K294" s="141" t="s">
        <v>7215</v>
      </c>
      <c r="L294" s="141" t="s">
        <v>7215</v>
      </c>
      <c r="M294" s="141" t="s">
        <v>7215</v>
      </c>
      <c r="N294" s="141" t="s">
        <v>7215</v>
      </c>
      <c r="O294" s="141" t="s">
        <v>7215</v>
      </c>
    </row>
    <row r="295" spans="1:15" x14ac:dyDescent="0.2">
      <c r="A295" s="141">
        <v>319485</v>
      </c>
      <c r="B295" s="141" t="s">
        <v>4111</v>
      </c>
      <c r="C295" s="141" t="s">
        <v>7215</v>
      </c>
      <c r="D295" s="141" t="s">
        <v>7215</v>
      </c>
      <c r="E295" s="141" t="s">
        <v>7215</v>
      </c>
      <c r="F295" s="141" t="s">
        <v>7215</v>
      </c>
      <c r="G295" s="141" t="s">
        <v>7215</v>
      </c>
      <c r="H295" s="141" t="s">
        <v>7215</v>
      </c>
      <c r="I295" s="141" t="s">
        <v>7215</v>
      </c>
      <c r="J295" s="141" t="s">
        <v>7215</v>
      </c>
      <c r="K295" s="141" t="s">
        <v>7215</v>
      </c>
      <c r="L295" s="141" t="s">
        <v>7215</v>
      </c>
      <c r="M295" s="141" t="s">
        <v>7215</v>
      </c>
      <c r="N295" s="141" t="s">
        <v>7215</v>
      </c>
      <c r="O295" s="141" t="s">
        <v>7215</v>
      </c>
    </row>
    <row r="296" spans="1:15" x14ac:dyDescent="0.2">
      <c r="A296" s="141">
        <v>319565</v>
      </c>
      <c r="B296" s="141" t="s">
        <v>4111</v>
      </c>
      <c r="C296" s="141" t="s">
        <v>7215</v>
      </c>
      <c r="D296" s="141" t="s">
        <v>7215</v>
      </c>
      <c r="E296" s="141" t="s">
        <v>7215</v>
      </c>
      <c r="F296" s="141" t="s">
        <v>7215</v>
      </c>
      <c r="G296" s="141" t="s">
        <v>7215</v>
      </c>
      <c r="H296" s="141" t="s">
        <v>7215</v>
      </c>
      <c r="I296" s="141" t="s">
        <v>7215</v>
      </c>
      <c r="J296" s="141" t="s">
        <v>7215</v>
      </c>
      <c r="K296" s="141" t="s">
        <v>7215</v>
      </c>
      <c r="L296" s="141" t="s">
        <v>7215</v>
      </c>
      <c r="M296" s="141" t="s">
        <v>7215</v>
      </c>
      <c r="N296" s="141" t="s">
        <v>7215</v>
      </c>
      <c r="O296" s="141" t="s">
        <v>7215</v>
      </c>
    </row>
    <row r="297" spans="1:15" x14ac:dyDescent="0.2">
      <c r="A297" s="141">
        <v>319597</v>
      </c>
      <c r="B297" s="141" t="s">
        <v>4111</v>
      </c>
      <c r="C297" s="141" t="s">
        <v>7215</v>
      </c>
      <c r="D297" s="141" t="s">
        <v>7215</v>
      </c>
      <c r="E297" s="141" t="s">
        <v>7215</v>
      </c>
      <c r="F297" s="141" t="s">
        <v>7215</v>
      </c>
      <c r="G297" s="141" t="s">
        <v>7215</v>
      </c>
      <c r="H297" s="141" t="s">
        <v>7215</v>
      </c>
      <c r="I297" s="141" t="s">
        <v>7215</v>
      </c>
      <c r="J297" s="141" t="s">
        <v>7215</v>
      </c>
      <c r="K297" s="141" t="s">
        <v>7215</v>
      </c>
      <c r="L297" s="141" t="s">
        <v>7215</v>
      </c>
      <c r="M297" s="141" t="s">
        <v>7215</v>
      </c>
      <c r="N297" s="141" t="s">
        <v>7215</v>
      </c>
      <c r="O297" s="141" t="s">
        <v>7215</v>
      </c>
    </row>
    <row r="298" spans="1:15" x14ac:dyDescent="0.2">
      <c r="A298" s="141">
        <v>319632</v>
      </c>
      <c r="B298" s="141" t="s">
        <v>4111</v>
      </c>
      <c r="C298" s="141" t="s">
        <v>7215</v>
      </c>
      <c r="D298" s="141" t="s">
        <v>7215</v>
      </c>
      <c r="E298" s="141" t="s">
        <v>7215</v>
      </c>
      <c r="F298" s="141" t="s">
        <v>7215</v>
      </c>
      <c r="G298" s="141" t="s">
        <v>7215</v>
      </c>
      <c r="H298" s="141" t="s">
        <v>7215</v>
      </c>
      <c r="I298" s="141" t="s">
        <v>7215</v>
      </c>
      <c r="J298" s="141" t="s">
        <v>7215</v>
      </c>
      <c r="K298" s="141" t="s">
        <v>7215</v>
      </c>
      <c r="L298" s="141" t="s">
        <v>7215</v>
      </c>
      <c r="M298" s="141" t="s">
        <v>7215</v>
      </c>
      <c r="N298" s="141" t="s">
        <v>7215</v>
      </c>
      <c r="O298" s="141" t="s">
        <v>7215</v>
      </c>
    </row>
    <row r="299" spans="1:15" x14ac:dyDescent="0.2">
      <c r="A299" s="141">
        <v>319636</v>
      </c>
      <c r="B299" s="141" t="s">
        <v>4111</v>
      </c>
      <c r="C299" s="141" t="s">
        <v>7215</v>
      </c>
      <c r="D299" s="141" t="s">
        <v>7215</v>
      </c>
      <c r="E299" s="141" t="s">
        <v>7215</v>
      </c>
      <c r="F299" s="141" t="s">
        <v>7215</v>
      </c>
      <c r="G299" s="141" t="s">
        <v>7215</v>
      </c>
      <c r="H299" s="141" t="s">
        <v>7215</v>
      </c>
      <c r="I299" s="141" t="s">
        <v>7215</v>
      </c>
      <c r="J299" s="141" t="s">
        <v>7215</v>
      </c>
      <c r="K299" s="141" t="s">
        <v>7215</v>
      </c>
      <c r="L299" s="141" t="s">
        <v>7215</v>
      </c>
      <c r="M299" s="141" t="s">
        <v>7215</v>
      </c>
      <c r="N299" s="141" t="s">
        <v>7215</v>
      </c>
      <c r="O299" s="141" t="s">
        <v>7215</v>
      </c>
    </row>
    <row r="300" spans="1:15" x14ac:dyDescent="0.2">
      <c r="A300" s="141">
        <v>319734</v>
      </c>
      <c r="B300" s="141" t="s">
        <v>4111</v>
      </c>
      <c r="C300" s="141" t="s">
        <v>7215</v>
      </c>
      <c r="D300" s="141" t="s">
        <v>7215</v>
      </c>
      <c r="E300" s="141" t="s">
        <v>7215</v>
      </c>
      <c r="F300" s="141" t="s">
        <v>7215</v>
      </c>
      <c r="G300" s="141" t="s">
        <v>7215</v>
      </c>
      <c r="H300" s="141" t="s">
        <v>7215</v>
      </c>
      <c r="I300" s="141" t="s">
        <v>7215</v>
      </c>
      <c r="J300" s="141" t="s">
        <v>7215</v>
      </c>
      <c r="K300" s="141" t="s">
        <v>7215</v>
      </c>
      <c r="L300" s="141" t="s">
        <v>7215</v>
      </c>
      <c r="M300" s="141" t="s">
        <v>7215</v>
      </c>
      <c r="N300" s="141" t="s">
        <v>7215</v>
      </c>
      <c r="O300" s="141" t="s">
        <v>7215</v>
      </c>
    </row>
    <row r="301" spans="1:15" x14ac:dyDescent="0.2">
      <c r="A301" s="141">
        <v>319887</v>
      </c>
      <c r="B301" s="141" t="s">
        <v>4111</v>
      </c>
      <c r="C301" s="141" t="s">
        <v>7215</v>
      </c>
      <c r="D301" s="141" t="s">
        <v>7215</v>
      </c>
      <c r="E301" s="141" t="s">
        <v>7215</v>
      </c>
      <c r="F301" s="141" t="s">
        <v>7215</v>
      </c>
      <c r="G301" s="141" t="s">
        <v>7215</v>
      </c>
      <c r="H301" s="141" t="s">
        <v>7215</v>
      </c>
      <c r="I301" s="141" t="s">
        <v>7215</v>
      </c>
      <c r="J301" s="141" t="s">
        <v>7215</v>
      </c>
      <c r="K301" s="141" t="s">
        <v>7215</v>
      </c>
      <c r="L301" s="141" t="s">
        <v>7215</v>
      </c>
      <c r="M301" s="141" t="s">
        <v>7215</v>
      </c>
      <c r="N301" s="141" t="s">
        <v>7215</v>
      </c>
      <c r="O301" s="141" t="s">
        <v>7215</v>
      </c>
    </row>
    <row r="302" spans="1:15" x14ac:dyDescent="0.2">
      <c r="A302" s="141">
        <v>320058</v>
      </c>
      <c r="B302" s="141" t="s">
        <v>4111</v>
      </c>
      <c r="C302" s="141" t="s">
        <v>7215</v>
      </c>
      <c r="D302" s="141" t="s">
        <v>7215</v>
      </c>
      <c r="E302" s="141" t="s">
        <v>7215</v>
      </c>
      <c r="F302" s="141" t="s">
        <v>7215</v>
      </c>
      <c r="G302" s="141" t="s">
        <v>7215</v>
      </c>
      <c r="H302" s="141" t="s">
        <v>7215</v>
      </c>
      <c r="I302" s="141" t="s">
        <v>7215</v>
      </c>
      <c r="J302" s="141" t="s">
        <v>7215</v>
      </c>
      <c r="K302" s="141" t="s">
        <v>7215</v>
      </c>
      <c r="L302" s="141" t="s">
        <v>7215</v>
      </c>
      <c r="M302" s="141" t="s">
        <v>7215</v>
      </c>
      <c r="N302" s="141" t="s">
        <v>7215</v>
      </c>
      <c r="O302" s="141" t="s">
        <v>7215</v>
      </c>
    </row>
    <row r="303" spans="1:15" x14ac:dyDescent="0.2">
      <c r="A303" s="141">
        <v>320129</v>
      </c>
      <c r="B303" s="141" t="s">
        <v>4111</v>
      </c>
      <c r="C303" s="141" t="s">
        <v>7215</v>
      </c>
      <c r="D303" s="141" t="s">
        <v>7215</v>
      </c>
      <c r="E303" s="141" t="s">
        <v>7215</v>
      </c>
      <c r="F303" s="141" t="s">
        <v>7215</v>
      </c>
      <c r="G303" s="141" t="s">
        <v>7215</v>
      </c>
      <c r="H303" s="141" t="s">
        <v>7215</v>
      </c>
      <c r="I303" s="141" t="s">
        <v>7215</v>
      </c>
      <c r="J303" s="141" t="s">
        <v>7215</v>
      </c>
      <c r="K303" s="141" t="s">
        <v>7215</v>
      </c>
      <c r="L303" s="141" t="s">
        <v>7215</v>
      </c>
      <c r="M303" s="141" t="s">
        <v>7215</v>
      </c>
      <c r="N303" s="141" t="s">
        <v>7215</v>
      </c>
      <c r="O303" s="141" t="s">
        <v>7215</v>
      </c>
    </row>
    <row r="304" spans="1:15" x14ac:dyDescent="0.2">
      <c r="A304" s="141">
        <v>320293</v>
      </c>
      <c r="B304" s="141" t="s">
        <v>4111</v>
      </c>
      <c r="C304" s="141" t="s">
        <v>7215</v>
      </c>
      <c r="D304" s="141" t="s">
        <v>7215</v>
      </c>
      <c r="E304" s="141" t="s">
        <v>7215</v>
      </c>
      <c r="F304" s="141" t="s">
        <v>7215</v>
      </c>
      <c r="G304" s="141" t="s">
        <v>7215</v>
      </c>
      <c r="H304" s="141" t="s">
        <v>7215</v>
      </c>
      <c r="I304" s="141" t="s">
        <v>7215</v>
      </c>
      <c r="J304" s="141" t="s">
        <v>7215</v>
      </c>
      <c r="K304" s="141" t="s">
        <v>7215</v>
      </c>
      <c r="L304" s="141" t="s">
        <v>7215</v>
      </c>
      <c r="M304" s="141" t="s">
        <v>7215</v>
      </c>
      <c r="N304" s="141" t="s">
        <v>7215</v>
      </c>
      <c r="O304" s="141" t="s">
        <v>7215</v>
      </c>
    </row>
    <row r="305" spans="1:15" x14ac:dyDescent="0.2">
      <c r="A305" s="141">
        <v>320316</v>
      </c>
      <c r="B305" s="141" t="s">
        <v>4111</v>
      </c>
      <c r="C305" s="141" t="s">
        <v>7215</v>
      </c>
      <c r="D305" s="141" t="s">
        <v>7215</v>
      </c>
      <c r="E305" s="141" t="s">
        <v>7215</v>
      </c>
      <c r="F305" s="141" t="s">
        <v>7215</v>
      </c>
      <c r="G305" s="141" t="s">
        <v>7215</v>
      </c>
      <c r="H305" s="141" t="s">
        <v>7215</v>
      </c>
      <c r="I305" s="141" t="s">
        <v>7215</v>
      </c>
      <c r="J305" s="141" t="s">
        <v>7215</v>
      </c>
      <c r="K305" s="141" t="s">
        <v>7215</v>
      </c>
      <c r="L305" s="141" t="s">
        <v>7215</v>
      </c>
      <c r="M305" s="141" t="s">
        <v>7215</v>
      </c>
      <c r="N305" s="141" t="s">
        <v>7215</v>
      </c>
      <c r="O305" s="141" t="s">
        <v>7215</v>
      </c>
    </row>
    <row r="306" spans="1:15" x14ac:dyDescent="0.2">
      <c r="A306" s="141">
        <v>320322</v>
      </c>
      <c r="B306" s="141" t="s">
        <v>4111</v>
      </c>
      <c r="C306" s="141" t="s">
        <v>7215</v>
      </c>
      <c r="D306" s="141" t="s">
        <v>7215</v>
      </c>
      <c r="E306" s="141" t="s">
        <v>7215</v>
      </c>
      <c r="F306" s="141" t="s">
        <v>7215</v>
      </c>
      <c r="G306" s="141" t="s">
        <v>7215</v>
      </c>
      <c r="H306" s="141" t="s">
        <v>7215</v>
      </c>
      <c r="I306" s="141" t="s">
        <v>7215</v>
      </c>
      <c r="J306" s="141" t="s">
        <v>7215</v>
      </c>
      <c r="K306" s="141" t="s">
        <v>7215</v>
      </c>
      <c r="L306" s="141" t="s">
        <v>7215</v>
      </c>
      <c r="M306" s="141" t="s">
        <v>7215</v>
      </c>
      <c r="N306" s="141" t="s">
        <v>7215</v>
      </c>
      <c r="O306" s="141" t="s">
        <v>7215</v>
      </c>
    </row>
    <row r="307" spans="1:15" x14ac:dyDescent="0.2">
      <c r="A307" s="141">
        <v>320662</v>
      </c>
      <c r="B307" s="141" t="s">
        <v>4111</v>
      </c>
      <c r="C307" s="141" t="s">
        <v>7215</v>
      </c>
      <c r="D307" s="141" t="s">
        <v>7215</v>
      </c>
      <c r="E307" s="141" t="s">
        <v>7215</v>
      </c>
      <c r="F307" s="141" t="s">
        <v>7215</v>
      </c>
      <c r="G307" s="141" t="s">
        <v>7215</v>
      </c>
      <c r="H307" s="141" t="s">
        <v>7215</v>
      </c>
      <c r="I307" s="141" t="s">
        <v>7215</v>
      </c>
      <c r="J307" s="141" t="s">
        <v>7215</v>
      </c>
      <c r="K307" s="141" t="s">
        <v>7215</v>
      </c>
      <c r="L307" s="141" t="s">
        <v>7215</v>
      </c>
      <c r="M307" s="141" t="s">
        <v>7215</v>
      </c>
      <c r="N307" s="141" t="s">
        <v>7215</v>
      </c>
      <c r="O307" s="141" t="s">
        <v>7215</v>
      </c>
    </row>
    <row r="308" spans="1:15" x14ac:dyDescent="0.2">
      <c r="A308" s="141">
        <v>320668</v>
      </c>
      <c r="B308" s="141" t="s">
        <v>4111</v>
      </c>
      <c r="C308" s="141" t="s">
        <v>7215</v>
      </c>
      <c r="D308" s="141" t="s">
        <v>7215</v>
      </c>
      <c r="E308" s="141" t="s">
        <v>7215</v>
      </c>
      <c r="F308" s="141" t="s">
        <v>7215</v>
      </c>
      <c r="G308" s="141" t="s">
        <v>7215</v>
      </c>
      <c r="H308" s="141" t="s">
        <v>7215</v>
      </c>
      <c r="I308" s="141" t="s">
        <v>7215</v>
      </c>
      <c r="J308" s="141" t="s">
        <v>7215</v>
      </c>
      <c r="K308" s="141" t="s">
        <v>7215</v>
      </c>
      <c r="L308" s="141" t="s">
        <v>7215</v>
      </c>
      <c r="M308" s="141" t="s">
        <v>7215</v>
      </c>
      <c r="N308" s="141" t="s">
        <v>7215</v>
      </c>
      <c r="O308" s="141" t="s">
        <v>7215</v>
      </c>
    </row>
    <row r="309" spans="1:15" x14ac:dyDescent="0.2">
      <c r="A309" s="141">
        <v>320748</v>
      </c>
      <c r="B309" s="141" t="s">
        <v>4111</v>
      </c>
      <c r="C309" s="141" t="s">
        <v>7215</v>
      </c>
      <c r="D309" s="141" t="s">
        <v>7215</v>
      </c>
      <c r="E309" s="141" t="s">
        <v>7215</v>
      </c>
      <c r="F309" s="141" t="s">
        <v>7215</v>
      </c>
      <c r="G309" s="141" t="s">
        <v>7215</v>
      </c>
      <c r="H309" s="141" t="s">
        <v>7215</v>
      </c>
      <c r="I309" s="141" t="s">
        <v>7215</v>
      </c>
      <c r="J309" s="141" t="s">
        <v>7215</v>
      </c>
      <c r="K309" s="141" t="s">
        <v>7215</v>
      </c>
      <c r="L309" s="141" t="s">
        <v>7215</v>
      </c>
      <c r="M309" s="141" t="s">
        <v>7215</v>
      </c>
      <c r="N309" s="141" t="s">
        <v>7215</v>
      </c>
      <c r="O309" s="141" t="s">
        <v>7215</v>
      </c>
    </row>
    <row r="310" spans="1:15" x14ac:dyDescent="0.2">
      <c r="A310" s="141">
        <v>320764</v>
      </c>
      <c r="B310" s="141" t="s">
        <v>4111</v>
      </c>
      <c r="C310" s="141" t="s">
        <v>7215</v>
      </c>
      <c r="D310" s="141" t="s">
        <v>7215</v>
      </c>
      <c r="E310" s="141" t="s">
        <v>7215</v>
      </c>
      <c r="F310" s="141" t="s">
        <v>7215</v>
      </c>
      <c r="G310" s="141" t="s">
        <v>7215</v>
      </c>
      <c r="H310" s="141" t="s">
        <v>7215</v>
      </c>
      <c r="I310" s="141" t="s">
        <v>7215</v>
      </c>
      <c r="J310" s="141" t="s">
        <v>7215</v>
      </c>
      <c r="K310" s="141" t="s">
        <v>7215</v>
      </c>
      <c r="L310" s="141" t="s">
        <v>7215</v>
      </c>
      <c r="M310" s="141" t="s">
        <v>7215</v>
      </c>
      <c r="N310" s="141" t="s">
        <v>7215</v>
      </c>
      <c r="O310" s="141" t="s">
        <v>7215</v>
      </c>
    </row>
    <row r="311" spans="1:15" x14ac:dyDescent="0.2">
      <c r="A311" s="141">
        <v>320792</v>
      </c>
      <c r="B311" s="141" t="s">
        <v>4111</v>
      </c>
      <c r="C311" s="141" t="s">
        <v>7215</v>
      </c>
      <c r="D311" s="141" t="s">
        <v>7215</v>
      </c>
      <c r="E311" s="141" t="s">
        <v>7215</v>
      </c>
      <c r="F311" s="141" t="s">
        <v>7215</v>
      </c>
      <c r="G311" s="141" t="s">
        <v>7215</v>
      </c>
      <c r="H311" s="141" t="s">
        <v>7215</v>
      </c>
      <c r="I311" s="141" t="s">
        <v>7215</v>
      </c>
      <c r="J311" s="141" t="s">
        <v>7215</v>
      </c>
      <c r="K311" s="141" t="s">
        <v>7215</v>
      </c>
      <c r="L311" s="141" t="s">
        <v>7215</v>
      </c>
      <c r="M311" s="141" t="s">
        <v>7215</v>
      </c>
      <c r="N311" s="141" t="s">
        <v>7215</v>
      </c>
      <c r="O311" s="141" t="s">
        <v>7215</v>
      </c>
    </row>
    <row r="312" spans="1:15" x14ac:dyDescent="0.2">
      <c r="A312" s="141">
        <v>320824</v>
      </c>
      <c r="B312" s="141" t="s">
        <v>4111</v>
      </c>
      <c r="C312" s="141" t="s">
        <v>7215</v>
      </c>
      <c r="D312" s="141" t="s">
        <v>7215</v>
      </c>
      <c r="E312" s="141" t="s">
        <v>7215</v>
      </c>
      <c r="F312" s="141" t="s">
        <v>7215</v>
      </c>
      <c r="G312" s="141" t="s">
        <v>7215</v>
      </c>
      <c r="H312" s="141" t="s">
        <v>7215</v>
      </c>
      <c r="I312" s="141" t="s">
        <v>7215</v>
      </c>
      <c r="J312" s="141" t="s">
        <v>7215</v>
      </c>
      <c r="K312" s="141" t="s">
        <v>7215</v>
      </c>
      <c r="L312" s="141" t="s">
        <v>7215</v>
      </c>
      <c r="M312" s="141" t="s">
        <v>7215</v>
      </c>
      <c r="N312" s="141" t="s">
        <v>7215</v>
      </c>
      <c r="O312" s="141" t="s">
        <v>7215</v>
      </c>
    </row>
    <row r="313" spans="1:15" x14ac:dyDescent="0.2">
      <c r="A313" s="141">
        <v>320831</v>
      </c>
      <c r="B313" s="141" t="s">
        <v>4111</v>
      </c>
      <c r="C313" s="141" t="s">
        <v>7215</v>
      </c>
      <c r="D313" s="141" t="s">
        <v>7215</v>
      </c>
      <c r="E313" s="141" t="s">
        <v>7215</v>
      </c>
      <c r="F313" s="141" t="s">
        <v>7215</v>
      </c>
      <c r="G313" s="141" t="s">
        <v>7215</v>
      </c>
      <c r="H313" s="141" t="s">
        <v>7215</v>
      </c>
      <c r="I313" s="141" t="s">
        <v>7215</v>
      </c>
      <c r="J313" s="141" t="s">
        <v>7215</v>
      </c>
      <c r="K313" s="141" t="s">
        <v>7215</v>
      </c>
      <c r="L313" s="141" t="s">
        <v>7215</v>
      </c>
      <c r="M313" s="141" t="s">
        <v>7215</v>
      </c>
      <c r="N313" s="141" t="s">
        <v>7215</v>
      </c>
      <c r="O313" s="141" t="s">
        <v>7215</v>
      </c>
    </row>
    <row r="314" spans="1:15" x14ac:dyDescent="0.2">
      <c r="A314" s="141">
        <v>320834</v>
      </c>
      <c r="B314" s="141" t="s">
        <v>4111</v>
      </c>
      <c r="C314" s="141" t="s">
        <v>7215</v>
      </c>
      <c r="D314" s="141" t="s">
        <v>7215</v>
      </c>
      <c r="E314" s="141" t="s">
        <v>7215</v>
      </c>
      <c r="F314" s="141" t="s">
        <v>7215</v>
      </c>
      <c r="G314" s="141" t="s">
        <v>7215</v>
      </c>
      <c r="H314" s="141" t="s">
        <v>7215</v>
      </c>
      <c r="I314" s="141" t="s">
        <v>7215</v>
      </c>
      <c r="J314" s="141" t="s">
        <v>7215</v>
      </c>
      <c r="K314" s="141" t="s">
        <v>7215</v>
      </c>
      <c r="L314" s="141" t="s">
        <v>7215</v>
      </c>
      <c r="M314" s="141" t="s">
        <v>7215</v>
      </c>
      <c r="N314" s="141" t="s">
        <v>7215</v>
      </c>
      <c r="O314" s="141" t="s">
        <v>7215</v>
      </c>
    </row>
    <row r="315" spans="1:15" x14ac:dyDescent="0.2">
      <c r="A315" s="141">
        <v>320986</v>
      </c>
      <c r="B315" s="141" t="s">
        <v>4111</v>
      </c>
      <c r="C315" s="141" t="s">
        <v>7215</v>
      </c>
      <c r="D315" s="141" t="s">
        <v>7215</v>
      </c>
      <c r="E315" s="141" t="s">
        <v>7215</v>
      </c>
      <c r="F315" s="141" t="s">
        <v>7215</v>
      </c>
      <c r="G315" s="141" t="s">
        <v>7215</v>
      </c>
      <c r="H315" s="141" t="s">
        <v>7215</v>
      </c>
      <c r="I315" s="141" t="s">
        <v>7215</v>
      </c>
      <c r="J315" s="141" t="s">
        <v>7215</v>
      </c>
      <c r="K315" s="141" t="s">
        <v>7215</v>
      </c>
      <c r="L315" s="141" t="s">
        <v>7215</v>
      </c>
      <c r="M315" s="141" t="s">
        <v>7215</v>
      </c>
      <c r="N315" s="141" t="s">
        <v>7215</v>
      </c>
      <c r="O315" s="141" t="s">
        <v>7215</v>
      </c>
    </row>
    <row r="316" spans="1:15" x14ac:dyDescent="0.2">
      <c r="A316" s="141">
        <v>321214</v>
      </c>
      <c r="B316" s="141" t="s">
        <v>4111</v>
      </c>
      <c r="C316" s="141" t="s">
        <v>7215</v>
      </c>
      <c r="D316" s="141" t="s">
        <v>7215</v>
      </c>
      <c r="E316" s="141" t="s">
        <v>7215</v>
      </c>
      <c r="F316" s="141" t="s">
        <v>7215</v>
      </c>
      <c r="G316" s="141" t="s">
        <v>7215</v>
      </c>
      <c r="H316" s="141" t="s">
        <v>7215</v>
      </c>
      <c r="I316" s="141" t="s">
        <v>7215</v>
      </c>
      <c r="J316" s="141" t="s">
        <v>7215</v>
      </c>
      <c r="K316" s="141" t="s">
        <v>7215</v>
      </c>
      <c r="L316" s="141" t="s">
        <v>7215</v>
      </c>
      <c r="M316" s="141" t="s">
        <v>7215</v>
      </c>
      <c r="N316" s="141" t="s">
        <v>7215</v>
      </c>
      <c r="O316" s="141" t="s">
        <v>7215</v>
      </c>
    </row>
    <row r="317" spans="1:15" x14ac:dyDescent="0.2">
      <c r="A317" s="141">
        <v>321243</v>
      </c>
      <c r="B317" s="141" t="s">
        <v>4111</v>
      </c>
      <c r="C317" s="141" t="s">
        <v>7215</v>
      </c>
      <c r="D317" s="141" t="s">
        <v>7215</v>
      </c>
      <c r="E317" s="141" t="s">
        <v>7215</v>
      </c>
      <c r="F317" s="141" t="s">
        <v>7215</v>
      </c>
      <c r="G317" s="141" t="s">
        <v>7215</v>
      </c>
      <c r="H317" s="141" t="s">
        <v>7215</v>
      </c>
      <c r="I317" s="141" t="s">
        <v>7215</v>
      </c>
      <c r="J317" s="141" t="s">
        <v>7215</v>
      </c>
      <c r="K317" s="141" t="s">
        <v>7215</v>
      </c>
      <c r="L317" s="141" t="s">
        <v>7215</v>
      </c>
      <c r="M317" s="141" t="s">
        <v>7215</v>
      </c>
      <c r="N317" s="141" t="s">
        <v>7215</v>
      </c>
      <c r="O317" s="141" t="s">
        <v>7215</v>
      </c>
    </row>
    <row r="318" spans="1:15" x14ac:dyDescent="0.2">
      <c r="A318" s="141">
        <v>321247</v>
      </c>
      <c r="B318" s="141" t="s">
        <v>4111</v>
      </c>
      <c r="C318" s="141" t="s">
        <v>7215</v>
      </c>
      <c r="D318" s="141" t="s">
        <v>7215</v>
      </c>
      <c r="E318" s="141" t="s">
        <v>7215</v>
      </c>
      <c r="F318" s="141" t="s">
        <v>7215</v>
      </c>
      <c r="G318" s="141" t="s">
        <v>7215</v>
      </c>
      <c r="H318" s="141" t="s">
        <v>7215</v>
      </c>
      <c r="I318" s="141" t="s">
        <v>7215</v>
      </c>
      <c r="J318" s="141" t="s">
        <v>7215</v>
      </c>
      <c r="K318" s="141" t="s">
        <v>7215</v>
      </c>
      <c r="L318" s="141" t="s">
        <v>7215</v>
      </c>
      <c r="M318" s="141" t="s">
        <v>7215</v>
      </c>
      <c r="N318" s="141" t="s">
        <v>7215</v>
      </c>
      <c r="O318" s="141" t="s">
        <v>7215</v>
      </c>
    </row>
    <row r="319" spans="1:15" x14ac:dyDescent="0.2">
      <c r="A319" s="141">
        <v>321286</v>
      </c>
      <c r="B319" s="141" t="s">
        <v>4111</v>
      </c>
      <c r="C319" s="141" t="s">
        <v>7215</v>
      </c>
      <c r="D319" s="141" t="s">
        <v>7215</v>
      </c>
      <c r="E319" s="141" t="s">
        <v>7215</v>
      </c>
      <c r="F319" s="141" t="s">
        <v>7215</v>
      </c>
      <c r="G319" s="141" t="s">
        <v>7215</v>
      </c>
      <c r="H319" s="141" t="s">
        <v>7215</v>
      </c>
      <c r="I319" s="141" t="s">
        <v>7215</v>
      </c>
      <c r="J319" s="141" t="s">
        <v>7215</v>
      </c>
      <c r="K319" s="141" t="s">
        <v>7215</v>
      </c>
      <c r="L319" s="141" t="s">
        <v>7215</v>
      </c>
      <c r="M319" s="141" t="s">
        <v>7215</v>
      </c>
      <c r="N319" s="141" t="s">
        <v>7215</v>
      </c>
      <c r="O319" s="141" t="s">
        <v>7215</v>
      </c>
    </row>
    <row r="320" spans="1:15" x14ac:dyDescent="0.2">
      <c r="A320" s="141">
        <v>321288</v>
      </c>
      <c r="B320" s="141" t="s">
        <v>4111</v>
      </c>
      <c r="C320" s="141" t="s">
        <v>7215</v>
      </c>
      <c r="D320" s="141" t="s">
        <v>7215</v>
      </c>
      <c r="E320" s="141" t="s">
        <v>7215</v>
      </c>
      <c r="F320" s="141" t="s">
        <v>7215</v>
      </c>
      <c r="G320" s="141" t="s">
        <v>7215</v>
      </c>
      <c r="H320" s="141" t="s">
        <v>7215</v>
      </c>
      <c r="I320" s="141" t="s">
        <v>7215</v>
      </c>
      <c r="J320" s="141" t="s">
        <v>7215</v>
      </c>
      <c r="K320" s="141" t="s">
        <v>7215</v>
      </c>
      <c r="L320" s="141" t="s">
        <v>7215</v>
      </c>
      <c r="M320" s="141" t="s">
        <v>7215</v>
      </c>
      <c r="N320" s="141" t="s">
        <v>7215</v>
      </c>
      <c r="O320" s="141" t="s">
        <v>7215</v>
      </c>
    </row>
    <row r="321" spans="1:15" x14ac:dyDescent="0.2">
      <c r="A321" s="141">
        <v>321334</v>
      </c>
      <c r="B321" s="141" t="s">
        <v>4111</v>
      </c>
      <c r="C321" s="141" t="s">
        <v>7215</v>
      </c>
      <c r="D321" s="141" t="s">
        <v>7215</v>
      </c>
      <c r="E321" s="141" t="s">
        <v>7215</v>
      </c>
      <c r="F321" s="141" t="s">
        <v>7215</v>
      </c>
      <c r="G321" s="141" t="s">
        <v>7215</v>
      </c>
      <c r="H321" s="141" t="s">
        <v>7215</v>
      </c>
      <c r="I321" s="141" t="s">
        <v>7215</v>
      </c>
      <c r="J321" s="141" t="s">
        <v>7215</v>
      </c>
      <c r="K321" s="141" t="s">
        <v>7215</v>
      </c>
      <c r="L321" s="141" t="s">
        <v>7215</v>
      </c>
      <c r="M321" s="141" t="s">
        <v>7215</v>
      </c>
      <c r="N321" s="141" t="s">
        <v>7215</v>
      </c>
      <c r="O321" s="141" t="s">
        <v>7215</v>
      </c>
    </row>
    <row r="322" spans="1:15" x14ac:dyDescent="0.2">
      <c r="A322" s="141">
        <v>321469</v>
      </c>
      <c r="B322" s="141" t="s">
        <v>4111</v>
      </c>
      <c r="C322" s="141" t="s">
        <v>7215</v>
      </c>
      <c r="D322" s="141" t="s">
        <v>7215</v>
      </c>
      <c r="E322" s="141" t="s">
        <v>7215</v>
      </c>
      <c r="F322" s="141" t="s">
        <v>7215</v>
      </c>
      <c r="G322" s="141" t="s">
        <v>7215</v>
      </c>
      <c r="H322" s="141" t="s">
        <v>7215</v>
      </c>
      <c r="I322" s="141" t="s">
        <v>7215</v>
      </c>
      <c r="J322" s="141" t="s">
        <v>7215</v>
      </c>
      <c r="K322" s="141" t="s">
        <v>7215</v>
      </c>
      <c r="L322" s="141" t="s">
        <v>7215</v>
      </c>
      <c r="M322" s="141" t="s">
        <v>7215</v>
      </c>
      <c r="N322" s="141" t="s">
        <v>7215</v>
      </c>
      <c r="O322" s="141" t="s">
        <v>7215</v>
      </c>
    </row>
    <row r="323" spans="1:15" x14ac:dyDescent="0.2">
      <c r="A323" s="141">
        <v>321527</v>
      </c>
      <c r="B323" s="141" t="s">
        <v>4111</v>
      </c>
      <c r="C323" s="141" t="s">
        <v>7215</v>
      </c>
      <c r="D323" s="141" t="s">
        <v>7215</v>
      </c>
      <c r="E323" s="141" t="s">
        <v>7215</v>
      </c>
      <c r="F323" s="141" t="s">
        <v>7215</v>
      </c>
      <c r="G323" s="141" t="s">
        <v>7215</v>
      </c>
      <c r="H323" s="141" t="s">
        <v>7215</v>
      </c>
      <c r="I323" s="141" t="s">
        <v>7215</v>
      </c>
      <c r="J323" s="141" t="s">
        <v>7215</v>
      </c>
      <c r="K323" s="141" t="s">
        <v>7215</v>
      </c>
      <c r="L323" s="141" t="s">
        <v>7215</v>
      </c>
      <c r="M323" s="141" t="s">
        <v>7215</v>
      </c>
      <c r="N323" s="141" t="s">
        <v>7215</v>
      </c>
      <c r="O323" s="141" t="s">
        <v>7215</v>
      </c>
    </row>
    <row r="324" spans="1:15" x14ac:dyDescent="0.2">
      <c r="A324" s="141">
        <v>321668</v>
      </c>
      <c r="B324" s="141" t="s">
        <v>4111</v>
      </c>
      <c r="C324" s="141" t="s">
        <v>7215</v>
      </c>
      <c r="D324" s="141" t="s">
        <v>7215</v>
      </c>
      <c r="E324" s="141" t="s">
        <v>7215</v>
      </c>
      <c r="F324" s="141" t="s">
        <v>7215</v>
      </c>
      <c r="G324" s="141" t="s">
        <v>7215</v>
      </c>
      <c r="H324" s="141" t="s">
        <v>7215</v>
      </c>
      <c r="I324" s="141" t="s">
        <v>7215</v>
      </c>
      <c r="J324" s="141" t="s">
        <v>7215</v>
      </c>
      <c r="K324" s="141" t="s">
        <v>7215</v>
      </c>
      <c r="L324" s="141" t="s">
        <v>7215</v>
      </c>
      <c r="M324" s="141" t="s">
        <v>7215</v>
      </c>
      <c r="N324" s="141" t="s">
        <v>7215</v>
      </c>
      <c r="O324" s="141" t="s">
        <v>7215</v>
      </c>
    </row>
    <row r="325" spans="1:15" x14ac:dyDescent="0.2">
      <c r="A325" s="141">
        <v>321703</v>
      </c>
      <c r="B325" s="141" t="s">
        <v>4111</v>
      </c>
      <c r="C325" s="141" t="s">
        <v>7215</v>
      </c>
      <c r="D325" s="141" t="s">
        <v>7215</v>
      </c>
      <c r="E325" s="141" t="s">
        <v>7215</v>
      </c>
      <c r="F325" s="141" t="s">
        <v>7215</v>
      </c>
      <c r="G325" s="141" t="s">
        <v>7215</v>
      </c>
      <c r="H325" s="141" t="s">
        <v>7215</v>
      </c>
      <c r="I325" s="141" t="s">
        <v>7215</v>
      </c>
      <c r="J325" s="141" t="s">
        <v>7215</v>
      </c>
      <c r="K325" s="141" t="s">
        <v>7215</v>
      </c>
      <c r="L325" s="141" t="s">
        <v>7215</v>
      </c>
      <c r="M325" s="141" t="s">
        <v>7215</v>
      </c>
      <c r="N325" s="141" t="s">
        <v>7215</v>
      </c>
      <c r="O325" s="141" t="s">
        <v>7215</v>
      </c>
    </row>
    <row r="326" spans="1:15" x14ac:dyDescent="0.2">
      <c r="A326" s="141">
        <v>321723</v>
      </c>
      <c r="B326" s="141" t="s">
        <v>4111</v>
      </c>
      <c r="C326" s="141" t="s">
        <v>7215</v>
      </c>
      <c r="D326" s="141" t="s">
        <v>7215</v>
      </c>
      <c r="E326" s="141" t="s">
        <v>7215</v>
      </c>
      <c r="F326" s="141" t="s">
        <v>7215</v>
      </c>
      <c r="G326" s="141" t="s">
        <v>7215</v>
      </c>
      <c r="H326" s="141" t="s">
        <v>7215</v>
      </c>
      <c r="I326" s="141" t="s">
        <v>7215</v>
      </c>
      <c r="J326" s="141" t="s">
        <v>7215</v>
      </c>
      <c r="K326" s="141" t="s">
        <v>7215</v>
      </c>
      <c r="L326" s="141" t="s">
        <v>7215</v>
      </c>
      <c r="M326" s="141" t="s">
        <v>7215</v>
      </c>
      <c r="N326" s="141" t="s">
        <v>7215</v>
      </c>
      <c r="O326" s="141" t="s">
        <v>7215</v>
      </c>
    </row>
    <row r="327" spans="1:15" x14ac:dyDescent="0.2">
      <c r="A327" s="141">
        <v>321729</v>
      </c>
      <c r="B327" s="141" t="s">
        <v>4111</v>
      </c>
      <c r="C327" s="141" t="s">
        <v>7215</v>
      </c>
      <c r="D327" s="141" t="s">
        <v>7215</v>
      </c>
      <c r="E327" s="141" t="s">
        <v>7215</v>
      </c>
      <c r="F327" s="141" t="s">
        <v>7215</v>
      </c>
      <c r="G327" s="141" t="s">
        <v>7215</v>
      </c>
      <c r="H327" s="141" t="s">
        <v>7215</v>
      </c>
      <c r="I327" s="141" t="s">
        <v>7215</v>
      </c>
      <c r="J327" s="141" t="s">
        <v>7215</v>
      </c>
      <c r="K327" s="141" t="s">
        <v>7215</v>
      </c>
      <c r="L327" s="141" t="s">
        <v>7215</v>
      </c>
      <c r="M327" s="141" t="s">
        <v>7215</v>
      </c>
      <c r="N327" s="141" t="s">
        <v>7215</v>
      </c>
      <c r="O327" s="141" t="s">
        <v>7215</v>
      </c>
    </row>
    <row r="328" spans="1:15" x14ac:dyDescent="0.2">
      <c r="A328" s="141">
        <v>321912</v>
      </c>
      <c r="B328" s="141" t="s">
        <v>4111</v>
      </c>
      <c r="C328" s="141" t="s">
        <v>7215</v>
      </c>
      <c r="D328" s="141" t="s">
        <v>7215</v>
      </c>
      <c r="E328" s="141" t="s">
        <v>7215</v>
      </c>
      <c r="F328" s="141" t="s">
        <v>7215</v>
      </c>
      <c r="G328" s="141" t="s">
        <v>7215</v>
      </c>
      <c r="H328" s="141" t="s">
        <v>7215</v>
      </c>
      <c r="I328" s="141" t="s">
        <v>7215</v>
      </c>
      <c r="J328" s="141" t="s">
        <v>7215</v>
      </c>
      <c r="K328" s="141" t="s">
        <v>7215</v>
      </c>
      <c r="L328" s="141" t="s">
        <v>7215</v>
      </c>
      <c r="M328" s="141" t="s">
        <v>7215</v>
      </c>
      <c r="N328" s="141" t="s">
        <v>7215</v>
      </c>
      <c r="O328" s="141" t="s">
        <v>7215</v>
      </c>
    </row>
    <row r="329" spans="1:15" x14ac:dyDescent="0.2">
      <c r="A329" s="141">
        <v>322023</v>
      </c>
      <c r="B329" s="141" t="s">
        <v>4111</v>
      </c>
      <c r="C329" s="141" t="s">
        <v>7215</v>
      </c>
      <c r="D329" s="141" t="s">
        <v>7215</v>
      </c>
      <c r="E329" s="141" t="s">
        <v>7215</v>
      </c>
      <c r="F329" s="141" t="s">
        <v>7215</v>
      </c>
      <c r="G329" s="141" t="s">
        <v>7215</v>
      </c>
      <c r="H329" s="141" t="s">
        <v>7215</v>
      </c>
      <c r="I329" s="141" t="s">
        <v>7215</v>
      </c>
      <c r="J329" s="141" t="s">
        <v>7215</v>
      </c>
      <c r="K329" s="141" t="s">
        <v>7215</v>
      </c>
      <c r="L329" s="141" t="s">
        <v>7215</v>
      </c>
      <c r="M329" s="141" t="s">
        <v>7215</v>
      </c>
      <c r="N329" s="141" t="s">
        <v>7215</v>
      </c>
      <c r="O329" s="141" t="s">
        <v>7215</v>
      </c>
    </row>
    <row r="330" spans="1:15" x14ac:dyDescent="0.2">
      <c r="A330" s="141">
        <v>322040</v>
      </c>
      <c r="B330" s="141" t="s">
        <v>4111</v>
      </c>
      <c r="C330" s="141" t="s">
        <v>7215</v>
      </c>
      <c r="D330" s="141" t="s">
        <v>7215</v>
      </c>
      <c r="E330" s="141" t="s">
        <v>7215</v>
      </c>
      <c r="F330" s="141" t="s">
        <v>7215</v>
      </c>
      <c r="G330" s="141" t="s">
        <v>7215</v>
      </c>
      <c r="H330" s="141" t="s">
        <v>7215</v>
      </c>
      <c r="I330" s="141" t="s">
        <v>7215</v>
      </c>
      <c r="J330" s="141" t="s">
        <v>7215</v>
      </c>
      <c r="K330" s="141" t="s">
        <v>7215</v>
      </c>
      <c r="L330" s="141" t="s">
        <v>7215</v>
      </c>
      <c r="M330" s="141" t="s">
        <v>7215</v>
      </c>
      <c r="N330" s="141" t="s">
        <v>7215</v>
      </c>
      <c r="O330" s="141" t="s">
        <v>7215</v>
      </c>
    </row>
    <row r="331" spans="1:15" x14ac:dyDescent="0.2">
      <c r="A331" s="141">
        <v>322084</v>
      </c>
      <c r="B331" s="141" t="s">
        <v>4111</v>
      </c>
      <c r="C331" s="141" t="s">
        <v>7215</v>
      </c>
      <c r="D331" s="141" t="s">
        <v>7215</v>
      </c>
      <c r="E331" s="141" t="s">
        <v>7215</v>
      </c>
      <c r="F331" s="141" t="s">
        <v>7215</v>
      </c>
      <c r="G331" s="141" t="s">
        <v>7215</v>
      </c>
      <c r="H331" s="141" t="s">
        <v>7215</v>
      </c>
      <c r="I331" s="141" t="s">
        <v>7215</v>
      </c>
      <c r="J331" s="141" t="s">
        <v>7215</v>
      </c>
      <c r="K331" s="141" t="s">
        <v>7215</v>
      </c>
      <c r="L331" s="141" t="s">
        <v>7215</v>
      </c>
      <c r="M331" s="141" t="s">
        <v>7215</v>
      </c>
      <c r="N331" s="141" t="s">
        <v>7215</v>
      </c>
      <c r="O331" s="141" t="s">
        <v>7215</v>
      </c>
    </row>
    <row r="332" spans="1:15" x14ac:dyDescent="0.2">
      <c r="A332" s="141">
        <v>322230</v>
      </c>
      <c r="B332" s="141" t="s">
        <v>4111</v>
      </c>
      <c r="C332" s="141" t="s">
        <v>7215</v>
      </c>
      <c r="D332" s="141" t="s">
        <v>7215</v>
      </c>
      <c r="E332" s="141" t="s">
        <v>7215</v>
      </c>
      <c r="F332" s="141" t="s">
        <v>7215</v>
      </c>
      <c r="G332" s="141" t="s">
        <v>7215</v>
      </c>
      <c r="H332" s="141" t="s">
        <v>7215</v>
      </c>
      <c r="I332" s="141" t="s">
        <v>7215</v>
      </c>
      <c r="J332" s="141" t="s">
        <v>7215</v>
      </c>
      <c r="K332" s="141" t="s">
        <v>7215</v>
      </c>
      <c r="L332" s="141" t="s">
        <v>7215</v>
      </c>
      <c r="M332" s="141" t="s">
        <v>7215</v>
      </c>
      <c r="N332" s="141" t="s">
        <v>7215</v>
      </c>
      <c r="O332" s="141" t="s">
        <v>7215</v>
      </c>
    </row>
    <row r="333" spans="1:15" x14ac:dyDescent="0.2">
      <c r="A333" s="141">
        <v>322327</v>
      </c>
      <c r="B333" s="141" t="s">
        <v>4111</v>
      </c>
      <c r="C333" s="141" t="s">
        <v>7215</v>
      </c>
      <c r="D333" s="141" t="s">
        <v>7215</v>
      </c>
      <c r="E333" s="141" t="s">
        <v>7215</v>
      </c>
      <c r="F333" s="141" t="s">
        <v>7215</v>
      </c>
      <c r="G333" s="141" t="s">
        <v>7215</v>
      </c>
      <c r="H333" s="141" t="s">
        <v>7215</v>
      </c>
      <c r="I333" s="141" t="s">
        <v>7215</v>
      </c>
      <c r="J333" s="141" t="s">
        <v>7215</v>
      </c>
      <c r="K333" s="141" t="s">
        <v>7215</v>
      </c>
      <c r="L333" s="141" t="s">
        <v>7215</v>
      </c>
      <c r="M333" s="141" t="s">
        <v>7215</v>
      </c>
      <c r="N333" s="141" t="s">
        <v>7215</v>
      </c>
      <c r="O333" s="141" t="s">
        <v>7215</v>
      </c>
    </row>
    <row r="334" spans="1:15" x14ac:dyDescent="0.2">
      <c r="A334" s="141">
        <v>322338</v>
      </c>
      <c r="B334" s="141" t="s">
        <v>4111</v>
      </c>
      <c r="C334" s="141" t="s">
        <v>7215</v>
      </c>
      <c r="D334" s="141" t="s">
        <v>7215</v>
      </c>
      <c r="E334" s="141" t="s">
        <v>7215</v>
      </c>
      <c r="F334" s="141" t="s">
        <v>7215</v>
      </c>
      <c r="G334" s="141" t="s">
        <v>7215</v>
      </c>
      <c r="H334" s="141" t="s">
        <v>7215</v>
      </c>
      <c r="I334" s="141" t="s">
        <v>7215</v>
      </c>
      <c r="J334" s="141" t="s">
        <v>7215</v>
      </c>
      <c r="K334" s="141" t="s">
        <v>7215</v>
      </c>
      <c r="L334" s="141" t="s">
        <v>7215</v>
      </c>
      <c r="M334" s="141" t="s">
        <v>7215</v>
      </c>
      <c r="N334" s="141" t="s">
        <v>7215</v>
      </c>
      <c r="O334" s="141" t="s">
        <v>7215</v>
      </c>
    </row>
    <row r="335" spans="1:15" x14ac:dyDescent="0.2">
      <c r="A335" s="141">
        <v>322344</v>
      </c>
      <c r="B335" s="141" t="s">
        <v>4111</v>
      </c>
      <c r="C335" s="141" t="s">
        <v>7215</v>
      </c>
      <c r="D335" s="141" t="s">
        <v>7215</v>
      </c>
      <c r="E335" s="141" t="s">
        <v>7215</v>
      </c>
      <c r="F335" s="141" t="s">
        <v>7215</v>
      </c>
      <c r="G335" s="141" t="s">
        <v>7215</v>
      </c>
      <c r="H335" s="141" t="s">
        <v>7215</v>
      </c>
      <c r="I335" s="141" t="s">
        <v>7215</v>
      </c>
      <c r="J335" s="141" t="s">
        <v>7215</v>
      </c>
      <c r="K335" s="141" t="s">
        <v>7215</v>
      </c>
      <c r="L335" s="141" t="s">
        <v>7215</v>
      </c>
      <c r="M335" s="141" t="s">
        <v>7215</v>
      </c>
      <c r="N335" s="141" t="s">
        <v>7215</v>
      </c>
      <c r="O335" s="141" t="s">
        <v>7215</v>
      </c>
    </row>
    <row r="336" spans="1:15" x14ac:dyDescent="0.2">
      <c r="A336" s="141">
        <v>322405</v>
      </c>
      <c r="B336" s="141" t="s">
        <v>4111</v>
      </c>
      <c r="C336" s="141" t="s">
        <v>7215</v>
      </c>
      <c r="D336" s="141" t="s">
        <v>7215</v>
      </c>
      <c r="E336" s="141" t="s">
        <v>7215</v>
      </c>
      <c r="F336" s="141" t="s">
        <v>7215</v>
      </c>
      <c r="G336" s="141" t="s">
        <v>7215</v>
      </c>
      <c r="H336" s="141" t="s">
        <v>7215</v>
      </c>
      <c r="I336" s="141" t="s">
        <v>7215</v>
      </c>
      <c r="J336" s="141" t="s">
        <v>7215</v>
      </c>
      <c r="K336" s="141" t="s">
        <v>7215</v>
      </c>
      <c r="L336" s="141" t="s">
        <v>7215</v>
      </c>
      <c r="M336" s="141" t="s">
        <v>7215</v>
      </c>
      <c r="N336" s="141" t="s">
        <v>7215</v>
      </c>
      <c r="O336" s="141" t="s">
        <v>7215</v>
      </c>
    </row>
    <row r="337" spans="1:15" x14ac:dyDescent="0.2">
      <c r="A337" s="141">
        <v>322441</v>
      </c>
      <c r="B337" s="141" t="s">
        <v>4111</v>
      </c>
      <c r="C337" s="141" t="s">
        <v>7215</v>
      </c>
      <c r="D337" s="141" t="s">
        <v>7215</v>
      </c>
      <c r="E337" s="141" t="s">
        <v>7215</v>
      </c>
      <c r="F337" s="141" t="s">
        <v>7215</v>
      </c>
      <c r="G337" s="141" t="s">
        <v>7215</v>
      </c>
      <c r="H337" s="141" t="s">
        <v>7215</v>
      </c>
      <c r="I337" s="141" t="s">
        <v>7215</v>
      </c>
      <c r="J337" s="141" t="s">
        <v>7215</v>
      </c>
      <c r="K337" s="141" t="s">
        <v>7215</v>
      </c>
      <c r="L337" s="141" t="s">
        <v>7215</v>
      </c>
      <c r="M337" s="141" t="s">
        <v>7215</v>
      </c>
      <c r="N337" s="141" t="s">
        <v>7215</v>
      </c>
      <c r="O337" s="141" t="s">
        <v>7215</v>
      </c>
    </row>
    <row r="338" spans="1:15" x14ac:dyDescent="0.2">
      <c r="A338" s="141">
        <v>322490</v>
      </c>
      <c r="B338" s="141" t="s">
        <v>4111</v>
      </c>
      <c r="C338" s="141" t="s">
        <v>7215</v>
      </c>
      <c r="D338" s="141" t="s">
        <v>7215</v>
      </c>
      <c r="E338" s="141" t="s">
        <v>7215</v>
      </c>
      <c r="F338" s="141" t="s">
        <v>7215</v>
      </c>
      <c r="G338" s="141" t="s">
        <v>7215</v>
      </c>
      <c r="H338" s="141" t="s">
        <v>7215</v>
      </c>
      <c r="I338" s="141" t="s">
        <v>7215</v>
      </c>
      <c r="J338" s="141" t="s">
        <v>7215</v>
      </c>
      <c r="K338" s="141" t="s">
        <v>7215</v>
      </c>
      <c r="L338" s="141" t="s">
        <v>7215</v>
      </c>
      <c r="M338" s="141" t="s">
        <v>7215</v>
      </c>
      <c r="N338" s="141" t="s">
        <v>7215</v>
      </c>
      <c r="O338" s="141" t="s">
        <v>7215</v>
      </c>
    </row>
    <row r="339" spans="1:15" x14ac:dyDescent="0.2">
      <c r="A339" s="141">
        <v>322520</v>
      </c>
      <c r="B339" s="141" t="s">
        <v>4111</v>
      </c>
      <c r="C339" s="141" t="s">
        <v>7215</v>
      </c>
      <c r="D339" s="141" t="s">
        <v>7215</v>
      </c>
      <c r="E339" s="141" t="s">
        <v>7215</v>
      </c>
      <c r="F339" s="141" t="s">
        <v>7215</v>
      </c>
      <c r="G339" s="141" t="s">
        <v>7215</v>
      </c>
      <c r="H339" s="141" t="s">
        <v>7215</v>
      </c>
      <c r="I339" s="141" t="s">
        <v>7215</v>
      </c>
      <c r="J339" s="141" t="s">
        <v>7215</v>
      </c>
      <c r="K339" s="141" t="s">
        <v>7215</v>
      </c>
      <c r="L339" s="141" t="s">
        <v>7215</v>
      </c>
      <c r="M339" s="141" t="s">
        <v>7215</v>
      </c>
      <c r="N339" s="141" t="s">
        <v>7215</v>
      </c>
      <c r="O339" s="141" t="s">
        <v>7215</v>
      </c>
    </row>
    <row r="340" spans="1:15" x14ac:dyDescent="0.2">
      <c r="A340" s="141">
        <v>322579</v>
      </c>
      <c r="B340" s="141" t="s">
        <v>4111</v>
      </c>
      <c r="C340" s="141" t="s">
        <v>7215</v>
      </c>
      <c r="D340" s="141" t="s">
        <v>7215</v>
      </c>
      <c r="E340" s="141" t="s">
        <v>7215</v>
      </c>
      <c r="F340" s="141" t="s">
        <v>7215</v>
      </c>
      <c r="G340" s="141" t="s">
        <v>7215</v>
      </c>
      <c r="H340" s="141" t="s">
        <v>7215</v>
      </c>
      <c r="I340" s="141" t="s">
        <v>7215</v>
      </c>
      <c r="J340" s="141" t="s">
        <v>7215</v>
      </c>
      <c r="K340" s="141" t="s">
        <v>7215</v>
      </c>
      <c r="L340" s="141" t="s">
        <v>7215</v>
      </c>
      <c r="M340" s="141" t="s">
        <v>7215</v>
      </c>
      <c r="N340" s="141" t="s">
        <v>7215</v>
      </c>
      <c r="O340" s="141" t="s">
        <v>7215</v>
      </c>
    </row>
    <row r="341" spans="1:15" x14ac:dyDescent="0.2">
      <c r="A341" s="141">
        <v>322602</v>
      </c>
      <c r="B341" s="141" t="s">
        <v>4111</v>
      </c>
      <c r="C341" s="141" t="s">
        <v>7215</v>
      </c>
      <c r="D341" s="141" t="s">
        <v>7215</v>
      </c>
      <c r="E341" s="141" t="s">
        <v>7215</v>
      </c>
      <c r="F341" s="141" t="s">
        <v>7215</v>
      </c>
      <c r="G341" s="141" t="s">
        <v>7215</v>
      </c>
      <c r="H341" s="141" t="s">
        <v>7215</v>
      </c>
      <c r="I341" s="141" t="s">
        <v>7215</v>
      </c>
      <c r="J341" s="141" t="s">
        <v>7215</v>
      </c>
      <c r="K341" s="141" t="s">
        <v>7215</v>
      </c>
      <c r="L341" s="141" t="s">
        <v>7215</v>
      </c>
      <c r="M341" s="141" t="s">
        <v>7215</v>
      </c>
      <c r="N341" s="141" t="s">
        <v>7215</v>
      </c>
      <c r="O341" s="141" t="s">
        <v>7215</v>
      </c>
    </row>
    <row r="342" spans="1:15" x14ac:dyDescent="0.2">
      <c r="A342" s="141">
        <v>322608</v>
      </c>
      <c r="B342" s="141" t="s">
        <v>4111</v>
      </c>
      <c r="C342" s="141" t="s">
        <v>7215</v>
      </c>
      <c r="D342" s="141" t="s">
        <v>7215</v>
      </c>
      <c r="E342" s="141" t="s">
        <v>7215</v>
      </c>
      <c r="F342" s="141" t="s">
        <v>7215</v>
      </c>
      <c r="G342" s="141" t="s">
        <v>7215</v>
      </c>
      <c r="H342" s="141" t="s">
        <v>7215</v>
      </c>
      <c r="I342" s="141" t="s">
        <v>7215</v>
      </c>
      <c r="J342" s="141" t="s">
        <v>7215</v>
      </c>
      <c r="K342" s="141" t="s">
        <v>7215</v>
      </c>
      <c r="L342" s="141" t="s">
        <v>7215</v>
      </c>
      <c r="M342" s="141" t="s">
        <v>7215</v>
      </c>
      <c r="N342" s="141" t="s">
        <v>7215</v>
      </c>
      <c r="O342" s="141" t="s">
        <v>7215</v>
      </c>
    </row>
    <row r="343" spans="1:15" x14ac:dyDescent="0.2">
      <c r="A343" s="141">
        <v>322613</v>
      </c>
      <c r="B343" s="141" t="s">
        <v>4111</v>
      </c>
      <c r="C343" s="141" t="s">
        <v>7215</v>
      </c>
      <c r="D343" s="141" t="s">
        <v>7215</v>
      </c>
      <c r="E343" s="141" t="s">
        <v>7215</v>
      </c>
      <c r="F343" s="141" t="s">
        <v>7215</v>
      </c>
      <c r="G343" s="141" t="s">
        <v>7215</v>
      </c>
      <c r="H343" s="141" t="s">
        <v>7215</v>
      </c>
      <c r="I343" s="141" t="s">
        <v>7215</v>
      </c>
      <c r="J343" s="141" t="s">
        <v>7215</v>
      </c>
      <c r="K343" s="141" t="s">
        <v>7215</v>
      </c>
      <c r="L343" s="141" t="s">
        <v>7215</v>
      </c>
      <c r="M343" s="141" t="s">
        <v>7215</v>
      </c>
      <c r="N343" s="141" t="s">
        <v>7215</v>
      </c>
      <c r="O343" s="141" t="s">
        <v>7215</v>
      </c>
    </row>
    <row r="344" spans="1:15" x14ac:dyDescent="0.2">
      <c r="A344" s="141">
        <v>322635</v>
      </c>
      <c r="B344" s="141" t="s">
        <v>4111</v>
      </c>
      <c r="C344" s="141" t="s">
        <v>7215</v>
      </c>
      <c r="D344" s="141" t="s">
        <v>7215</v>
      </c>
      <c r="E344" s="141" t="s">
        <v>7215</v>
      </c>
      <c r="F344" s="141" t="s">
        <v>7215</v>
      </c>
      <c r="G344" s="141" t="s">
        <v>7215</v>
      </c>
      <c r="H344" s="141" t="s">
        <v>7215</v>
      </c>
      <c r="I344" s="141" t="s">
        <v>7215</v>
      </c>
      <c r="J344" s="141" t="s">
        <v>7215</v>
      </c>
      <c r="K344" s="141" t="s">
        <v>7215</v>
      </c>
      <c r="L344" s="141" t="s">
        <v>7215</v>
      </c>
      <c r="M344" s="141" t="s">
        <v>7215</v>
      </c>
      <c r="N344" s="141" t="s">
        <v>7215</v>
      </c>
      <c r="O344" s="141" t="s">
        <v>7215</v>
      </c>
    </row>
    <row r="345" spans="1:15" x14ac:dyDescent="0.2">
      <c r="A345" s="141">
        <v>322742</v>
      </c>
      <c r="B345" s="141" t="s">
        <v>4111</v>
      </c>
      <c r="C345" s="141" t="s">
        <v>7215</v>
      </c>
      <c r="D345" s="141" t="s">
        <v>7215</v>
      </c>
      <c r="E345" s="141" t="s">
        <v>7215</v>
      </c>
      <c r="F345" s="141" t="s">
        <v>7215</v>
      </c>
      <c r="G345" s="141" t="s">
        <v>7215</v>
      </c>
      <c r="H345" s="141" t="s">
        <v>7215</v>
      </c>
      <c r="I345" s="141" t="s">
        <v>7215</v>
      </c>
      <c r="J345" s="141" t="s">
        <v>7215</v>
      </c>
      <c r="K345" s="141" t="s">
        <v>7215</v>
      </c>
      <c r="L345" s="141" t="s">
        <v>7215</v>
      </c>
      <c r="M345" s="141" t="s">
        <v>7215</v>
      </c>
      <c r="N345" s="141" t="s">
        <v>7215</v>
      </c>
      <c r="O345" s="141" t="s">
        <v>7215</v>
      </c>
    </row>
    <row r="346" spans="1:15" x14ac:dyDescent="0.2">
      <c r="A346" s="141">
        <v>322763</v>
      </c>
      <c r="B346" s="141" t="s">
        <v>4111</v>
      </c>
      <c r="C346" s="141" t="s">
        <v>7215</v>
      </c>
      <c r="D346" s="141" t="s">
        <v>7215</v>
      </c>
      <c r="E346" s="141" t="s">
        <v>7215</v>
      </c>
      <c r="F346" s="141" t="s">
        <v>7215</v>
      </c>
      <c r="G346" s="141" t="s">
        <v>7215</v>
      </c>
      <c r="H346" s="141" t="s">
        <v>7215</v>
      </c>
      <c r="I346" s="141" t="s">
        <v>7215</v>
      </c>
      <c r="J346" s="141" t="s">
        <v>7215</v>
      </c>
      <c r="K346" s="141" t="s">
        <v>7215</v>
      </c>
      <c r="L346" s="141" t="s">
        <v>7215</v>
      </c>
      <c r="M346" s="141" t="s">
        <v>7215</v>
      </c>
      <c r="N346" s="141" t="s">
        <v>7215</v>
      </c>
      <c r="O346" s="141" t="s">
        <v>7215</v>
      </c>
    </row>
    <row r="347" spans="1:15" x14ac:dyDescent="0.2">
      <c r="A347" s="141">
        <v>322773</v>
      </c>
      <c r="B347" s="141" t="s">
        <v>4111</v>
      </c>
      <c r="C347" s="141" t="s">
        <v>7215</v>
      </c>
      <c r="D347" s="141" t="s">
        <v>7215</v>
      </c>
      <c r="E347" s="141" t="s">
        <v>7215</v>
      </c>
      <c r="F347" s="141" t="s">
        <v>7215</v>
      </c>
      <c r="G347" s="141" t="s">
        <v>7215</v>
      </c>
      <c r="H347" s="141" t="s">
        <v>7215</v>
      </c>
      <c r="I347" s="141" t="s">
        <v>7215</v>
      </c>
      <c r="J347" s="141" t="s">
        <v>7215</v>
      </c>
      <c r="K347" s="141" t="s">
        <v>7215</v>
      </c>
      <c r="L347" s="141" t="s">
        <v>7215</v>
      </c>
      <c r="M347" s="141" t="s">
        <v>7215</v>
      </c>
      <c r="N347" s="141" t="s">
        <v>7215</v>
      </c>
      <c r="O347" s="141" t="s">
        <v>7215</v>
      </c>
    </row>
    <row r="348" spans="1:15" x14ac:dyDescent="0.2">
      <c r="A348" s="141">
        <v>322804</v>
      </c>
      <c r="B348" s="141" t="s">
        <v>4111</v>
      </c>
      <c r="C348" s="141" t="s">
        <v>7215</v>
      </c>
      <c r="D348" s="141" t="s">
        <v>7215</v>
      </c>
      <c r="E348" s="141" t="s">
        <v>7215</v>
      </c>
      <c r="F348" s="141" t="s">
        <v>7215</v>
      </c>
      <c r="G348" s="141" t="s">
        <v>7215</v>
      </c>
      <c r="H348" s="141" t="s">
        <v>7215</v>
      </c>
      <c r="I348" s="141" t="s">
        <v>7215</v>
      </c>
      <c r="J348" s="141" t="s">
        <v>7215</v>
      </c>
      <c r="K348" s="141" t="s">
        <v>7215</v>
      </c>
      <c r="L348" s="141" t="s">
        <v>7215</v>
      </c>
      <c r="M348" s="141" t="s">
        <v>7215</v>
      </c>
      <c r="N348" s="141" t="s">
        <v>7215</v>
      </c>
      <c r="O348" s="141" t="s">
        <v>7215</v>
      </c>
    </row>
    <row r="349" spans="1:15" x14ac:dyDescent="0.2">
      <c r="A349" s="141">
        <v>323271</v>
      </c>
      <c r="B349" s="141" t="s">
        <v>4111</v>
      </c>
      <c r="C349" s="141" t="s">
        <v>7215</v>
      </c>
      <c r="D349" s="141" t="s">
        <v>7215</v>
      </c>
      <c r="E349" s="141" t="s">
        <v>7215</v>
      </c>
      <c r="F349" s="141" t="s">
        <v>7215</v>
      </c>
      <c r="G349" s="141" t="s">
        <v>7215</v>
      </c>
      <c r="H349" s="141" t="s">
        <v>7215</v>
      </c>
      <c r="I349" s="141" t="s">
        <v>7215</v>
      </c>
      <c r="J349" s="141" t="s">
        <v>7215</v>
      </c>
      <c r="K349" s="141" t="s">
        <v>7215</v>
      </c>
      <c r="L349" s="141" t="s">
        <v>7215</v>
      </c>
      <c r="M349" s="141" t="s">
        <v>7215</v>
      </c>
      <c r="N349" s="141" t="s">
        <v>7215</v>
      </c>
      <c r="O349" s="141" t="s">
        <v>7215</v>
      </c>
    </row>
    <row r="350" spans="1:15" x14ac:dyDescent="0.2">
      <c r="A350" s="141">
        <v>323278</v>
      </c>
      <c r="B350" s="141" t="s">
        <v>4111</v>
      </c>
      <c r="C350" s="141" t="s">
        <v>7215</v>
      </c>
      <c r="D350" s="141" t="s">
        <v>7215</v>
      </c>
      <c r="E350" s="141" t="s">
        <v>7215</v>
      </c>
      <c r="F350" s="141" t="s">
        <v>7215</v>
      </c>
      <c r="G350" s="141" t="s">
        <v>7215</v>
      </c>
      <c r="H350" s="141" t="s">
        <v>7215</v>
      </c>
      <c r="I350" s="141" t="s">
        <v>7215</v>
      </c>
      <c r="J350" s="141" t="s">
        <v>7215</v>
      </c>
      <c r="K350" s="141" t="s">
        <v>7215</v>
      </c>
      <c r="L350" s="141" t="s">
        <v>7215</v>
      </c>
      <c r="M350" s="141" t="s">
        <v>7215</v>
      </c>
      <c r="N350" s="141" t="s">
        <v>7215</v>
      </c>
      <c r="O350" s="141" t="s">
        <v>7215</v>
      </c>
    </row>
    <row r="351" spans="1:15" x14ac:dyDescent="0.2">
      <c r="A351" s="141">
        <v>323335</v>
      </c>
      <c r="B351" s="141" t="s">
        <v>4111</v>
      </c>
      <c r="C351" s="141" t="s">
        <v>7215</v>
      </c>
      <c r="D351" s="141" t="s">
        <v>7215</v>
      </c>
      <c r="E351" s="141" t="s">
        <v>7215</v>
      </c>
      <c r="F351" s="141" t="s">
        <v>7215</v>
      </c>
      <c r="G351" s="141" t="s">
        <v>7215</v>
      </c>
      <c r="H351" s="141" t="s">
        <v>7215</v>
      </c>
      <c r="I351" s="141" t="s">
        <v>7215</v>
      </c>
      <c r="J351" s="141" t="s">
        <v>7215</v>
      </c>
      <c r="K351" s="141" t="s">
        <v>7215</v>
      </c>
      <c r="L351" s="141" t="s">
        <v>7215</v>
      </c>
      <c r="M351" s="141" t="s">
        <v>7215</v>
      </c>
      <c r="N351" s="141" t="s">
        <v>7215</v>
      </c>
      <c r="O351" s="141" t="s">
        <v>7215</v>
      </c>
    </row>
    <row r="352" spans="1:15" x14ac:dyDescent="0.2">
      <c r="A352" s="141">
        <v>323389</v>
      </c>
      <c r="B352" s="141" t="s">
        <v>4111</v>
      </c>
      <c r="C352" s="141" t="s">
        <v>7215</v>
      </c>
      <c r="D352" s="141" t="s">
        <v>7215</v>
      </c>
      <c r="E352" s="141" t="s">
        <v>7215</v>
      </c>
      <c r="F352" s="141" t="s">
        <v>7215</v>
      </c>
      <c r="G352" s="141" t="s">
        <v>7215</v>
      </c>
      <c r="H352" s="141" t="s">
        <v>7215</v>
      </c>
      <c r="I352" s="141" t="s">
        <v>7215</v>
      </c>
      <c r="J352" s="141" t="s">
        <v>7215</v>
      </c>
      <c r="K352" s="141" t="s">
        <v>7215</v>
      </c>
      <c r="L352" s="141" t="s">
        <v>7215</v>
      </c>
      <c r="M352" s="141" t="s">
        <v>7215</v>
      </c>
      <c r="N352" s="141" t="s">
        <v>7215</v>
      </c>
      <c r="O352" s="141" t="s">
        <v>7215</v>
      </c>
    </row>
    <row r="353" spans="1:15" x14ac:dyDescent="0.2">
      <c r="A353" s="141">
        <v>323500</v>
      </c>
      <c r="B353" s="141" t="s">
        <v>4111</v>
      </c>
      <c r="C353" s="141" t="s">
        <v>7215</v>
      </c>
      <c r="D353" s="141" t="s">
        <v>7215</v>
      </c>
      <c r="E353" s="141" t="s">
        <v>7215</v>
      </c>
      <c r="F353" s="141" t="s">
        <v>7215</v>
      </c>
      <c r="G353" s="141" t="s">
        <v>7215</v>
      </c>
      <c r="H353" s="141" t="s">
        <v>7215</v>
      </c>
      <c r="I353" s="141" t="s">
        <v>7215</v>
      </c>
      <c r="J353" s="141" t="s">
        <v>7215</v>
      </c>
      <c r="K353" s="141" t="s">
        <v>7215</v>
      </c>
      <c r="L353" s="141" t="s">
        <v>7215</v>
      </c>
      <c r="M353" s="141" t="s">
        <v>7215</v>
      </c>
      <c r="N353" s="141" t="s">
        <v>7215</v>
      </c>
      <c r="O353" s="141" t="s">
        <v>7215</v>
      </c>
    </row>
    <row r="354" spans="1:15" x14ac:dyDescent="0.2">
      <c r="A354" s="141">
        <v>323569</v>
      </c>
      <c r="B354" s="141" t="s">
        <v>4111</v>
      </c>
      <c r="C354" s="141" t="s">
        <v>7215</v>
      </c>
      <c r="D354" s="141" t="s">
        <v>7215</v>
      </c>
      <c r="E354" s="141" t="s">
        <v>7215</v>
      </c>
      <c r="F354" s="141" t="s">
        <v>7215</v>
      </c>
      <c r="G354" s="141" t="s">
        <v>7215</v>
      </c>
      <c r="H354" s="141" t="s">
        <v>7215</v>
      </c>
      <c r="I354" s="141" t="s">
        <v>7215</v>
      </c>
      <c r="J354" s="141" t="s">
        <v>7215</v>
      </c>
      <c r="K354" s="141" t="s">
        <v>7215</v>
      </c>
      <c r="L354" s="141" t="s">
        <v>7215</v>
      </c>
      <c r="M354" s="141" t="s">
        <v>7215</v>
      </c>
      <c r="N354" s="141" t="s">
        <v>7215</v>
      </c>
      <c r="O354" s="141" t="s">
        <v>7215</v>
      </c>
    </row>
    <row r="355" spans="1:15" x14ac:dyDescent="0.2">
      <c r="A355" s="141">
        <v>323660</v>
      </c>
      <c r="B355" s="141" t="s">
        <v>4111</v>
      </c>
      <c r="C355" s="141" t="s">
        <v>7215</v>
      </c>
      <c r="D355" s="141" t="s">
        <v>7215</v>
      </c>
      <c r="E355" s="141" t="s">
        <v>7215</v>
      </c>
      <c r="F355" s="141" t="s">
        <v>7215</v>
      </c>
      <c r="G355" s="141" t="s">
        <v>7215</v>
      </c>
      <c r="H355" s="141" t="s">
        <v>7215</v>
      </c>
      <c r="I355" s="141" t="s">
        <v>7215</v>
      </c>
      <c r="J355" s="141" t="s">
        <v>7215</v>
      </c>
      <c r="K355" s="141" t="s">
        <v>7215</v>
      </c>
      <c r="L355" s="141" t="s">
        <v>7215</v>
      </c>
      <c r="M355" s="141" t="s">
        <v>7215</v>
      </c>
      <c r="N355" s="141" t="s">
        <v>7215</v>
      </c>
      <c r="O355" s="141" t="s">
        <v>7215</v>
      </c>
    </row>
    <row r="356" spans="1:15" x14ac:dyDescent="0.2">
      <c r="A356" s="141">
        <v>323688</v>
      </c>
      <c r="B356" s="141" t="s">
        <v>4111</v>
      </c>
      <c r="C356" s="141" t="s">
        <v>7215</v>
      </c>
      <c r="D356" s="141" t="s">
        <v>7215</v>
      </c>
      <c r="E356" s="141" t="s">
        <v>7215</v>
      </c>
      <c r="F356" s="141" t="s">
        <v>7215</v>
      </c>
      <c r="G356" s="141" t="s">
        <v>7215</v>
      </c>
      <c r="H356" s="141" t="s">
        <v>7215</v>
      </c>
      <c r="I356" s="141" t="s">
        <v>7215</v>
      </c>
      <c r="J356" s="141" t="s">
        <v>7215</v>
      </c>
      <c r="K356" s="141" t="s">
        <v>7215</v>
      </c>
      <c r="L356" s="141" t="s">
        <v>7215</v>
      </c>
      <c r="M356" s="141" t="s">
        <v>7215</v>
      </c>
      <c r="N356" s="141" t="s">
        <v>7215</v>
      </c>
      <c r="O356" s="141" t="s">
        <v>7215</v>
      </c>
    </row>
    <row r="357" spans="1:15" x14ac:dyDescent="0.2">
      <c r="A357" s="141">
        <v>323703</v>
      </c>
      <c r="B357" s="141" t="s">
        <v>4111</v>
      </c>
      <c r="C357" s="141" t="s">
        <v>7215</v>
      </c>
      <c r="D357" s="141" t="s">
        <v>7215</v>
      </c>
      <c r="E357" s="141" t="s">
        <v>7215</v>
      </c>
      <c r="F357" s="141" t="s">
        <v>7215</v>
      </c>
      <c r="G357" s="141" t="s">
        <v>7215</v>
      </c>
      <c r="H357" s="141" t="s">
        <v>7215</v>
      </c>
      <c r="I357" s="141" t="s">
        <v>7215</v>
      </c>
      <c r="J357" s="141" t="s">
        <v>7215</v>
      </c>
      <c r="K357" s="141" t="s">
        <v>7215</v>
      </c>
      <c r="L357" s="141" t="s">
        <v>7215</v>
      </c>
      <c r="M357" s="141" t="s">
        <v>7215</v>
      </c>
      <c r="N357" s="141" t="s">
        <v>7215</v>
      </c>
      <c r="O357" s="141" t="s">
        <v>7215</v>
      </c>
    </row>
    <row r="358" spans="1:15" x14ac:dyDescent="0.2">
      <c r="A358" s="141">
        <v>323814</v>
      </c>
      <c r="B358" s="141" t="s">
        <v>4111</v>
      </c>
      <c r="C358" s="141" t="s">
        <v>7215</v>
      </c>
      <c r="D358" s="141" t="s">
        <v>7215</v>
      </c>
      <c r="E358" s="141" t="s">
        <v>7215</v>
      </c>
      <c r="F358" s="141" t="s">
        <v>7215</v>
      </c>
      <c r="G358" s="141" t="s">
        <v>7215</v>
      </c>
      <c r="H358" s="141" t="s">
        <v>7215</v>
      </c>
      <c r="I358" s="141" t="s">
        <v>7215</v>
      </c>
      <c r="J358" s="141" t="s">
        <v>7215</v>
      </c>
      <c r="K358" s="141" t="s">
        <v>7215</v>
      </c>
      <c r="L358" s="141" t="s">
        <v>7215</v>
      </c>
      <c r="M358" s="141" t="s">
        <v>7215</v>
      </c>
      <c r="N358" s="141" t="s">
        <v>7215</v>
      </c>
      <c r="O358" s="141" t="s">
        <v>7215</v>
      </c>
    </row>
    <row r="359" spans="1:15" x14ac:dyDescent="0.2">
      <c r="A359" s="141">
        <v>323815</v>
      </c>
      <c r="B359" s="141" t="s">
        <v>4111</v>
      </c>
      <c r="C359" s="141" t="s">
        <v>7215</v>
      </c>
      <c r="D359" s="141" t="s">
        <v>7215</v>
      </c>
      <c r="E359" s="141" t="s">
        <v>7215</v>
      </c>
      <c r="F359" s="141" t="s">
        <v>7215</v>
      </c>
      <c r="G359" s="141" t="s">
        <v>7215</v>
      </c>
      <c r="H359" s="141" t="s">
        <v>7215</v>
      </c>
      <c r="I359" s="141" t="s">
        <v>7215</v>
      </c>
      <c r="J359" s="141" t="s">
        <v>7215</v>
      </c>
      <c r="K359" s="141" t="s">
        <v>7215</v>
      </c>
      <c r="L359" s="141" t="s">
        <v>7215</v>
      </c>
      <c r="M359" s="141" t="s">
        <v>7215</v>
      </c>
      <c r="N359" s="141" t="s">
        <v>7215</v>
      </c>
      <c r="O359" s="141" t="s">
        <v>7215</v>
      </c>
    </row>
    <row r="360" spans="1:15" x14ac:dyDescent="0.2">
      <c r="A360" s="141">
        <v>323827</v>
      </c>
      <c r="B360" s="141" t="s">
        <v>4111</v>
      </c>
      <c r="C360" s="141" t="s">
        <v>7215</v>
      </c>
      <c r="D360" s="141" t="s">
        <v>7215</v>
      </c>
      <c r="E360" s="141" t="s">
        <v>7215</v>
      </c>
      <c r="F360" s="141" t="s">
        <v>7215</v>
      </c>
      <c r="G360" s="141" t="s">
        <v>7215</v>
      </c>
      <c r="H360" s="141" t="s">
        <v>7215</v>
      </c>
      <c r="I360" s="141" t="s">
        <v>7215</v>
      </c>
      <c r="J360" s="141" t="s">
        <v>7215</v>
      </c>
      <c r="K360" s="141" t="s">
        <v>7215</v>
      </c>
      <c r="L360" s="141" t="s">
        <v>7215</v>
      </c>
      <c r="M360" s="141" t="s">
        <v>7215</v>
      </c>
      <c r="N360" s="141" t="s">
        <v>7215</v>
      </c>
      <c r="O360" s="141" t="s">
        <v>7215</v>
      </c>
    </row>
    <row r="361" spans="1:15" x14ac:dyDescent="0.2">
      <c r="A361" s="141">
        <v>323878</v>
      </c>
      <c r="B361" s="141" t="s">
        <v>4111</v>
      </c>
      <c r="C361" s="141" t="s">
        <v>7215</v>
      </c>
      <c r="D361" s="141" t="s">
        <v>7215</v>
      </c>
      <c r="E361" s="141" t="s">
        <v>7215</v>
      </c>
      <c r="F361" s="141" t="s">
        <v>7215</v>
      </c>
      <c r="G361" s="141" t="s">
        <v>7215</v>
      </c>
      <c r="H361" s="141" t="s">
        <v>7215</v>
      </c>
      <c r="I361" s="141" t="s">
        <v>7215</v>
      </c>
      <c r="J361" s="141" t="s">
        <v>7215</v>
      </c>
      <c r="K361" s="141" t="s">
        <v>7215</v>
      </c>
      <c r="L361" s="141" t="s">
        <v>7215</v>
      </c>
      <c r="M361" s="141" t="s">
        <v>7215</v>
      </c>
      <c r="N361" s="141" t="s">
        <v>7215</v>
      </c>
      <c r="O361" s="141" t="s">
        <v>7215</v>
      </c>
    </row>
    <row r="362" spans="1:15" x14ac:dyDescent="0.2">
      <c r="A362" s="141">
        <v>323927</v>
      </c>
      <c r="B362" s="141" t="s">
        <v>4111</v>
      </c>
      <c r="C362" s="141" t="s">
        <v>7215</v>
      </c>
      <c r="D362" s="141" t="s">
        <v>7215</v>
      </c>
      <c r="E362" s="141" t="s">
        <v>7215</v>
      </c>
      <c r="F362" s="141" t="s">
        <v>7215</v>
      </c>
      <c r="G362" s="141" t="s">
        <v>7215</v>
      </c>
      <c r="H362" s="141" t="s">
        <v>7215</v>
      </c>
      <c r="I362" s="141" t="s">
        <v>7215</v>
      </c>
      <c r="J362" s="141" t="s">
        <v>7215</v>
      </c>
      <c r="K362" s="141" t="s">
        <v>7215</v>
      </c>
      <c r="L362" s="141" t="s">
        <v>7215</v>
      </c>
      <c r="M362" s="141" t="s">
        <v>7215</v>
      </c>
      <c r="N362" s="141" t="s">
        <v>7215</v>
      </c>
      <c r="O362" s="141" t="s">
        <v>7215</v>
      </c>
    </row>
    <row r="363" spans="1:15" x14ac:dyDescent="0.2">
      <c r="A363" s="141">
        <v>323953</v>
      </c>
      <c r="B363" s="141" t="s">
        <v>4111</v>
      </c>
      <c r="C363" s="141" t="s">
        <v>7215</v>
      </c>
      <c r="D363" s="141" t="s">
        <v>7215</v>
      </c>
      <c r="E363" s="141" t="s">
        <v>7215</v>
      </c>
      <c r="F363" s="141" t="s">
        <v>7215</v>
      </c>
      <c r="G363" s="141" t="s">
        <v>7215</v>
      </c>
      <c r="H363" s="141" t="s">
        <v>7215</v>
      </c>
      <c r="I363" s="141" t="s">
        <v>7215</v>
      </c>
      <c r="J363" s="141" t="s">
        <v>7215</v>
      </c>
      <c r="K363" s="141" t="s">
        <v>7215</v>
      </c>
      <c r="L363" s="141" t="s">
        <v>7215</v>
      </c>
      <c r="M363" s="141" t="s">
        <v>7215</v>
      </c>
      <c r="N363" s="141" t="s">
        <v>7215</v>
      </c>
      <c r="O363" s="141" t="s">
        <v>7215</v>
      </c>
    </row>
    <row r="364" spans="1:15" x14ac:dyDescent="0.2">
      <c r="A364" s="141">
        <v>324016</v>
      </c>
      <c r="B364" s="141" t="s">
        <v>4111</v>
      </c>
      <c r="C364" s="141" t="s">
        <v>7215</v>
      </c>
      <c r="D364" s="141" t="s">
        <v>7215</v>
      </c>
      <c r="E364" s="141" t="s">
        <v>7215</v>
      </c>
      <c r="F364" s="141" t="s">
        <v>7215</v>
      </c>
      <c r="G364" s="141" t="s">
        <v>7215</v>
      </c>
      <c r="H364" s="141" t="s">
        <v>7215</v>
      </c>
      <c r="I364" s="141" t="s">
        <v>7215</v>
      </c>
      <c r="J364" s="141" t="s">
        <v>7215</v>
      </c>
      <c r="K364" s="141" t="s">
        <v>7215</v>
      </c>
      <c r="L364" s="141" t="s">
        <v>7215</v>
      </c>
      <c r="M364" s="141" t="s">
        <v>7215</v>
      </c>
      <c r="N364" s="141" t="s">
        <v>7215</v>
      </c>
      <c r="O364" s="141" t="s">
        <v>7215</v>
      </c>
    </row>
    <row r="365" spans="1:15" x14ac:dyDescent="0.2">
      <c r="A365" s="141">
        <v>324036</v>
      </c>
      <c r="B365" s="141" t="s">
        <v>4111</v>
      </c>
      <c r="C365" s="141" t="s">
        <v>7215</v>
      </c>
      <c r="D365" s="141" t="s">
        <v>7215</v>
      </c>
      <c r="E365" s="141" t="s">
        <v>7215</v>
      </c>
      <c r="F365" s="141" t="s">
        <v>7215</v>
      </c>
      <c r="G365" s="141" t="s">
        <v>7215</v>
      </c>
      <c r="H365" s="141" t="s">
        <v>7215</v>
      </c>
      <c r="I365" s="141" t="s">
        <v>7215</v>
      </c>
      <c r="J365" s="141" t="s">
        <v>7215</v>
      </c>
      <c r="K365" s="141" t="s">
        <v>7215</v>
      </c>
      <c r="L365" s="141" t="s">
        <v>7215</v>
      </c>
      <c r="M365" s="141" t="s">
        <v>7215</v>
      </c>
      <c r="N365" s="141" t="s">
        <v>7215</v>
      </c>
      <c r="O365" s="141" t="s">
        <v>7215</v>
      </c>
    </row>
    <row r="366" spans="1:15" x14ac:dyDescent="0.2">
      <c r="A366" s="141">
        <v>324074</v>
      </c>
      <c r="B366" s="141" t="s">
        <v>4111</v>
      </c>
      <c r="C366" s="141" t="s">
        <v>7215</v>
      </c>
      <c r="D366" s="141" t="s">
        <v>7215</v>
      </c>
      <c r="E366" s="141" t="s">
        <v>7215</v>
      </c>
      <c r="F366" s="141" t="s">
        <v>7215</v>
      </c>
      <c r="G366" s="141" t="s">
        <v>7215</v>
      </c>
      <c r="H366" s="141" t="s">
        <v>7215</v>
      </c>
      <c r="I366" s="141" t="s">
        <v>7215</v>
      </c>
      <c r="J366" s="141" t="s">
        <v>7215</v>
      </c>
      <c r="K366" s="141" t="s">
        <v>7215</v>
      </c>
      <c r="L366" s="141" t="s">
        <v>7215</v>
      </c>
      <c r="M366" s="141" t="s">
        <v>7215</v>
      </c>
      <c r="N366" s="141" t="s">
        <v>7215</v>
      </c>
      <c r="O366" s="141" t="s">
        <v>7215</v>
      </c>
    </row>
    <row r="367" spans="1:15" x14ac:dyDescent="0.2">
      <c r="A367" s="141">
        <v>324091</v>
      </c>
      <c r="B367" s="141" t="s">
        <v>4111</v>
      </c>
      <c r="C367" s="141" t="s">
        <v>7215</v>
      </c>
      <c r="D367" s="141" t="s">
        <v>7215</v>
      </c>
      <c r="E367" s="141" t="s">
        <v>7215</v>
      </c>
      <c r="F367" s="141" t="s">
        <v>7215</v>
      </c>
      <c r="G367" s="141" t="s">
        <v>7215</v>
      </c>
      <c r="H367" s="141" t="s">
        <v>7215</v>
      </c>
      <c r="I367" s="141" t="s">
        <v>7215</v>
      </c>
      <c r="J367" s="141" t="s">
        <v>7215</v>
      </c>
      <c r="K367" s="141" t="s">
        <v>7215</v>
      </c>
      <c r="L367" s="141" t="s">
        <v>7215</v>
      </c>
      <c r="M367" s="141" t="s">
        <v>7215</v>
      </c>
      <c r="N367" s="141" t="s">
        <v>7215</v>
      </c>
      <c r="O367" s="141" t="s">
        <v>7215</v>
      </c>
    </row>
    <row r="368" spans="1:15" x14ac:dyDescent="0.2">
      <c r="A368" s="141">
        <v>324110</v>
      </c>
      <c r="B368" s="141" t="s">
        <v>4111</v>
      </c>
      <c r="C368" s="141" t="s">
        <v>7215</v>
      </c>
      <c r="D368" s="141" t="s">
        <v>7215</v>
      </c>
      <c r="E368" s="141" t="s">
        <v>7215</v>
      </c>
      <c r="F368" s="141" t="s">
        <v>7215</v>
      </c>
      <c r="G368" s="141" t="s">
        <v>7215</v>
      </c>
      <c r="H368" s="141" t="s">
        <v>7215</v>
      </c>
      <c r="I368" s="141" t="s">
        <v>7215</v>
      </c>
      <c r="J368" s="141" t="s">
        <v>7215</v>
      </c>
      <c r="K368" s="141" t="s">
        <v>7215</v>
      </c>
      <c r="L368" s="141" t="s">
        <v>7215</v>
      </c>
      <c r="M368" s="141" t="s">
        <v>7215</v>
      </c>
      <c r="N368" s="141" t="s">
        <v>7215</v>
      </c>
      <c r="O368" s="141" t="s">
        <v>7215</v>
      </c>
    </row>
    <row r="369" spans="1:15" x14ac:dyDescent="0.2">
      <c r="A369" s="141">
        <v>324343</v>
      </c>
      <c r="B369" s="141" t="s">
        <v>4111</v>
      </c>
      <c r="C369" s="141" t="s">
        <v>7215</v>
      </c>
      <c r="D369" s="141" t="s">
        <v>7215</v>
      </c>
      <c r="E369" s="141" t="s">
        <v>7215</v>
      </c>
      <c r="F369" s="141" t="s">
        <v>7215</v>
      </c>
      <c r="G369" s="141" t="s">
        <v>7215</v>
      </c>
      <c r="H369" s="141" t="s">
        <v>7215</v>
      </c>
      <c r="I369" s="141" t="s">
        <v>7215</v>
      </c>
      <c r="J369" s="141" t="s">
        <v>7215</v>
      </c>
      <c r="K369" s="141" t="s">
        <v>7215</v>
      </c>
      <c r="L369" s="141" t="s">
        <v>7215</v>
      </c>
      <c r="M369" s="141" t="s">
        <v>7215</v>
      </c>
      <c r="N369" s="141" t="s">
        <v>7215</v>
      </c>
      <c r="O369" s="141" t="s">
        <v>7215</v>
      </c>
    </row>
    <row r="370" spans="1:15" x14ac:dyDescent="0.2">
      <c r="A370" s="141">
        <v>324371</v>
      </c>
      <c r="B370" s="141" t="s">
        <v>4111</v>
      </c>
      <c r="C370" s="141" t="s">
        <v>7215</v>
      </c>
      <c r="D370" s="141" t="s">
        <v>7215</v>
      </c>
      <c r="E370" s="141" t="s">
        <v>7215</v>
      </c>
      <c r="F370" s="141" t="s">
        <v>7215</v>
      </c>
      <c r="G370" s="141" t="s">
        <v>7215</v>
      </c>
      <c r="H370" s="141" t="s">
        <v>7215</v>
      </c>
      <c r="I370" s="141" t="s">
        <v>7215</v>
      </c>
      <c r="J370" s="141" t="s">
        <v>7215</v>
      </c>
      <c r="K370" s="141" t="s">
        <v>7215</v>
      </c>
      <c r="L370" s="141" t="s">
        <v>7215</v>
      </c>
      <c r="M370" s="141" t="s">
        <v>7215</v>
      </c>
      <c r="N370" s="141" t="s">
        <v>7215</v>
      </c>
      <c r="O370" s="141" t="s">
        <v>7215</v>
      </c>
    </row>
    <row r="371" spans="1:15" x14ac:dyDescent="0.2">
      <c r="A371" s="141">
        <v>324397</v>
      </c>
      <c r="B371" s="141" t="s">
        <v>4111</v>
      </c>
      <c r="C371" s="141" t="s">
        <v>7215</v>
      </c>
      <c r="D371" s="141" t="s">
        <v>7215</v>
      </c>
      <c r="E371" s="141" t="s">
        <v>7215</v>
      </c>
      <c r="F371" s="141" t="s">
        <v>7215</v>
      </c>
      <c r="G371" s="141" t="s">
        <v>7215</v>
      </c>
      <c r="H371" s="141" t="s">
        <v>7215</v>
      </c>
      <c r="I371" s="141" t="s">
        <v>7215</v>
      </c>
      <c r="J371" s="141" t="s">
        <v>7215</v>
      </c>
      <c r="K371" s="141" t="s">
        <v>7215</v>
      </c>
      <c r="L371" s="141" t="s">
        <v>7215</v>
      </c>
      <c r="M371" s="141" t="s">
        <v>7215</v>
      </c>
      <c r="N371" s="141" t="s">
        <v>7215</v>
      </c>
      <c r="O371" s="141" t="s">
        <v>7215</v>
      </c>
    </row>
    <row r="372" spans="1:15" x14ac:dyDescent="0.2">
      <c r="A372" s="141">
        <v>324541</v>
      </c>
      <c r="B372" s="141" t="s">
        <v>4111</v>
      </c>
      <c r="C372" s="141" t="s">
        <v>7215</v>
      </c>
      <c r="D372" s="141" t="s">
        <v>7215</v>
      </c>
      <c r="E372" s="141" t="s">
        <v>7215</v>
      </c>
      <c r="F372" s="141" t="s">
        <v>7215</v>
      </c>
      <c r="G372" s="141" t="s">
        <v>7215</v>
      </c>
      <c r="H372" s="141" t="s">
        <v>7215</v>
      </c>
      <c r="I372" s="141" t="s">
        <v>7215</v>
      </c>
      <c r="J372" s="141" t="s">
        <v>7215</v>
      </c>
      <c r="K372" s="141" t="s">
        <v>7215</v>
      </c>
      <c r="L372" s="141" t="s">
        <v>7215</v>
      </c>
      <c r="M372" s="141" t="s">
        <v>7215</v>
      </c>
      <c r="N372" s="141" t="s">
        <v>7215</v>
      </c>
      <c r="O372" s="141" t="s">
        <v>7215</v>
      </c>
    </row>
    <row r="373" spans="1:15" x14ac:dyDescent="0.2">
      <c r="A373" s="141">
        <v>324554</v>
      </c>
      <c r="B373" s="141" t="s">
        <v>4111</v>
      </c>
      <c r="C373" s="141" t="s">
        <v>7215</v>
      </c>
      <c r="D373" s="141" t="s">
        <v>7215</v>
      </c>
      <c r="E373" s="141" t="s">
        <v>7215</v>
      </c>
      <c r="F373" s="141" t="s">
        <v>7215</v>
      </c>
      <c r="G373" s="141" t="s">
        <v>7215</v>
      </c>
      <c r="H373" s="141" t="s">
        <v>7215</v>
      </c>
      <c r="I373" s="141" t="s">
        <v>7215</v>
      </c>
      <c r="J373" s="141" t="s">
        <v>7215</v>
      </c>
      <c r="K373" s="141" t="s">
        <v>7215</v>
      </c>
      <c r="L373" s="141" t="s">
        <v>7215</v>
      </c>
      <c r="M373" s="141" t="s">
        <v>7215</v>
      </c>
      <c r="N373" s="141" t="s">
        <v>7215</v>
      </c>
      <c r="O373" s="141" t="s">
        <v>7215</v>
      </c>
    </row>
    <row r="374" spans="1:15" x14ac:dyDescent="0.2">
      <c r="A374" s="141">
        <v>324599</v>
      </c>
      <c r="B374" s="141" t="s">
        <v>4111</v>
      </c>
      <c r="C374" s="141" t="s">
        <v>7215</v>
      </c>
      <c r="D374" s="141" t="s">
        <v>7215</v>
      </c>
      <c r="E374" s="141" t="s">
        <v>7215</v>
      </c>
      <c r="F374" s="141" t="s">
        <v>7215</v>
      </c>
      <c r="G374" s="141" t="s">
        <v>7215</v>
      </c>
      <c r="H374" s="141" t="s">
        <v>7215</v>
      </c>
      <c r="I374" s="141" t="s">
        <v>7215</v>
      </c>
      <c r="J374" s="141" t="s">
        <v>7215</v>
      </c>
      <c r="K374" s="141" t="s">
        <v>7215</v>
      </c>
      <c r="L374" s="141" t="s">
        <v>7215</v>
      </c>
      <c r="M374" s="141" t="s">
        <v>7215</v>
      </c>
      <c r="N374" s="141" t="s">
        <v>7215</v>
      </c>
      <c r="O374" s="141" t="s">
        <v>7215</v>
      </c>
    </row>
    <row r="375" spans="1:15" x14ac:dyDescent="0.2">
      <c r="A375" s="141">
        <v>324602</v>
      </c>
      <c r="B375" s="141" t="s">
        <v>4111</v>
      </c>
      <c r="C375" s="141" t="s">
        <v>7215</v>
      </c>
      <c r="D375" s="141" t="s">
        <v>7215</v>
      </c>
      <c r="E375" s="141" t="s">
        <v>7215</v>
      </c>
      <c r="F375" s="141" t="s">
        <v>7215</v>
      </c>
      <c r="G375" s="141" t="s">
        <v>7215</v>
      </c>
      <c r="H375" s="141" t="s">
        <v>7215</v>
      </c>
      <c r="I375" s="141" t="s">
        <v>7215</v>
      </c>
      <c r="J375" s="141" t="s">
        <v>7215</v>
      </c>
      <c r="K375" s="141" t="s">
        <v>7215</v>
      </c>
      <c r="L375" s="141" t="s">
        <v>7215</v>
      </c>
      <c r="M375" s="141" t="s">
        <v>7215</v>
      </c>
      <c r="N375" s="141" t="s">
        <v>7215</v>
      </c>
      <c r="O375" s="141" t="s">
        <v>7215</v>
      </c>
    </row>
    <row r="376" spans="1:15" x14ac:dyDescent="0.2">
      <c r="A376" s="141">
        <v>324638</v>
      </c>
      <c r="B376" s="141" t="s">
        <v>4111</v>
      </c>
      <c r="C376" s="141" t="s">
        <v>7215</v>
      </c>
      <c r="D376" s="141" t="s">
        <v>7215</v>
      </c>
      <c r="E376" s="141" t="s">
        <v>7215</v>
      </c>
      <c r="F376" s="141" t="s">
        <v>7215</v>
      </c>
      <c r="G376" s="141" t="s">
        <v>7215</v>
      </c>
      <c r="H376" s="141" t="s">
        <v>7215</v>
      </c>
      <c r="I376" s="141" t="s">
        <v>7215</v>
      </c>
      <c r="J376" s="141" t="s">
        <v>7215</v>
      </c>
      <c r="K376" s="141" t="s">
        <v>7215</v>
      </c>
      <c r="L376" s="141" t="s">
        <v>7215</v>
      </c>
      <c r="M376" s="141" t="s">
        <v>7215</v>
      </c>
      <c r="N376" s="141" t="s">
        <v>7215</v>
      </c>
      <c r="O376" s="141" t="s">
        <v>7215</v>
      </c>
    </row>
    <row r="377" spans="1:15" x14ac:dyDescent="0.2">
      <c r="A377" s="141">
        <v>324640</v>
      </c>
      <c r="B377" s="141" t="s">
        <v>4111</v>
      </c>
      <c r="C377" s="141" t="s">
        <v>7215</v>
      </c>
      <c r="D377" s="141" t="s">
        <v>7215</v>
      </c>
      <c r="E377" s="141" t="s">
        <v>7215</v>
      </c>
      <c r="F377" s="141" t="s">
        <v>7215</v>
      </c>
      <c r="G377" s="141" t="s">
        <v>7215</v>
      </c>
      <c r="H377" s="141" t="s">
        <v>7215</v>
      </c>
      <c r="I377" s="141" t="s">
        <v>7215</v>
      </c>
      <c r="J377" s="141" t="s">
        <v>7215</v>
      </c>
      <c r="K377" s="141" t="s">
        <v>7215</v>
      </c>
      <c r="L377" s="141" t="s">
        <v>7215</v>
      </c>
      <c r="M377" s="141" t="s">
        <v>7215</v>
      </c>
      <c r="N377" s="141" t="s">
        <v>7215</v>
      </c>
      <c r="O377" s="141" t="s">
        <v>7215</v>
      </c>
    </row>
    <row r="378" spans="1:15" x14ac:dyDescent="0.2">
      <c r="A378" s="141">
        <v>324644</v>
      </c>
      <c r="B378" s="141" t="s">
        <v>4111</v>
      </c>
      <c r="C378" s="141" t="s">
        <v>7215</v>
      </c>
      <c r="D378" s="141" t="s">
        <v>7215</v>
      </c>
      <c r="E378" s="141" t="s">
        <v>7215</v>
      </c>
      <c r="F378" s="141" t="s">
        <v>7215</v>
      </c>
      <c r="G378" s="141" t="s">
        <v>7215</v>
      </c>
      <c r="H378" s="141" t="s">
        <v>7215</v>
      </c>
      <c r="I378" s="141" t="s">
        <v>7215</v>
      </c>
      <c r="J378" s="141" t="s">
        <v>7215</v>
      </c>
      <c r="K378" s="141" t="s">
        <v>7215</v>
      </c>
      <c r="L378" s="141" t="s">
        <v>7215</v>
      </c>
      <c r="M378" s="141" t="s">
        <v>7215</v>
      </c>
      <c r="N378" s="141" t="s">
        <v>7215</v>
      </c>
      <c r="O378" s="141" t="s">
        <v>7215</v>
      </c>
    </row>
    <row r="379" spans="1:15" x14ac:dyDescent="0.2">
      <c r="A379" s="141">
        <v>324662</v>
      </c>
      <c r="B379" s="141" t="s">
        <v>4111</v>
      </c>
      <c r="C379" s="141" t="s">
        <v>7215</v>
      </c>
      <c r="D379" s="141" t="s">
        <v>7215</v>
      </c>
      <c r="E379" s="141" t="s">
        <v>7215</v>
      </c>
      <c r="F379" s="141" t="s">
        <v>7215</v>
      </c>
      <c r="G379" s="141" t="s">
        <v>7215</v>
      </c>
      <c r="H379" s="141" t="s">
        <v>7215</v>
      </c>
      <c r="I379" s="141" t="s">
        <v>7215</v>
      </c>
      <c r="J379" s="141" t="s">
        <v>7215</v>
      </c>
      <c r="K379" s="141" t="s">
        <v>7215</v>
      </c>
      <c r="L379" s="141" t="s">
        <v>7215</v>
      </c>
      <c r="M379" s="141" t="s">
        <v>7215</v>
      </c>
      <c r="N379" s="141" t="s">
        <v>7215</v>
      </c>
      <c r="O379" s="141" t="s">
        <v>7215</v>
      </c>
    </row>
    <row r="380" spans="1:15" x14ac:dyDescent="0.2">
      <c r="A380" s="141">
        <v>324683</v>
      </c>
      <c r="B380" s="141" t="s">
        <v>4111</v>
      </c>
      <c r="C380" s="141" t="s">
        <v>7215</v>
      </c>
      <c r="D380" s="141" t="s">
        <v>7215</v>
      </c>
      <c r="E380" s="141" t="s">
        <v>7215</v>
      </c>
      <c r="F380" s="141" t="s">
        <v>7215</v>
      </c>
      <c r="G380" s="141" t="s">
        <v>7215</v>
      </c>
      <c r="H380" s="141" t="s">
        <v>7215</v>
      </c>
      <c r="I380" s="141" t="s">
        <v>7215</v>
      </c>
      <c r="J380" s="141" t="s">
        <v>7215</v>
      </c>
      <c r="K380" s="141" t="s">
        <v>7215</v>
      </c>
      <c r="L380" s="141" t="s">
        <v>7215</v>
      </c>
      <c r="M380" s="141" t="s">
        <v>7215</v>
      </c>
      <c r="N380" s="141" t="s">
        <v>7215</v>
      </c>
      <c r="O380" s="141" t="s">
        <v>7215</v>
      </c>
    </row>
    <row r="381" spans="1:15" x14ac:dyDescent="0.2">
      <c r="A381" s="141">
        <v>324708</v>
      </c>
      <c r="B381" s="141" t="s">
        <v>4111</v>
      </c>
      <c r="C381" s="141" t="s">
        <v>7215</v>
      </c>
      <c r="D381" s="141" t="s">
        <v>7215</v>
      </c>
      <c r="E381" s="141" t="s">
        <v>7215</v>
      </c>
      <c r="F381" s="141" t="s">
        <v>7215</v>
      </c>
      <c r="G381" s="141" t="s">
        <v>7215</v>
      </c>
      <c r="H381" s="141" t="s">
        <v>7215</v>
      </c>
      <c r="I381" s="141" t="s">
        <v>7215</v>
      </c>
      <c r="J381" s="141" t="s">
        <v>7215</v>
      </c>
      <c r="K381" s="141" t="s">
        <v>7215</v>
      </c>
      <c r="L381" s="141" t="s">
        <v>7215</v>
      </c>
      <c r="M381" s="141" t="s">
        <v>7215</v>
      </c>
      <c r="N381" s="141" t="s">
        <v>7215</v>
      </c>
      <c r="O381" s="141" t="s">
        <v>7215</v>
      </c>
    </row>
    <row r="382" spans="1:15" x14ac:dyDescent="0.2">
      <c r="A382" s="141">
        <v>324722</v>
      </c>
      <c r="B382" s="141" t="s">
        <v>4111</v>
      </c>
      <c r="C382" s="141" t="s">
        <v>7215</v>
      </c>
      <c r="D382" s="141" t="s">
        <v>7215</v>
      </c>
      <c r="E382" s="141" t="s">
        <v>7215</v>
      </c>
      <c r="F382" s="141" t="s">
        <v>7215</v>
      </c>
      <c r="G382" s="141" t="s">
        <v>7215</v>
      </c>
      <c r="H382" s="141" t="s">
        <v>7215</v>
      </c>
      <c r="I382" s="141" t="s">
        <v>7215</v>
      </c>
      <c r="J382" s="141" t="s">
        <v>7215</v>
      </c>
      <c r="K382" s="141" t="s">
        <v>7215</v>
      </c>
      <c r="L382" s="141" t="s">
        <v>7215</v>
      </c>
      <c r="M382" s="141" t="s">
        <v>7215</v>
      </c>
      <c r="N382" s="141" t="s">
        <v>7215</v>
      </c>
      <c r="O382" s="141" t="s">
        <v>7215</v>
      </c>
    </row>
    <row r="383" spans="1:15" x14ac:dyDescent="0.2">
      <c r="A383" s="141">
        <v>324761</v>
      </c>
      <c r="B383" s="141" t="s">
        <v>4111</v>
      </c>
      <c r="C383" s="141" t="s">
        <v>7215</v>
      </c>
      <c r="D383" s="141" t="s">
        <v>7215</v>
      </c>
      <c r="E383" s="141" t="s">
        <v>7215</v>
      </c>
      <c r="F383" s="141" t="s">
        <v>7215</v>
      </c>
      <c r="G383" s="141" t="s">
        <v>7215</v>
      </c>
      <c r="H383" s="141" t="s">
        <v>7215</v>
      </c>
      <c r="I383" s="141" t="s">
        <v>7215</v>
      </c>
      <c r="J383" s="141" t="s">
        <v>7215</v>
      </c>
      <c r="K383" s="141" t="s">
        <v>7215</v>
      </c>
      <c r="L383" s="141" t="s">
        <v>7215</v>
      </c>
      <c r="M383" s="141" t="s">
        <v>7215</v>
      </c>
      <c r="N383" s="141" t="s">
        <v>7215</v>
      </c>
      <c r="O383" s="141" t="s">
        <v>7215</v>
      </c>
    </row>
    <row r="384" spans="1:15" x14ac:dyDescent="0.2">
      <c r="A384" s="141">
        <v>324889</v>
      </c>
      <c r="B384" s="141" t="s">
        <v>4111</v>
      </c>
      <c r="C384" s="141" t="s">
        <v>7215</v>
      </c>
      <c r="D384" s="141" t="s">
        <v>7215</v>
      </c>
      <c r="E384" s="141" t="s">
        <v>7215</v>
      </c>
      <c r="F384" s="141" t="s">
        <v>7215</v>
      </c>
      <c r="G384" s="141" t="s">
        <v>7215</v>
      </c>
      <c r="H384" s="141" t="s">
        <v>7215</v>
      </c>
      <c r="I384" s="141" t="s">
        <v>7215</v>
      </c>
      <c r="J384" s="141" t="s">
        <v>7215</v>
      </c>
      <c r="K384" s="141" t="s">
        <v>7215</v>
      </c>
      <c r="L384" s="141" t="s">
        <v>7215</v>
      </c>
      <c r="M384" s="141" t="s">
        <v>7215</v>
      </c>
      <c r="N384" s="141" t="s">
        <v>7215</v>
      </c>
      <c r="O384" s="141" t="s">
        <v>7215</v>
      </c>
    </row>
    <row r="385" spans="1:15" x14ac:dyDescent="0.2">
      <c r="A385" s="141">
        <v>325014</v>
      </c>
      <c r="B385" s="141" t="s">
        <v>4111</v>
      </c>
      <c r="C385" s="141" t="s">
        <v>7215</v>
      </c>
      <c r="D385" s="141" t="s">
        <v>7215</v>
      </c>
      <c r="E385" s="141" t="s">
        <v>7215</v>
      </c>
      <c r="F385" s="141" t="s">
        <v>7215</v>
      </c>
      <c r="G385" s="141" t="s">
        <v>7215</v>
      </c>
      <c r="H385" s="141" t="s">
        <v>7215</v>
      </c>
      <c r="I385" s="141" t="s">
        <v>7215</v>
      </c>
      <c r="J385" s="141" t="s">
        <v>7215</v>
      </c>
      <c r="K385" s="141" t="s">
        <v>7215</v>
      </c>
      <c r="L385" s="141" t="s">
        <v>7215</v>
      </c>
      <c r="M385" s="141" t="s">
        <v>7215</v>
      </c>
      <c r="N385" s="141" t="s">
        <v>7215</v>
      </c>
      <c r="O385" s="141" t="s">
        <v>7215</v>
      </c>
    </row>
    <row r="386" spans="1:15" x14ac:dyDescent="0.2">
      <c r="A386" s="141">
        <v>325050</v>
      </c>
      <c r="B386" s="141" t="s">
        <v>4111</v>
      </c>
      <c r="C386" s="141" t="s">
        <v>7215</v>
      </c>
      <c r="D386" s="141" t="s">
        <v>7215</v>
      </c>
      <c r="E386" s="141" t="s">
        <v>7215</v>
      </c>
      <c r="F386" s="141" t="s">
        <v>7215</v>
      </c>
      <c r="G386" s="141" t="s">
        <v>7215</v>
      </c>
      <c r="H386" s="141" t="s">
        <v>7215</v>
      </c>
      <c r="I386" s="141" t="s">
        <v>7215</v>
      </c>
      <c r="J386" s="141" t="s">
        <v>7215</v>
      </c>
      <c r="K386" s="141" t="s">
        <v>7215</v>
      </c>
      <c r="L386" s="141" t="s">
        <v>7215</v>
      </c>
      <c r="M386" s="141" t="s">
        <v>7215</v>
      </c>
      <c r="N386" s="141" t="s">
        <v>7215</v>
      </c>
      <c r="O386" s="141" t="s">
        <v>7215</v>
      </c>
    </row>
    <row r="387" spans="1:15" x14ac:dyDescent="0.2">
      <c r="A387" s="141">
        <v>325071</v>
      </c>
      <c r="B387" s="141" t="s">
        <v>4111</v>
      </c>
      <c r="C387" s="141" t="s">
        <v>7215</v>
      </c>
      <c r="D387" s="141" t="s">
        <v>7215</v>
      </c>
      <c r="E387" s="141" t="s">
        <v>7215</v>
      </c>
      <c r="F387" s="141" t="s">
        <v>7215</v>
      </c>
      <c r="G387" s="141" t="s">
        <v>7215</v>
      </c>
      <c r="H387" s="141" t="s">
        <v>7215</v>
      </c>
      <c r="I387" s="141" t="s">
        <v>7215</v>
      </c>
      <c r="J387" s="141" t="s">
        <v>7215</v>
      </c>
      <c r="K387" s="141" t="s">
        <v>7215</v>
      </c>
      <c r="L387" s="141" t="s">
        <v>7215</v>
      </c>
      <c r="M387" s="141" t="s">
        <v>7215</v>
      </c>
      <c r="N387" s="141" t="s">
        <v>7215</v>
      </c>
      <c r="O387" s="141" t="s">
        <v>7215</v>
      </c>
    </row>
    <row r="388" spans="1:15" x14ac:dyDescent="0.2">
      <c r="A388" s="141">
        <v>325097</v>
      </c>
      <c r="B388" s="141" t="s">
        <v>4111</v>
      </c>
      <c r="C388" s="141" t="s">
        <v>7215</v>
      </c>
      <c r="D388" s="141" t="s">
        <v>7215</v>
      </c>
      <c r="E388" s="141" t="s">
        <v>7215</v>
      </c>
      <c r="F388" s="141" t="s">
        <v>7215</v>
      </c>
      <c r="G388" s="141" t="s">
        <v>7215</v>
      </c>
      <c r="H388" s="141" t="s">
        <v>7215</v>
      </c>
      <c r="I388" s="141" t="s">
        <v>7215</v>
      </c>
      <c r="J388" s="141" t="s">
        <v>7215</v>
      </c>
      <c r="K388" s="141" t="s">
        <v>7215</v>
      </c>
      <c r="L388" s="141" t="s">
        <v>7215</v>
      </c>
      <c r="M388" s="141" t="s">
        <v>7215</v>
      </c>
      <c r="N388" s="141" t="s">
        <v>7215</v>
      </c>
      <c r="O388" s="141" t="s">
        <v>7215</v>
      </c>
    </row>
    <row r="389" spans="1:15" x14ac:dyDescent="0.2">
      <c r="A389" s="141">
        <v>325305</v>
      </c>
      <c r="B389" s="141" t="s">
        <v>4111</v>
      </c>
      <c r="C389" s="141" t="s">
        <v>7215</v>
      </c>
      <c r="D389" s="141" t="s">
        <v>7215</v>
      </c>
      <c r="E389" s="141" t="s">
        <v>7215</v>
      </c>
      <c r="F389" s="141" t="s">
        <v>7215</v>
      </c>
      <c r="G389" s="141" t="s">
        <v>7215</v>
      </c>
      <c r="H389" s="141" t="s">
        <v>7215</v>
      </c>
      <c r="I389" s="141" t="s">
        <v>7215</v>
      </c>
      <c r="J389" s="141" t="s">
        <v>7215</v>
      </c>
      <c r="K389" s="141" t="s">
        <v>7215</v>
      </c>
      <c r="L389" s="141" t="s">
        <v>7215</v>
      </c>
      <c r="M389" s="141" t="s">
        <v>7215</v>
      </c>
      <c r="N389" s="141" t="s">
        <v>7215</v>
      </c>
      <c r="O389" s="141" t="s">
        <v>7215</v>
      </c>
    </row>
    <row r="390" spans="1:15" x14ac:dyDescent="0.2">
      <c r="A390" s="141">
        <v>325350</v>
      </c>
      <c r="B390" s="141" t="s">
        <v>4111</v>
      </c>
      <c r="C390" s="141" t="s">
        <v>7215</v>
      </c>
      <c r="D390" s="141" t="s">
        <v>7215</v>
      </c>
      <c r="E390" s="141" t="s">
        <v>7215</v>
      </c>
      <c r="F390" s="141" t="s">
        <v>7215</v>
      </c>
      <c r="G390" s="141" t="s">
        <v>7215</v>
      </c>
      <c r="H390" s="141" t="s">
        <v>7215</v>
      </c>
      <c r="I390" s="141" t="s">
        <v>7215</v>
      </c>
      <c r="J390" s="141" t="s">
        <v>7215</v>
      </c>
      <c r="K390" s="141" t="s">
        <v>7215</v>
      </c>
      <c r="L390" s="141" t="s">
        <v>7215</v>
      </c>
      <c r="M390" s="141" t="s">
        <v>7215</v>
      </c>
      <c r="N390" s="141" t="s">
        <v>7215</v>
      </c>
      <c r="O390" s="141" t="s">
        <v>7215</v>
      </c>
    </row>
    <row r="391" spans="1:15" x14ac:dyDescent="0.2">
      <c r="A391" s="141">
        <v>325375</v>
      </c>
      <c r="B391" s="141" t="s">
        <v>4111</v>
      </c>
      <c r="C391" s="141" t="s">
        <v>7215</v>
      </c>
      <c r="D391" s="141" t="s">
        <v>7215</v>
      </c>
      <c r="E391" s="141" t="s">
        <v>7215</v>
      </c>
      <c r="F391" s="141" t="s">
        <v>7215</v>
      </c>
      <c r="G391" s="141" t="s">
        <v>7215</v>
      </c>
      <c r="H391" s="141" t="s">
        <v>7215</v>
      </c>
      <c r="I391" s="141" t="s">
        <v>7215</v>
      </c>
      <c r="J391" s="141" t="s">
        <v>7215</v>
      </c>
      <c r="K391" s="141" t="s">
        <v>7215</v>
      </c>
      <c r="L391" s="141" t="s">
        <v>7215</v>
      </c>
      <c r="M391" s="141" t="s">
        <v>7215</v>
      </c>
      <c r="N391" s="141" t="s">
        <v>7215</v>
      </c>
      <c r="O391" s="141" t="s">
        <v>7215</v>
      </c>
    </row>
    <row r="392" spans="1:15" x14ac:dyDescent="0.2">
      <c r="A392" s="141">
        <v>325417</v>
      </c>
      <c r="B392" s="141" t="s">
        <v>4111</v>
      </c>
      <c r="C392" s="141" t="s">
        <v>7215</v>
      </c>
      <c r="D392" s="141" t="s">
        <v>7215</v>
      </c>
      <c r="E392" s="141" t="s">
        <v>7215</v>
      </c>
      <c r="F392" s="141" t="s">
        <v>7215</v>
      </c>
      <c r="G392" s="141" t="s">
        <v>7215</v>
      </c>
      <c r="H392" s="141" t="s">
        <v>7215</v>
      </c>
      <c r="I392" s="141" t="s">
        <v>7215</v>
      </c>
      <c r="J392" s="141" t="s">
        <v>7215</v>
      </c>
      <c r="K392" s="141" t="s">
        <v>7215</v>
      </c>
      <c r="L392" s="141" t="s">
        <v>7215</v>
      </c>
      <c r="M392" s="141" t="s">
        <v>7215</v>
      </c>
      <c r="N392" s="141" t="s">
        <v>7215</v>
      </c>
      <c r="O392" s="141" t="s">
        <v>7215</v>
      </c>
    </row>
    <row r="393" spans="1:15" x14ac:dyDescent="0.2">
      <c r="A393" s="141">
        <v>325551</v>
      </c>
      <c r="B393" s="141" t="s">
        <v>4111</v>
      </c>
      <c r="C393" s="141" t="s">
        <v>7215</v>
      </c>
      <c r="D393" s="141" t="s">
        <v>7215</v>
      </c>
      <c r="E393" s="141" t="s">
        <v>7215</v>
      </c>
      <c r="F393" s="141" t="s">
        <v>7215</v>
      </c>
      <c r="G393" s="141" t="s">
        <v>7215</v>
      </c>
      <c r="H393" s="141" t="s">
        <v>7215</v>
      </c>
      <c r="I393" s="141" t="s">
        <v>7215</v>
      </c>
      <c r="J393" s="141" t="s">
        <v>7215</v>
      </c>
      <c r="K393" s="141" t="s">
        <v>7215</v>
      </c>
      <c r="L393" s="141" t="s">
        <v>7215</v>
      </c>
      <c r="M393" s="141" t="s">
        <v>7215</v>
      </c>
      <c r="N393" s="141" t="s">
        <v>7215</v>
      </c>
      <c r="O393" s="141" t="s">
        <v>7215</v>
      </c>
    </row>
    <row r="394" spans="1:15" x14ac:dyDescent="0.2">
      <c r="A394" s="141">
        <v>325609</v>
      </c>
      <c r="B394" s="141" t="s">
        <v>4111</v>
      </c>
      <c r="C394" s="141" t="s">
        <v>7215</v>
      </c>
      <c r="D394" s="141" t="s">
        <v>7215</v>
      </c>
      <c r="E394" s="141" t="s">
        <v>7215</v>
      </c>
      <c r="F394" s="141" t="s">
        <v>7215</v>
      </c>
      <c r="G394" s="141" t="s">
        <v>7215</v>
      </c>
      <c r="H394" s="141" t="s">
        <v>7215</v>
      </c>
      <c r="I394" s="141" t="s">
        <v>7215</v>
      </c>
      <c r="J394" s="141" t="s">
        <v>7215</v>
      </c>
      <c r="K394" s="141" t="s">
        <v>7215</v>
      </c>
      <c r="L394" s="141" t="s">
        <v>7215</v>
      </c>
      <c r="M394" s="141" t="s">
        <v>7215</v>
      </c>
      <c r="N394" s="141" t="s">
        <v>7215</v>
      </c>
      <c r="O394" s="141" t="s">
        <v>7215</v>
      </c>
    </row>
    <row r="395" spans="1:15" x14ac:dyDescent="0.2">
      <c r="A395" s="141">
        <v>325639</v>
      </c>
      <c r="B395" s="141" t="s">
        <v>4111</v>
      </c>
      <c r="C395" s="141" t="s">
        <v>7215</v>
      </c>
      <c r="D395" s="141" t="s">
        <v>7215</v>
      </c>
      <c r="E395" s="141" t="s">
        <v>7215</v>
      </c>
      <c r="F395" s="141" t="s">
        <v>7215</v>
      </c>
      <c r="G395" s="141" t="s">
        <v>7215</v>
      </c>
      <c r="H395" s="141" t="s">
        <v>7215</v>
      </c>
      <c r="I395" s="141" t="s">
        <v>7215</v>
      </c>
      <c r="J395" s="141" t="s">
        <v>7215</v>
      </c>
      <c r="K395" s="141" t="s">
        <v>7215</v>
      </c>
      <c r="L395" s="141" t="s">
        <v>7215</v>
      </c>
      <c r="M395" s="141" t="s">
        <v>7215</v>
      </c>
      <c r="N395" s="141" t="s">
        <v>7215</v>
      </c>
      <c r="O395" s="141" t="s">
        <v>7215</v>
      </c>
    </row>
    <row r="396" spans="1:15" x14ac:dyDescent="0.2">
      <c r="A396" s="141">
        <v>325650</v>
      </c>
      <c r="B396" s="141" t="s">
        <v>4111</v>
      </c>
      <c r="C396" s="141" t="s">
        <v>7215</v>
      </c>
      <c r="D396" s="141" t="s">
        <v>7215</v>
      </c>
      <c r="E396" s="141" t="s">
        <v>7215</v>
      </c>
      <c r="F396" s="141" t="s">
        <v>7215</v>
      </c>
      <c r="G396" s="141" t="s">
        <v>7215</v>
      </c>
      <c r="H396" s="141" t="s">
        <v>7215</v>
      </c>
      <c r="I396" s="141" t="s">
        <v>7215</v>
      </c>
      <c r="J396" s="141" t="s">
        <v>7215</v>
      </c>
      <c r="K396" s="141" t="s">
        <v>7215</v>
      </c>
      <c r="L396" s="141" t="s">
        <v>7215</v>
      </c>
      <c r="M396" s="141" t="s">
        <v>7215</v>
      </c>
      <c r="N396" s="141" t="s">
        <v>7215</v>
      </c>
      <c r="O396" s="141" t="s">
        <v>7215</v>
      </c>
    </row>
    <row r="397" spans="1:15" x14ac:dyDescent="0.2">
      <c r="A397" s="141">
        <v>325692</v>
      </c>
      <c r="B397" s="141" t="s">
        <v>4111</v>
      </c>
      <c r="C397" s="141" t="s">
        <v>7215</v>
      </c>
      <c r="D397" s="141" t="s">
        <v>7215</v>
      </c>
      <c r="E397" s="141" t="s">
        <v>7215</v>
      </c>
      <c r="F397" s="141" t="s">
        <v>7215</v>
      </c>
      <c r="G397" s="141" t="s">
        <v>7215</v>
      </c>
      <c r="H397" s="141" t="s">
        <v>7215</v>
      </c>
      <c r="I397" s="141" t="s">
        <v>7215</v>
      </c>
      <c r="J397" s="141" t="s">
        <v>7215</v>
      </c>
      <c r="K397" s="141" t="s">
        <v>7215</v>
      </c>
      <c r="L397" s="141" t="s">
        <v>7215</v>
      </c>
      <c r="M397" s="141" t="s">
        <v>7215</v>
      </c>
      <c r="N397" s="141" t="s">
        <v>7215</v>
      </c>
      <c r="O397" s="141" t="s">
        <v>7215</v>
      </c>
    </row>
    <row r="398" spans="1:15" x14ac:dyDescent="0.2">
      <c r="A398" s="141">
        <v>325708</v>
      </c>
      <c r="B398" s="141" t="s">
        <v>4111</v>
      </c>
      <c r="C398" s="141" t="s">
        <v>7215</v>
      </c>
      <c r="D398" s="141" t="s">
        <v>7215</v>
      </c>
      <c r="E398" s="141" t="s">
        <v>7215</v>
      </c>
      <c r="F398" s="141" t="s">
        <v>7215</v>
      </c>
      <c r="G398" s="141" t="s">
        <v>7215</v>
      </c>
      <c r="H398" s="141" t="s">
        <v>7215</v>
      </c>
      <c r="I398" s="141" t="s">
        <v>7215</v>
      </c>
      <c r="J398" s="141" t="s">
        <v>7215</v>
      </c>
      <c r="K398" s="141" t="s">
        <v>7215</v>
      </c>
      <c r="L398" s="141" t="s">
        <v>7215</v>
      </c>
      <c r="M398" s="141" t="s">
        <v>7215</v>
      </c>
      <c r="N398" s="141" t="s">
        <v>7215</v>
      </c>
      <c r="O398" s="141" t="s">
        <v>7215</v>
      </c>
    </row>
    <row r="399" spans="1:15" x14ac:dyDescent="0.2">
      <c r="A399" s="141">
        <v>325822</v>
      </c>
      <c r="B399" s="141" t="s">
        <v>4111</v>
      </c>
      <c r="C399" s="141" t="s">
        <v>7215</v>
      </c>
      <c r="D399" s="141" t="s">
        <v>7215</v>
      </c>
      <c r="E399" s="141" t="s">
        <v>7215</v>
      </c>
      <c r="F399" s="141" t="s">
        <v>7215</v>
      </c>
      <c r="G399" s="141" t="s">
        <v>7215</v>
      </c>
      <c r="H399" s="141" t="s">
        <v>7215</v>
      </c>
      <c r="I399" s="141" t="s">
        <v>7215</v>
      </c>
      <c r="J399" s="141" t="s">
        <v>7215</v>
      </c>
      <c r="K399" s="141" t="s">
        <v>7215</v>
      </c>
      <c r="L399" s="141" t="s">
        <v>7215</v>
      </c>
      <c r="M399" s="141" t="s">
        <v>7215</v>
      </c>
      <c r="N399" s="141" t="s">
        <v>7215</v>
      </c>
      <c r="O399" s="141" t="s">
        <v>7215</v>
      </c>
    </row>
    <row r="400" spans="1:15" x14ac:dyDescent="0.2">
      <c r="A400" s="141">
        <v>325876</v>
      </c>
      <c r="B400" s="141" t="s">
        <v>4111</v>
      </c>
      <c r="C400" s="141" t="s">
        <v>7215</v>
      </c>
      <c r="D400" s="141" t="s">
        <v>7215</v>
      </c>
      <c r="E400" s="141" t="s">
        <v>7215</v>
      </c>
      <c r="F400" s="141" t="s">
        <v>7215</v>
      </c>
      <c r="G400" s="141" t="s">
        <v>7215</v>
      </c>
      <c r="H400" s="141" t="s">
        <v>7215</v>
      </c>
      <c r="I400" s="141" t="s">
        <v>7215</v>
      </c>
      <c r="J400" s="141" t="s">
        <v>7215</v>
      </c>
      <c r="K400" s="141" t="s">
        <v>7215</v>
      </c>
      <c r="L400" s="141" t="s">
        <v>7215</v>
      </c>
      <c r="M400" s="141" t="s">
        <v>7215</v>
      </c>
      <c r="N400" s="141" t="s">
        <v>7215</v>
      </c>
      <c r="O400" s="141" t="s">
        <v>7215</v>
      </c>
    </row>
    <row r="401" spans="1:15" x14ac:dyDescent="0.2">
      <c r="A401" s="141">
        <v>326078</v>
      </c>
      <c r="B401" s="141" t="s">
        <v>4111</v>
      </c>
      <c r="C401" s="141" t="s">
        <v>7215</v>
      </c>
      <c r="D401" s="141" t="s">
        <v>7215</v>
      </c>
      <c r="E401" s="141" t="s">
        <v>7215</v>
      </c>
      <c r="F401" s="141" t="s">
        <v>7215</v>
      </c>
      <c r="G401" s="141" t="s">
        <v>7215</v>
      </c>
      <c r="H401" s="141" t="s">
        <v>7215</v>
      </c>
      <c r="I401" s="141" t="s">
        <v>7215</v>
      </c>
      <c r="J401" s="141" t="s">
        <v>7215</v>
      </c>
      <c r="K401" s="141" t="s">
        <v>7215</v>
      </c>
      <c r="L401" s="141" t="s">
        <v>7215</v>
      </c>
      <c r="M401" s="141" t="s">
        <v>7215</v>
      </c>
      <c r="N401" s="141" t="s">
        <v>7215</v>
      </c>
      <c r="O401" s="141" t="s">
        <v>7215</v>
      </c>
    </row>
    <row r="402" spans="1:15" x14ac:dyDescent="0.2">
      <c r="A402" s="141">
        <v>326177</v>
      </c>
      <c r="B402" s="141" t="s">
        <v>4111</v>
      </c>
      <c r="C402" s="141" t="s">
        <v>7215</v>
      </c>
      <c r="D402" s="141" t="s">
        <v>7215</v>
      </c>
      <c r="E402" s="141" t="s">
        <v>7215</v>
      </c>
      <c r="F402" s="141" t="s">
        <v>7215</v>
      </c>
      <c r="G402" s="141" t="s">
        <v>7215</v>
      </c>
      <c r="H402" s="141" t="s">
        <v>7215</v>
      </c>
      <c r="I402" s="141" t="s">
        <v>7215</v>
      </c>
      <c r="J402" s="141" t="s">
        <v>7215</v>
      </c>
      <c r="K402" s="141" t="s">
        <v>7215</v>
      </c>
      <c r="L402" s="141" t="s">
        <v>7215</v>
      </c>
      <c r="M402" s="141" t="s">
        <v>7215</v>
      </c>
      <c r="N402" s="141" t="s">
        <v>7215</v>
      </c>
      <c r="O402" s="141" t="s">
        <v>7215</v>
      </c>
    </row>
    <row r="403" spans="1:15" x14ac:dyDescent="0.2">
      <c r="A403" s="141">
        <v>326181</v>
      </c>
      <c r="B403" s="141" t="s">
        <v>4111</v>
      </c>
      <c r="C403" s="141" t="s">
        <v>7215</v>
      </c>
      <c r="D403" s="141" t="s">
        <v>7215</v>
      </c>
      <c r="E403" s="141" t="s">
        <v>7215</v>
      </c>
      <c r="F403" s="141" t="s">
        <v>7215</v>
      </c>
      <c r="G403" s="141" t="s">
        <v>7215</v>
      </c>
      <c r="H403" s="141" t="s">
        <v>7215</v>
      </c>
      <c r="I403" s="141" t="s">
        <v>7215</v>
      </c>
      <c r="J403" s="141" t="s">
        <v>7215</v>
      </c>
      <c r="K403" s="141" t="s">
        <v>7215</v>
      </c>
      <c r="L403" s="141" t="s">
        <v>7215</v>
      </c>
      <c r="M403" s="141" t="s">
        <v>7215</v>
      </c>
      <c r="N403" s="141" t="s">
        <v>7215</v>
      </c>
      <c r="O403" s="141" t="s">
        <v>7215</v>
      </c>
    </row>
    <row r="404" spans="1:15" x14ac:dyDescent="0.2">
      <c r="A404" s="141">
        <v>326211</v>
      </c>
      <c r="B404" s="141" t="s">
        <v>4111</v>
      </c>
      <c r="C404" s="141" t="s">
        <v>7215</v>
      </c>
      <c r="D404" s="141" t="s">
        <v>7215</v>
      </c>
      <c r="E404" s="141" t="s">
        <v>7215</v>
      </c>
      <c r="F404" s="141" t="s">
        <v>7215</v>
      </c>
      <c r="G404" s="141" t="s">
        <v>7215</v>
      </c>
      <c r="H404" s="141" t="s">
        <v>7215</v>
      </c>
      <c r="I404" s="141" t="s">
        <v>7215</v>
      </c>
      <c r="J404" s="141" t="s">
        <v>7215</v>
      </c>
      <c r="K404" s="141" t="s">
        <v>7215</v>
      </c>
      <c r="L404" s="141" t="s">
        <v>7215</v>
      </c>
      <c r="M404" s="141" t="s">
        <v>7215</v>
      </c>
      <c r="N404" s="141" t="s">
        <v>7215</v>
      </c>
      <c r="O404" s="141" t="s">
        <v>7215</v>
      </c>
    </row>
    <row r="405" spans="1:15" x14ac:dyDescent="0.2">
      <c r="A405" s="141">
        <v>326213</v>
      </c>
      <c r="B405" s="141" t="s">
        <v>4111</v>
      </c>
      <c r="C405" s="141" t="s">
        <v>7215</v>
      </c>
      <c r="D405" s="141" t="s">
        <v>7215</v>
      </c>
      <c r="E405" s="141" t="s">
        <v>7215</v>
      </c>
      <c r="F405" s="141" t="s">
        <v>7215</v>
      </c>
      <c r="G405" s="141" t="s">
        <v>7215</v>
      </c>
      <c r="H405" s="141" t="s">
        <v>7215</v>
      </c>
      <c r="I405" s="141" t="s">
        <v>7215</v>
      </c>
      <c r="J405" s="141" t="s">
        <v>7215</v>
      </c>
      <c r="K405" s="141" t="s">
        <v>7215</v>
      </c>
      <c r="L405" s="141" t="s">
        <v>7215</v>
      </c>
      <c r="M405" s="141" t="s">
        <v>7215</v>
      </c>
      <c r="N405" s="141" t="s">
        <v>7215</v>
      </c>
      <c r="O405" s="141" t="s">
        <v>7215</v>
      </c>
    </row>
    <row r="406" spans="1:15" x14ac:dyDescent="0.2">
      <c r="A406" s="141">
        <v>326227</v>
      </c>
      <c r="B406" s="141" t="s">
        <v>4111</v>
      </c>
      <c r="C406" s="141" t="s">
        <v>7215</v>
      </c>
      <c r="D406" s="141" t="s">
        <v>7215</v>
      </c>
      <c r="E406" s="141" t="s">
        <v>7215</v>
      </c>
      <c r="F406" s="141" t="s">
        <v>7215</v>
      </c>
      <c r="G406" s="141" t="s">
        <v>7215</v>
      </c>
      <c r="H406" s="141" t="s">
        <v>7215</v>
      </c>
      <c r="I406" s="141" t="s">
        <v>7215</v>
      </c>
      <c r="J406" s="141" t="s">
        <v>7215</v>
      </c>
      <c r="K406" s="141" t="s">
        <v>7215</v>
      </c>
      <c r="L406" s="141" t="s">
        <v>7215</v>
      </c>
      <c r="M406" s="141" t="s">
        <v>7215</v>
      </c>
      <c r="N406" s="141" t="s">
        <v>7215</v>
      </c>
      <c r="O406" s="141" t="s">
        <v>7215</v>
      </c>
    </row>
    <row r="407" spans="1:15" x14ac:dyDescent="0.2">
      <c r="A407" s="141">
        <v>326243</v>
      </c>
      <c r="B407" s="141" t="s">
        <v>4111</v>
      </c>
      <c r="C407" s="141" t="s">
        <v>7215</v>
      </c>
      <c r="D407" s="141" t="s">
        <v>7215</v>
      </c>
      <c r="E407" s="141" t="s">
        <v>7215</v>
      </c>
      <c r="F407" s="141" t="s">
        <v>7215</v>
      </c>
      <c r="G407" s="141" t="s">
        <v>7215</v>
      </c>
      <c r="H407" s="141" t="s">
        <v>7215</v>
      </c>
      <c r="I407" s="141" t="s">
        <v>7215</v>
      </c>
      <c r="J407" s="141" t="s">
        <v>7215</v>
      </c>
      <c r="K407" s="141" t="s">
        <v>7215</v>
      </c>
      <c r="L407" s="141" t="s">
        <v>7215</v>
      </c>
      <c r="M407" s="141" t="s">
        <v>7215</v>
      </c>
      <c r="N407" s="141" t="s">
        <v>7215</v>
      </c>
      <c r="O407" s="141" t="s">
        <v>7215</v>
      </c>
    </row>
    <row r="408" spans="1:15" x14ac:dyDescent="0.2">
      <c r="A408" s="141">
        <v>326270</v>
      </c>
      <c r="B408" s="141" t="s">
        <v>4111</v>
      </c>
      <c r="C408" s="141" t="s">
        <v>7215</v>
      </c>
      <c r="D408" s="141" t="s">
        <v>7215</v>
      </c>
      <c r="E408" s="141" t="s">
        <v>7215</v>
      </c>
      <c r="F408" s="141" t="s">
        <v>7215</v>
      </c>
      <c r="G408" s="141" t="s">
        <v>7215</v>
      </c>
      <c r="H408" s="141" t="s">
        <v>7215</v>
      </c>
      <c r="I408" s="141" t="s">
        <v>7215</v>
      </c>
      <c r="J408" s="141" t="s">
        <v>7215</v>
      </c>
      <c r="K408" s="141" t="s">
        <v>7215</v>
      </c>
      <c r="L408" s="141" t="s">
        <v>7215</v>
      </c>
      <c r="M408" s="141" t="s">
        <v>7215</v>
      </c>
      <c r="N408" s="141" t="s">
        <v>7215</v>
      </c>
      <c r="O408" s="141" t="s">
        <v>7215</v>
      </c>
    </row>
    <row r="409" spans="1:15" x14ac:dyDescent="0.2">
      <c r="A409" s="141">
        <v>326277</v>
      </c>
      <c r="B409" s="141" t="s">
        <v>4111</v>
      </c>
      <c r="C409" s="141" t="s">
        <v>7215</v>
      </c>
      <c r="D409" s="141" t="s">
        <v>7215</v>
      </c>
      <c r="E409" s="141" t="s">
        <v>7215</v>
      </c>
      <c r="F409" s="141" t="s">
        <v>7215</v>
      </c>
      <c r="G409" s="141" t="s">
        <v>7215</v>
      </c>
      <c r="H409" s="141" t="s">
        <v>7215</v>
      </c>
      <c r="I409" s="141" t="s">
        <v>7215</v>
      </c>
      <c r="J409" s="141" t="s">
        <v>7215</v>
      </c>
      <c r="K409" s="141" t="s">
        <v>7215</v>
      </c>
      <c r="L409" s="141" t="s">
        <v>7215</v>
      </c>
      <c r="M409" s="141" t="s">
        <v>7215</v>
      </c>
      <c r="N409" s="141" t="s">
        <v>7215</v>
      </c>
      <c r="O409" s="141" t="s">
        <v>7215</v>
      </c>
    </row>
    <row r="410" spans="1:15" x14ac:dyDescent="0.2">
      <c r="A410" s="141">
        <v>326288</v>
      </c>
      <c r="B410" s="141" t="s">
        <v>4111</v>
      </c>
      <c r="C410" s="141" t="s">
        <v>7215</v>
      </c>
      <c r="D410" s="141" t="s">
        <v>7215</v>
      </c>
      <c r="E410" s="141" t="s">
        <v>7215</v>
      </c>
      <c r="F410" s="141" t="s">
        <v>7215</v>
      </c>
      <c r="G410" s="141" t="s">
        <v>7215</v>
      </c>
      <c r="H410" s="141" t="s">
        <v>7215</v>
      </c>
      <c r="I410" s="141" t="s">
        <v>7215</v>
      </c>
      <c r="J410" s="141" t="s">
        <v>7215</v>
      </c>
      <c r="K410" s="141" t="s">
        <v>7215</v>
      </c>
      <c r="L410" s="141" t="s">
        <v>7215</v>
      </c>
      <c r="M410" s="141" t="s">
        <v>7215</v>
      </c>
      <c r="N410" s="141" t="s">
        <v>7215</v>
      </c>
      <c r="O410" s="141" t="s">
        <v>7215</v>
      </c>
    </row>
    <row r="411" spans="1:15" x14ac:dyDescent="0.2">
      <c r="A411" s="141">
        <v>326295</v>
      </c>
      <c r="B411" s="141" t="s">
        <v>4111</v>
      </c>
      <c r="C411" s="141" t="s">
        <v>7215</v>
      </c>
      <c r="D411" s="141" t="s">
        <v>7215</v>
      </c>
      <c r="E411" s="141" t="s">
        <v>7215</v>
      </c>
      <c r="F411" s="141" t="s">
        <v>7215</v>
      </c>
      <c r="G411" s="141" t="s">
        <v>7215</v>
      </c>
      <c r="H411" s="141" t="s">
        <v>7215</v>
      </c>
      <c r="I411" s="141" t="s">
        <v>7215</v>
      </c>
      <c r="J411" s="141" t="s">
        <v>7215</v>
      </c>
      <c r="K411" s="141" t="s">
        <v>7215</v>
      </c>
      <c r="L411" s="141" t="s">
        <v>7215</v>
      </c>
      <c r="M411" s="141" t="s">
        <v>7215</v>
      </c>
      <c r="N411" s="141" t="s">
        <v>7215</v>
      </c>
      <c r="O411" s="141" t="s">
        <v>7215</v>
      </c>
    </row>
    <row r="412" spans="1:15" x14ac:dyDescent="0.2">
      <c r="A412" s="141">
        <v>326300</v>
      </c>
      <c r="B412" s="141" t="s">
        <v>4111</v>
      </c>
      <c r="C412" s="141" t="s">
        <v>7215</v>
      </c>
      <c r="D412" s="141" t="s">
        <v>7215</v>
      </c>
      <c r="E412" s="141" t="s">
        <v>7215</v>
      </c>
      <c r="F412" s="141" t="s">
        <v>7215</v>
      </c>
      <c r="G412" s="141" t="s">
        <v>7215</v>
      </c>
      <c r="H412" s="141" t="s">
        <v>7215</v>
      </c>
      <c r="I412" s="141" t="s">
        <v>7215</v>
      </c>
      <c r="J412" s="141" t="s">
        <v>7215</v>
      </c>
      <c r="K412" s="141" t="s">
        <v>7215</v>
      </c>
      <c r="L412" s="141" t="s">
        <v>7215</v>
      </c>
      <c r="M412" s="141" t="s">
        <v>7215</v>
      </c>
      <c r="N412" s="141" t="s">
        <v>7215</v>
      </c>
      <c r="O412" s="141" t="s">
        <v>7215</v>
      </c>
    </row>
    <row r="413" spans="1:15" x14ac:dyDescent="0.2">
      <c r="A413" s="141">
        <v>326302</v>
      </c>
      <c r="B413" s="141" t="s">
        <v>4111</v>
      </c>
      <c r="C413" s="141" t="s">
        <v>7215</v>
      </c>
      <c r="D413" s="141" t="s">
        <v>7215</v>
      </c>
      <c r="E413" s="141" t="s">
        <v>7215</v>
      </c>
      <c r="F413" s="141" t="s">
        <v>7215</v>
      </c>
      <c r="G413" s="141" t="s">
        <v>7215</v>
      </c>
      <c r="H413" s="141" t="s">
        <v>7215</v>
      </c>
      <c r="I413" s="141" t="s">
        <v>7215</v>
      </c>
      <c r="J413" s="141" t="s">
        <v>7215</v>
      </c>
      <c r="K413" s="141" t="s">
        <v>7215</v>
      </c>
      <c r="L413" s="141" t="s">
        <v>7215</v>
      </c>
      <c r="M413" s="141" t="s">
        <v>7215</v>
      </c>
      <c r="N413" s="141" t="s">
        <v>7215</v>
      </c>
      <c r="O413" s="141" t="s">
        <v>7215</v>
      </c>
    </row>
    <row r="414" spans="1:15" x14ac:dyDescent="0.2">
      <c r="A414" s="141">
        <v>326314</v>
      </c>
      <c r="B414" s="141" t="s">
        <v>4111</v>
      </c>
      <c r="C414" s="141" t="s">
        <v>7215</v>
      </c>
      <c r="D414" s="141" t="s">
        <v>7215</v>
      </c>
      <c r="E414" s="141" t="s">
        <v>7215</v>
      </c>
      <c r="F414" s="141" t="s">
        <v>7215</v>
      </c>
      <c r="G414" s="141" t="s">
        <v>7215</v>
      </c>
      <c r="H414" s="141" t="s">
        <v>7215</v>
      </c>
      <c r="I414" s="141" t="s">
        <v>7215</v>
      </c>
      <c r="J414" s="141" t="s">
        <v>7215</v>
      </c>
      <c r="K414" s="141" t="s">
        <v>7215</v>
      </c>
      <c r="L414" s="141" t="s">
        <v>7215</v>
      </c>
      <c r="M414" s="141" t="s">
        <v>7215</v>
      </c>
      <c r="N414" s="141" t="s">
        <v>7215</v>
      </c>
      <c r="O414" s="141" t="s">
        <v>7215</v>
      </c>
    </row>
    <row r="415" spans="1:15" x14ac:dyDescent="0.2">
      <c r="A415" s="141">
        <v>326317</v>
      </c>
      <c r="B415" s="141" t="s">
        <v>4111</v>
      </c>
      <c r="C415" s="141" t="s">
        <v>7215</v>
      </c>
      <c r="D415" s="141" t="s">
        <v>7215</v>
      </c>
      <c r="E415" s="141" t="s">
        <v>7215</v>
      </c>
      <c r="F415" s="141" t="s">
        <v>7215</v>
      </c>
      <c r="G415" s="141" t="s">
        <v>7215</v>
      </c>
      <c r="H415" s="141" t="s">
        <v>7215</v>
      </c>
      <c r="I415" s="141" t="s">
        <v>7215</v>
      </c>
      <c r="J415" s="141" t="s">
        <v>7215</v>
      </c>
      <c r="K415" s="141" t="s">
        <v>7215</v>
      </c>
      <c r="L415" s="141" t="s">
        <v>7215</v>
      </c>
      <c r="M415" s="141" t="s">
        <v>7215</v>
      </c>
      <c r="N415" s="141" t="s">
        <v>7215</v>
      </c>
      <c r="O415" s="141" t="s">
        <v>7215</v>
      </c>
    </row>
    <row r="416" spans="1:15" x14ac:dyDescent="0.2">
      <c r="A416" s="141">
        <v>326320</v>
      </c>
      <c r="B416" s="141" t="s">
        <v>4111</v>
      </c>
      <c r="C416" s="141" t="s">
        <v>7215</v>
      </c>
      <c r="D416" s="141" t="s">
        <v>7215</v>
      </c>
      <c r="E416" s="141" t="s">
        <v>7215</v>
      </c>
      <c r="F416" s="141" t="s">
        <v>7215</v>
      </c>
      <c r="G416" s="141" t="s">
        <v>7215</v>
      </c>
      <c r="H416" s="141" t="s">
        <v>7215</v>
      </c>
      <c r="I416" s="141" t="s">
        <v>7215</v>
      </c>
      <c r="J416" s="141" t="s">
        <v>7215</v>
      </c>
      <c r="K416" s="141" t="s">
        <v>7215</v>
      </c>
      <c r="L416" s="141" t="s">
        <v>7215</v>
      </c>
      <c r="M416" s="141" t="s">
        <v>7215</v>
      </c>
      <c r="N416" s="141" t="s">
        <v>7215</v>
      </c>
      <c r="O416" s="141" t="s">
        <v>7215</v>
      </c>
    </row>
    <row r="417" spans="1:15" x14ac:dyDescent="0.2">
      <c r="A417" s="141">
        <v>326336</v>
      </c>
      <c r="B417" s="141" t="s">
        <v>4111</v>
      </c>
      <c r="C417" s="141" t="s">
        <v>7215</v>
      </c>
      <c r="D417" s="141" t="s">
        <v>7215</v>
      </c>
      <c r="E417" s="141" t="s">
        <v>7215</v>
      </c>
      <c r="F417" s="141" t="s">
        <v>7215</v>
      </c>
      <c r="G417" s="141" t="s">
        <v>7215</v>
      </c>
      <c r="H417" s="141" t="s">
        <v>7215</v>
      </c>
      <c r="I417" s="141" t="s">
        <v>7215</v>
      </c>
      <c r="J417" s="141" t="s">
        <v>7215</v>
      </c>
      <c r="K417" s="141" t="s">
        <v>7215</v>
      </c>
      <c r="L417" s="141" t="s">
        <v>7215</v>
      </c>
      <c r="M417" s="141" t="s">
        <v>7215</v>
      </c>
      <c r="N417" s="141" t="s">
        <v>7215</v>
      </c>
      <c r="O417" s="141" t="s">
        <v>7215</v>
      </c>
    </row>
    <row r="418" spans="1:15" x14ac:dyDescent="0.2">
      <c r="A418" s="141">
        <v>326342</v>
      </c>
      <c r="B418" s="141" t="s">
        <v>4111</v>
      </c>
      <c r="C418" s="141" t="s">
        <v>7215</v>
      </c>
      <c r="D418" s="141" t="s">
        <v>7215</v>
      </c>
      <c r="E418" s="141" t="s">
        <v>7215</v>
      </c>
      <c r="F418" s="141" t="s">
        <v>7215</v>
      </c>
      <c r="G418" s="141" t="s">
        <v>7215</v>
      </c>
      <c r="H418" s="141" t="s">
        <v>7215</v>
      </c>
      <c r="I418" s="141" t="s">
        <v>7215</v>
      </c>
      <c r="J418" s="141" t="s">
        <v>7215</v>
      </c>
      <c r="K418" s="141" t="s">
        <v>7215</v>
      </c>
      <c r="L418" s="141" t="s">
        <v>7215</v>
      </c>
      <c r="M418" s="141" t="s">
        <v>7215</v>
      </c>
      <c r="N418" s="141" t="s">
        <v>7215</v>
      </c>
      <c r="O418" s="141" t="s">
        <v>7215</v>
      </c>
    </row>
    <row r="419" spans="1:15" x14ac:dyDescent="0.2">
      <c r="A419" s="141">
        <v>326395</v>
      </c>
      <c r="B419" s="141" t="s">
        <v>4111</v>
      </c>
      <c r="C419" s="141" t="s">
        <v>7215</v>
      </c>
      <c r="D419" s="141" t="s">
        <v>7215</v>
      </c>
      <c r="E419" s="141" t="s">
        <v>7215</v>
      </c>
      <c r="F419" s="141" t="s">
        <v>7215</v>
      </c>
      <c r="G419" s="141" t="s">
        <v>7215</v>
      </c>
      <c r="H419" s="141" t="s">
        <v>7215</v>
      </c>
      <c r="I419" s="141" t="s">
        <v>7215</v>
      </c>
      <c r="J419" s="141" t="s">
        <v>7215</v>
      </c>
      <c r="K419" s="141" t="s">
        <v>7215</v>
      </c>
      <c r="L419" s="141" t="s">
        <v>7215</v>
      </c>
      <c r="M419" s="141" t="s">
        <v>7215</v>
      </c>
      <c r="N419" s="141" t="s">
        <v>7215</v>
      </c>
      <c r="O419" s="141" t="s">
        <v>7215</v>
      </c>
    </row>
    <row r="420" spans="1:15" x14ac:dyDescent="0.2">
      <c r="A420" s="141">
        <v>326414</v>
      </c>
      <c r="B420" s="141" t="s">
        <v>4111</v>
      </c>
      <c r="C420" s="141" t="s">
        <v>7215</v>
      </c>
      <c r="D420" s="141" t="s">
        <v>7215</v>
      </c>
      <c r="E420" s="141" t="s">
        <v>7215</v>
      </c>
      <c r="F420" s="141" t="s">
        <v>7215</v>
      </c>
      <c r="G420" s="141" t="s">
        <v>7215</v>
      </c>
      <c r="H420" s="141" t="s">
        <v>7215</v>
      </c>
      <c r="I420" s="141" t="s">
        <v>7215</v>
      </c>
      <c r="J420" s="141" t="s">
        <v>7215</v>
      </c>
      <c r="K420" s="141" t="s">
        <v>7215</v>
      </c>
      <c r="L420" s="141" t="s">
        <v>7215</v>
      </c>
      <c r="M420" s="141" t="s">
        <v>7215</v>
      </c>
      <c r="N420" s="141" t="s">
        <v>7215</v>
      </c>
      <c r="O420" s="141" t="s">
        <v>7215</v>
      </c>
    </row>
    <row r="421" spans="1:15" x14ac:dyDescent="0.2">
      <c r="A421" s="141">
        <v>326415</v>
      </c>
      <c r="B421" s="141" t="s">
        <v>4111</v>
      </c>
      <c r="C421" s="141" t="s">
        <v>7215</v>
      </c>
      <c r="D421" s="141" t="s">
        <v>7215</v>
      </c>
      <c r="E421" s="141" t="s">
        <v>7215</v>
      </c>
      <c r="F421" s="141" t="s">
        <v>7215</v>
      </c>
      <c r="G421" s="141" t="s">
        <v>7215</v>
      </c>
      <c r="H421" s="141" t="s">
        <v>7215</v>
      </c>
      <c r="I421" s="141" t="s">
        <v>7215</v>
      </c>
      <c r="J421" s="141" t="s">
        <v>7215</v>
      </c>
      <c r="K421" s="141" t="s">
        <v>7215</v>
      </c>
      <c r="L421" s="141" t="s">
        <v>7215</v>
      </c>
      <c r="M421" s="141" t="s">
        <v>7215</v>
      </c>
      <c r="N421" s="141" t="s">
        <v>7215</v>
      </c>
      <c r="O421" s="141" t="s">
        <v>7215</v>
      </c>
    </row>
    <row r="422" spans="1:15" x14ac:dyDescent="0.2">
      <c r="A422" s="141">
        <v>326416</v>
      </c>
      <c r="B422" s="141" t="s">
        <v>4111</v>
      </c>
      <c r="C422" s="141" t="s">
        <v>7215</v>
      </c>
      <c r="D422" s="141" t="s">
        <v>7215</v>
      </c>
      <c r="E422" s="141" t="s">
        <v>7215</v>
      </c>
      <c r="F422" s="141" t="s">
        <v>7215</v>
      </c>
      <c r="G422" s="141" t="s">
        <v>7215</v>
      </c>
      <c r="H422" s="141" t="s">
        <v>7215</v>
      </c>
      <c r="I422" s="141" t="s">
        <v>7215</v>
      </c>
      <c r="J422" s="141" t="s">
        <v>7215</v>
      </c>
      <c r="K422" s="141" t="s">
        <v>7215</v>
      </c>
      <c r="L422" s="141" t="s">
        <v>7215</v>
      </c>
      <c r="M422" s="141" t="s">
        <v>7215</v>
      </c>
      <c r="N422" s="141" t="s">
        <v>7215</v>
      </c>
      <c r="O422" s="141" t="s">
        <v>7215</v>
      </c>
    </row>
    <row r="423" spans="1:15" x14ac:dyDescent="0.2">
      <c r="A423" s="141">
        <v>326457</v>
      </c>
      <c r="B423" s="141" t="s">
        <v>4111</v>
      </c>
      <c r="C423" s="141" t="s">
        <v>7215</v>
      </c>
      <c r="D423" s="141" t="s">
        <v>7215</v>
      </c>
      <c r="E423" s="141" t="s">
        <v>7215</v>
      </c>
      <c r="F423" s="141" t="s">
        <v>7215</v>
      </c>
      <c r="G423" s="141" t="s">
        <v>7215</v>
      </c>
      <c r="H423" s="141" t="s">
        <v>7215</v>
      </c>
      <c r="I423" s="141" t="s">
        <v>7215</v>
      </c>
      <c r="J423" s="141" t="s">
        <v>7215</v>
      </c>
      <c r="K423" s="141" t="s">
        <v>7215</v>
      </c>
      <c r="L423" s="141" t="s">
        <v>7215</v>
      </c>
      <c r="M423" s="141" t="s">
        <v>7215</v>
      </c>
      <c r="N423" s="141" t="s">
        <v>7215</v>
      </c>
      <c r="O423" s="141" t="s">
        <v>7215</v>
      </c>
    </row>
    <row r="424" spans="1:15" x14ac:dyDescent="0.2">
      <c r="A424" s="141">
        <v>326459</v>
      </c>
      <c r="B424" s="141" t="s">
        <v>4111</v>
      </c>
      <c r="C424" s="141" t="s">
        <v>7215</v>
      </c>
      <c r="D424" s="141" t="s">
        <v>7215</v>
      </c>
      <c r="E424" s="141" t="s">
        <v>7215</v>
      </c>
      <c r="F424" s="141" t="s">
        <v>7215</v>
      </c>
      <c r="G424" s="141" t="s">
        <v>7215</v>
      </c>
      <c r="H424" s="141" t="s">
        <v>7215</v>
      </c>
      <c r="I424" s="141" t="s">
        <v>7215</v>
      </c>
      <c r="J424" s="141" t="s">
        <v>7215</v>
      </c>
      <c r="K424" s="141" t="s">
        <v>7215</v>
      </c>
      <c r="L424" s="141" t="s">
        <v>7215</v>
      </c>
      <c r="M424" s="141" t="s">
        <v>7215</v>
      </c>
      <c r="N424" s="141" t="s">
        <v>7215</v>
      </c>
      <c r="O424" s="141" t="s">
        <v>7215</v>
      </c>
    </row>
    <row r="425" spans="1:15" x14ac:dyDescent="0.2">
      <c r="A425" s="141">
        <v>326504</v>
      </c>
      <c r="B425" s="141" t="s">
        <v>4111</v>
      </c>
      <c r="C425" s="141" t="s">
        <v>7215</v>
      </c>
      <c r="D425" s="141" t="s">
        <v>7215</v>
      </c>
      <c r="E425" s="141" t="s">
        <v>7215</v>
      </c>
      <c r="F425" s="141" t="s">
        <v>7215</v>
      </c>
      <c r="G425" s="141" t="s">
        <v>7215</v>
      </c>
      <c r="H425" s="141" t="s">
        <v>7215</v>
      </c>
      <c r="I425" s="141" t="s">
        <v>7215</v>
      </c>
      <c r="J425" s="141" t="s">
        <v>7215</v>
      </c>
      <c r="K425" s="141" t="s">
        <v>7215</v>
      </c>
      <c r="L425" s="141" t="s">
        <v>7215</v>
      </c>
      <c r="M425" s="141" t="s">
        <v>7215</v>
      </c>
      <c r="N425" s="141" t="s">
        <v>7215</v>
      </c>
      <c r="O425" s="141" t="s">
        <v>7215</v>
      </c>
    </row>
    <row r="426" spans="1:15" x14ac:dyDescent="0.2">
      <c r="A426" s="141">
        <v>326511</v>
      </c>
      <c r="B426" s="141" t="s">
        <v>4111</v>
      </c>
      <c r="C426" s="141" t="s">
        <v>7215</v>
      </c>
      <c r="D426" s="141" t="s">
        <v>7215</v>
      </c>
      <c r="E426" s="141" t="s">
        <v>7215</v>
      </c>
      <c r="F426" s="141" t="s">
        <v>7215</v>
      </c>
      <c r="G426" s="141" t="s">
        <v>7215</v>
      </c>
      <c r="H426" s="141" t="s">
        <v>7215</v>
      </c>
      <c r="I426" s="141" t="s">
        <v>7215</v>
      </c>
      <c r="J426" s="141" t="s">
        <v>7215</v>
      </c>
      <c r="K426" s="141" t="s">
        <v>7215</v>
      </c>
      <c r="L426" s="141" t="s">
        <v>7215</v>
      </c>
      <c r="M426" s="141" t="s">
        <v>7215</v>
      </c>
      <c r="N426" s="141" t="s">
        <v>7215</v>
      </c>
      <c r="O426" s="141" t="s">
        <v>7215</v>
      </c>
    </row>
    <row r="427" spans="1:15" x14ac:dyDescent="0.2">
      <c r="A427" s="141">
        <v>326526</v>
      </c>
      <c r="B427" s="141" t="s">
        <v>4111</v>
      </c>
      <c r="C427" s="141" t="s">
        <v>7215</v>
      </c>
      <c r="D427" s="141" t="s">
        <v>7215</v>
      </c>
      <c r="E427" s="141" t="s">
        <v>7215</v>
      </c>
      <c r="F427" s="141" t="s">
        <v>7215</v>
      </c>
      <c r="G427" s="141" t="s">
        <v>7215</v>
      </c>
      <c r="H427" s="141" t="s">
        <v>7215</v>
      </c>
      <c r="I427" s="141" t="s">
        <v>7215</v>
      </c>
      <c r="J427" s="141" t="s">
        <v>7215</v>
      </c>
      <c r="K427" s="141" t="s">
        <v>7215</v>
      </c>
      <c r="L427" s="141" t="s">
        <v>7215</v>
      </c>
      <c r="M427" s="141" t="s">
        <v>7215</v>
      </c>
      <c r="N427" s="141" t="s">
        <v>7215</v>
      </c>
      <c r="O427" s="141" t="s">
        <v>7215</v>
      </c>
    </row>
    <row r="428" spans="1:15" x14ac:dyDescent="0.2">
      <c r="A428" s="141">
        <v>326540</v>
      </c>
      <c r="B428" s="141" t="s">
        <v>4111</v>
      </c>
      <c r="C428" s="141" t="s">
        <v>7215</v>
      </c>
      <c r="D428" s="141" t="s">
        <v>7215</v>
      </c>
      <c r="E428" s="141" t="s">
        <v>7215</v>
      </c>
      <c r="F428" s="141" t="s">
        <v>7215</v>
      </c>
      <c r="G428" s="141" t="s">
        <v>7215</v>
      </c>
      <c r="H428" s="141" t="s">
        <v>7215</v>
      </c>
      <c r="I428" s="141" t="s">
        <v>7215</v>
      </c>
      <c r="J428" s="141" t="s">
        <v>7215</v>
      </c>
      <c r="K428" s="141" t="s">
        <v>7215</v>
      </c>
      <c r="L428" s="141" t="s">
        <v>7215</v>
      </c>
      <c r="M428" s="141" t="s">
        <v>7215</v>
      </c>
      <c r="N428" s="141" t="s">
        <v>7215</v>
      </c>
      <c r="O428" s="141" t="s">
        <v>7215</v>
      </c>
    </row>
    <row r="429" spans="1:15" x14ac:dyDescent="0.2">
      <c r="A429" s="141">
        <v>326548</v>
      </c>
      <c r="B429" s="141" t="s">
        <v>4111</v>
      </c>
      <c r="C429" s="141" t="s">
        <v>7215</v>
      </c>
      <c r="D429" s="141" t="s">
        <v>7215</v>
      </c>
      <c r="E429" s="141" t="s">
        <v>7215</v>
      </c>
      <c r="F429" s="141" t="s">
        <v>7215</v>
      </c>
      <c r="G429" s="141" t="s">
        <v>7215</v>
      </c>
      <c r="H429" s="141" t="s">
        <v>7215</v>
      </c>
      <c r="I429" s="141" t="s">
        <v>7215</v>
      </c>
      <c r="J429" s="141" t="s">
        <v>7215</v>
      </c>
      <c r="K429" s="141" t="s">
        <v>7215</v>
      </c>
      <c r="L429" s="141" t="s">
        <v>7215</v>
      </c>
      <c r="M429" s="141" t="s">
        <v>7215</v>
      </c>
      <c r="N429" s="141" t="s">
        <v>7215</v>
      </c>
      <c r="O429" s="141" t="s">
        <v>7215</v>
      </c>
    </row>
    <row r="430" spans="1:15" x14ac:dyDescent="0.2">
      <c r="A430" s="141">
        <v>326575</v>
      </c>
      <c r="B430" s="141" t="s">
        <v>4111</v>
      </c>
      <c r="C430" s="141" t="s">
        <v>7215</v>
      </c>
      <c r="D430" s="141" t="s">
        <v>7215</v>
      </c>
      <c r="E430" s="141" t="s">
        <v>7215</v>
      </c>
      <c r="F430" s="141" t="s">
        <v>7215</v>
      </c>
      <c r="G430" s="141" t="s">
        <v>7215</v>
      </c>
      <c r="H430" s="141" t="s">
        <v>7215</v>
      </c>
      <c r="I430" s="141" t="s">
        <v>7215</v>
      </c>
      <c r="J430" s="141" t="s">
        <v>7215</v>
      </c>
      <c r="K430" s="141" t="s">
        <v>7215</v>
      </c>
      <c r="L430" s="141" t="s">
        <v>7215</v>
      </c>
      <c r="M430" s="141" t="s">
        <v>7215</v>
      </c>
      <c r="N430" s="141" t="s">
        <v>7215</v>
      </c>
      <c r="O430" s="141" t="s">
        <v>7215</v>
      </c>
    </row>
    <row r="431" spans="1:15" x14ac:dyDescent="0.2">
      <c r="A431" s="141">
        <v>326593</v>
      </c>
      <c r="B431" s="141" t="s">
        <v>4111</v>
      </c>
      <c r="C431" s="141" t="s">
        <v>7215</v>
      </c>
      <c r="D431" s="141" t="s">
        <v>7215</v>
      </c>
      <c r="E431" s="141" t="s">
        <v>7215</v>
      </c>
      <c r="F431" s="141" t="s">
        <v>7215</v>
      </c>
      <c r="G431" s="141" t="s">
        <v>7215</v>
      </c>
      <c r="H431" s="141" t="s">
        <v>7215</v>
      </c>
      <c r="I431" s="141" t="s">
        <v>7215</v>
      </c>
      <c r="J431" s="141" t="s">
        <v>7215</v>
      </c>
      <c r="K431" s="141" t="s">
        <v>7215</v>
      </c>
      <c r="L431" s="141" t="s">
        <v>7215</v>
      </c>
      <c r="M431" s="141" t="s">
        <v>7215</v>
      </c>
      <c r="N431" s="141" t="s">
        <v>7215</v>
      </c>
      <c r="O431" s="141" t="s">
        <v>7215</v>
      </c>
    </row>
    <row r="432" spans="1:15" x14ac:dyDescent="0.2">
      <c r="A432" s="141">
        <v>326599</v>
      </c>
      <c r="B432" s="141" t="s">
        <v>4111</v>
      </c>
      <c r="C432" s="141" t="s">
        <v>7215</v>
      </c>
      <c r="D432" s="141" t="s">
        <v>7215</v>
      </c>
      <c r="E432" s="141" t="s">
        <v>7215</v>
      </c>
      <c r="F432" s="141" t="s">
        <v>7215</v>
      </c>
      <c r="G432" s="141" t="s">
        <v>7215</v>
      </c>
      <c r="H432" s="141" t="s">
        <v>7215</v>
      </c>
      <c r="I432" s="141" t="s">
        <v>7215</v>
      </c>
      <c r="J432" s="141" t="s">
        <v>7215</v>
      </c>
      <c r="K432" s="141" t="s">
        <v>7215</v>
      </c>
      <c r="L432" s="141" t="s">
        <v>7215</v>
      </c>
      <c r="M432" s="141" t="s">
        <v>7215</v>
      </c>
      <c r="N432" s="141" t="s">
        <v>7215</v>
      </c>
      <c r="O432" s="141" t="s">
        <v>7215</v>
      </c>
    </row>
    <row r="433" spans="1:15" x14ac:dyDescent="0.2">
      <c r="A433" s="141">
        <v>326620</v>
      </c>
      <c r="B433" s="141" t="s">
        <v>4111</v>
      </c>
      <c r="C433" s="141" t="s">
        <v>7215</v>
      </c>
      <c r="D433" s="141" t="s">
        <v>7215</v>
      </c>
      <c r="E433" s="141" t="s">
        <v>7215</v>
      </c>
      <c r="F433" s="141" t="s">
        <v>7215</v>
      </c>
      <c r="G433" s="141" t="s">
        <v>7215</v>
      </c>
      <c r="H433" s="141" t="s">
        <v>7215</v>
      </c>
      <c r="I433" s="141" t="s">
        <v>7215</v>
      </c>
      <c r="J433" s="141" t="s">
        <v>7215</v>
      </c>
      <c r="K433" s="141" t="s">
        <v>7215</v>
      </c>
      <c r="L433" s="141" t="s">
        <v>7215</v>
      </c>
      <c r="M433" s="141" t="s">
        <v>7215</v>
      </c>
      <c r="N433" s="141" t="s">
        <v>7215</v>
      </c>
      <c r="O433" s="141" t="s">
        <v>7215</v>
      </c>
    </row>
    <row r="434" spans="1:15" x14ac:dyDescent="0.2">
      <c r="A434" s="141">
        <v>326627</v>
      </c>
      <c r="B434" s="141" t="s">
        <v>4111</v>
      </c>
      <c r="C434" s="141" t="s">
        <v>7215</v>
      </c>
      <c r="D434" s="141" t="s">
        <v>7215</v>
      </c>
      <c r="E434" s="141" t="s">
        <v>7215</v>
      </c>
      <c r="F434" s="141" t="s">
        <v>7215</v>
      </c>
      <c r="G434" s="141" t="s">
        <v>7215</v>
      </c>
      <c r="H434" s="141" t="s">
        <v>7215</v>
      </c>
      <c r="I434" s="141" t="s">
        <v>7215</v>
      </c>
      <c r="J434" s="141" t="s">
        <v>7215</v>
      </c>
      <c r="K434" s="141" t="s">
        <v>7215</v>
      </c>
      <c r="L434" s="141" t="s">
        <v>7215</v>
      </c>
      <c r="M434" s="141" t="s">
        <v>7215</v>
      </c>
      <c r="N434" s="141" t="s">
        <v>7215</v>
      </c>
      <c r="O434" s="141" t="s">
        <v>7215</v>
      </c>
    </row>
    <row r="435" spans="1:15" x14ac:dyDescent="0.2">
      <c r="A435" s="141">
        <v>326642</v>
      </c>
      <c r="B435" s="141" t="s">
        <v>4111</v>
      </c>
      <c r="C435" s="141" t="s">
        <v>7215</v>
      </c>
      <c r="D435" s="141" t="s">
        <v>7215</v>
      </c>
      <c r="E435" s="141" t="s">
        <v>7215</v>
      </c>
      <c r="F435" s="141" t="s">
        <v>7215</v>
      </c>
      <c r="G435" s="141" t="s">
        <v>7215</v>
      </c>
      <c r="H435" s="141" t="s">
        <v>7215</v>
      </c>
      <c r="I435" s="141" t="s">
        <v>7215</v>
      </c>
      <c r="J435" s="141" t="s">
        <v>7215</v>
      </c>
      <c r="K435" s="141" t="s">
        <v>7215</v>
      </c>
      <c r="L435" s="141" t="s">
        <v>7215</v>
      </c>
      <c r="M435" s="141" t="s">
        <v>7215</v>
      </c>
      <c r="N435" s="141" t="s">
        <v>7215</v>
      </c>
      <c r="O435" s="141" t="s">
        <v>7215</v>
      </c>
    </row>
    <row r="436" spans="1:15" x14ac:dyDescent="0.2">
      <c r="A436" s="141">
        <v>326660</v>
      </c>
      <c r="B436" s="141" t="s">
        <v>4111</v>
      </c>
      <c r="C436" s="141" t="s">
        <v>7215</v>
      </c>
      <c r="D436" s="141" t="s">
        <v>7215</v>
      </c>
      <c r="E436" s="141" t="s">
        <v>7215</v>
      </c>
      <c r="F436" s="141" t="s">
        <v>7215</v>
      </c>
      <c r="G436" s="141" t="s">
        <v>7215</v>
      </c>
      <c r="H436" s="141" t="s">
        <v>7215</v>
      </c>
      <c r="I436" s="141" t="s">
        <v>7215</v>
      </c>
      <c r="J436" s="141" t="s">
        <v>7215</v>
      </c>
      <c r="K436" s="141" t="s">
        <v>7215</v>
      </c>
      <c r="L436" s="141" t="s">
        <v>7215</v>
      </c>
      <c r="M436" s="141" t="s">
        <v>7215</v>
      </c>
      <c r="N436" s="141" t="s">
        <v>7215</v>
      </c>
      <c r="O436" s="141" t="s">
        <v>7215</v>
      </c>
    </row>
    <row r="437" spans="1:15" x14ac:dyDescent="0.2">
      <c r="A437" s="141">
        <v>326705</v>
      </c>
      <c r="B437" s="141" t="s">
        <v>4111</v>
      </c>
      <c r="C437" s="141" t="s">
        <v>7215</v>
      </c>
      <c r="D437" s="141" t="s">
        <v>7215</v>
      </c>
      <c r="E437" s="141" t="s">
        <v>7215</v>
      </c>
      <c r="F437" s="141" t="s">
        <v>7215</v>
      </c>
      <c r="G437" s="141" t="s">
        <v>7215</v>
      </c>
      <c r="H437" s="141" t="s">
        <v>7215</v>
      </c>
      <c r="I437" s="141" t="s">
        <v>7215</v>
      </c>
      <c r="J437" s="141" t="s">
        <v>7215</v>
      </c>
      <c r="K437" s="141" t="s">
        <v>7215</v>
      </c>
      <c r="L437" s="141" t="s">
        <v>7215</v>
      </c>
      <c r="M437" s="141" t="s">
        <v>7215</v>
      </c>
      <c r="N437" s="141" t="s">
        <v>7215</v>
      </c>
      <c r="O437" s="141" t="s">
        <v>7215</v>
      </c>
    </row>
    <row r="438" spans="1:15" x14ac:dyDescent="0.2">
      <c r="A438" s="141">
        <v>326716</v>
      </c>
      <c r="B438" s="141" t="s">
        <v>4111</v>
      </c>
      <c r="C438" s="141" t="s">
        <v>7215</v>
      </c>
      <c r="D438" s="141" t="s">
        <v>7215</v>
      </c>
      <c r="E438" s="141" t="s">
        <v>7215</v>
      </c>
      <c r="F438" s="141" t="s">
        <v>7215</v>
      </c>
      <c r="G438" s="141" t="s">
        <v>7215</v>
      </c>
      <c r="H438" s="141" t="s">
        <v>7215</v>
      </c>
      <c r="I438" s="141" t="s">
        <v>7215</v>
      </c>
      <c r="J438" s="141" t="s">
        <v>7215</v>
      </c>
      <c r="K438" s="141" t="s">
        <v>7215</v>
      </c>
      <c r="L438" s="141" t="s">
        <v>7215</v>
      </c>
      <c r="M438" s="141" t="s">
        <v>7215</v>
      </c>
      <c r="N438" s="141" t="s">
        <v>7215</v>
      </c>
      <c r="O438" s="141" t="s">
        <v>7215</v>
      </c>
    </row>
    <row r="439" spans="1:15" x14ac:dyDescent="0.2">
      <c r="A439" s="141">
        <v>326718</v>
      </c>
      <c r="B439" s="141" t="s">
        <v>4111</v>
      </c>
      <c r="C439" s="141" t="s">
        <v>7215</v>
      </c>
      <c r="D439" s="141" t="s">
        <v>7215</v>
      </c>
      <c r="E439" s="141" t="s">
        <v>7215</v>
      </c>
      <c r="F439" s="141" t="s">
        <v>7215</v>
      </c>
      <c r="G439" s="141" t="s">
        <v>7215</v>
      </c>
      <c r="H439" s="141" t="s">
        <v>7215</v>
      </c>
      <c r="I439" s="141" t="s">
        <v>7215</v>
      </c>
      <c r="J439" s="141" t="s">
        <v>7215</v>
      </c>
      <c r="K439" s="141" t="s">
        <v>7215</v>
      </c>
      <c r="L439" s="141" t="s">
        <v>7215</v>
      </c>
      <c r="M439" s="141" t="s">
        <v>7215</v>
      </c>
      <c r="N439" s="141" t="s">
        <v>7215</v>
      </c>
      <c r="O439" s="141" t="s">
        <v>7215</v>
      </c>
    </row>
    <row r="440" spans="1:15" x14ac:dyDescent="0.2">
      <c r="A440" s="141">
        <v>326749</v>
      </c>
      <c r="B440" s="141" t="s">
        <v>4111</v>
      </c>
      <c r="C440" s="141" t="s">
        <v>7215</v>
      </c>
      <c r="D440" s="141" t="s">
        <v>7215</v>
      </c>
      <c r="E440" s="141" t="s">
        <v>7215</v>
      </c>
      <c r="F440" s="141" t="s">
        <v>7215</v>
      </c>
      <c r="G440" s="141" t="s">
        <v>7215</v>
      </c>
      <c r="H440" s="141" t="s">
        <v>7215</v>
      </c>
      <c r="I440" s="141" t="s">
        <v>7215</v>
      </c>
      <c r="J440" s="141" t="s">
        <v>7215</v>
      </c>
      <c r="K440" s="141" t="s">
        <v>7215</v>
      </c>
      <c r="L440" s="141" t="s">
        <v>7215</v>
      </c>
      <c r="M440" s="141" t="s">
        <v>7215</v>
      </c>
      <c r="N440" s="141" t="s">
        <v>7215</v>
      </c>
      <c r="O440" s="141" t="s">
        <v>7215</v>
      </c>
    </row>
    <row r="441" spans="1:15" x14ac:dyDescent="0.2">
      <c r="A441" s="141">
        <v>326771</v>
      </c>
      <c r="B441" s="141" t="s">
        <v>4111</v>
      </c>
      <c r="C441" s="141" t="s">
        <v>7215</v>
      </c>
      <c r="D441" s="141" t="s">
        <v>7215</v>
      </c>
      <c r="E441" s="141" t="s">
        <v>7215</v>
      </c>
      <c r="F441" s="141" t="s">
        <v>7215</v>
      </c>
      <c r="G441" s="141" t="s">
        <v>7215</v>
      </c>
      <c r="H441" s="141" t="s">
        <v>7215</v>
      </c>
      <c r="I441" s="141" t="s">
        <v>7215</v>
      </c>
      <c r="J441" s="141" t="s">
        <v>7215</v>
      </c>
      <c r="K441" s="141" t="s">
        <v>7215</v>
      </c>
      <c r="L441" s="141" t="s">
        <v>7215</v>
      </c>
      <c r="M441" s="141" t="s">
        <v>7215</v>
      </c>
      <c r="N441" s="141" t="s">
        <v>7215</v>
      </c>
      <c r="O441" s="141" t="s">
        <v>7215</v>
      </c>
    </row>
    <row r="442" spans="1:15" x14ac:dyDescent="0.2">
      <c r="A442" s="141">
        <v>326869</v>
      </c>
      <c r="B442" s="141" t="s">
        <v>4111</v>
      </c>
      <c r="C442" s="141" t="s">
        <v>7215</v>
      </c>
      <c r="D442" s="141" t="s">
        <v>7215</v>
      </c>
      <c r="E442" s="141" t="s">
        <v>7215</v>
      </c>
      <c r="F442" s="141" t="s">
        <v>7215</v>
      </c>
      <c r="G442" s="141" t="s">
        <v>7215</v>
      </c>
      <c r="H442" s="141" t="s">
        <v>7215</v>
      </c>
      <c r="I442" s="141" t="s">
        <v>7215</v>
      </c>
      <c r="J442" s="141" t="s">
        <v>7215</v>
      </c>
      <c r="K442" s="141" t="s">
        <v>7215</v>
      </c>
      <c r="L442" s="141" t="s">
        <v>7215</v>
      </c>
      <c r="M442" s="141" t="s">
        <v>7215</v>
      </c>
      <c r="N442" s="141" t="s">
        <v>7215</v>
      </c>
      <c r="O442" s="141" t="s">
        <v>7215</v>
      </c>
    </row>
    <row r="443" spans="1:15" x14ac:dyDescent="0.2">
      <c r="A443" s="141">
        <v>326879</v>
      </c>
      <c r="B443" s="141" t="s">
        <v>4111</v>
      </c>
      <c r="C443" s="141" t="s">
        <v>7215</v>
      </c>
      <c r="D443" s="141" t="s">
        <v>7215</v>
      </c>
      <c r="E443" s="141" t="s">
        <v>7215</v>
      </c>
      <c r="F443" s="141" t="s">
        <v>7215</v>
      </c>
      <c r="G443" s="141" t="s">
        <v>7215</v>
      </c>
      <c r="H443" s="141" t="s">
        <v>7215</v>
      </c>
      <c r="I443" s="141" t="s">
        <v>7215</v>
      </c>
      <c r="J443" s="141" t="s">
        <v>7215</v>
      </c>
      <c r="K443" s="141" t="s">
        <v>7215</v>
      </c>
      <c r="L443" s="141" t="s">
        <v>7215</v>
      </c>
      <c r="M443" s="141" t="s">
        <v>7215</v>
      </c>
      <c r="N443" s="141" t="s">
        <v>7215</v>
      </c>
      <c r="O443" s="141" t="s">
        <v>7215</v>
      </c>
    </row>
    <row r="444" spans="1:15" x14ac:dyDescent="0.2">
      <c r="A444" s="141">
        <v>326891</v>
      </c>
      <c r="B444" s="141" t="s">
        <v>4111</v>
      </c>
      <c r="C444" s="141" t="s">
        <v>7215</v>
      </c>
      <c r="D444" s="141" t="s">
        <v>7215</v>
      </c>
      <c r="E444" s="141" t="s">
        <v>7215</v>
      </c>
      <c r="F444" s="141" t="s">
        <v>7215</v>
      </c>
      <c r="G444" s="141" t="s">
        <v>7215</v>
      </c>
      <c r="H444" s="141" t="s">
        <v>7215</v>
      </c>
      <c r="I444" s="141" t="s">
        <v>7215</v>
      </c>
      <c r="J444" s="141" t="s">
        <v>7215</v>
      </c>
      <c r="K444" s="141" t="s">
        <v>7215</v>
      </c>
      <c r="L444" s="141" t="s">
        <v>7215</v>
      </c>
      <c r="M444" s="141" t="s">
        <v>7215</v>
      </c>
      <c r="N444" s="141" t="s">
        <v>7215</v>
      </c>
      <c r="O444" s="141" t="s">
        <v>7215</v>
      </c>
    </row>
    <row r="445" spans="1:15" x14ac:dyDescent="0.2">
      <c r="A445" s="141">
        <v>326930</v>
      </c>
      <c r="B445" s="141" t="s">
        <v>4111</v>
      </c>
      <c r="C445" s="141" t="s">
        <v>7215</v>
      </c>
      <c r="D445" s="141" t="s">
        <v>7215</v>
      </c>
      <c r="E445" s="141" t="s">
        <v>7215</v>
      </c>
      <c r="F445" s="141" t="s">
        <v>7215</v>
      </c>
      <c r="G445" s="141" t="s">
        <v>7215</v>
      </c>
      <c r="H445" s="141" t="s">
        <v>7215</v>
      </c>
      <c r="I445" s="141" t="s">
        <v>7215</v>
      </c>
      <c r="J445" s="141" t="s">
        <v>7215</v>
      </c>
      <c r="K445" s="141" t="s">
        <v>7215</v>
      </c>
      <c r="L445" s="141" t="s">
        <v>7215</v>
      </c>
      <c r="M445" s="141" t="s">
        <v>7215</v>
      </c>
      <c r="N445" s="141" t="s">
        <v>7215</v>
      </c>
      <c r="O445" s="141" t="s">
        <v>7215</v>
      </c>
    </row>
    <row r="446" spans="1:15" x14ac:dyDescent="0.2">
      <c r="A446" s="141">
        <v>326961</v>
      </c>
      <c r="B446" s="141" t="s">
        <v>4111</v>
      </c>
      <c r="C446" s="141" t="s">
        <v>7215</v>
      </c>
      <c r="D446" s="141" t="s">
        <v>7215</v>
      </c>
      <c r="E446" s="141" t="s">
        <v>7215</v>
      </c>
      <c r="F446" s="141" t="s">
        <v>7215</v>
      </c>
      <c r="G446" s="141" t="s">
        <v>7215</v>
      </c>
      <c r="H446" s="141" t="s">
        <v>7215</v>
      </c>
      <c r="I446" s="141" t="s">
        <v>7215</v>
      </c>
      <c r="J446" s="141" t="s">
        <v>7215</v>
      </c>
      <c r="K446" s="141" t="s">
        <v>7215</v>
      </c>
      <c r="L446" s="141" t="s">
        <v>7215</v>
      </c>
      <c r="M446" s="141" t="s">
        <v>7215</v>
      </c>
      <c r="N446" s="141" t="s">
        <v>7215</v>
      </c>
      <c r="O446" s="141" t="s">
        <v>7215</v>
      </c>
    </row>
    <row r="447" spans="1:15" x14ac:dyDescent="0.2">
      <c r="A447" s="141">
        <v>326965</v>
      </c>
      <c r="B447" s="141" t="s">
        <v>4111</v>
      </c>
      <c r="C447" s="141" t="s">
        <v>7215</v>
      </c>
      <c r="D447" s="141" t="s">
        <v>7215</v>
      </c>
      <c r="E447" s="141" t="s">
        <v>7215</v>
      </c>
      <c r="F447" s="141" t="s">
        <v>7215</v>
      </c>
      <c r="G447" s="141" t="s">
        <v>7215</v>
      </c>
      <c r="H447" s="141" t="s">
        <v>7215</v>
      </c>
      <c r="I447" s="141" t="s">
        <v>7215</v>
      </c>
      <c r="J447" s="141" t="s">
        <v>7215</v>
      </c>
      <c r="K447" s="141" t="s">
        <v>7215</v>
      </c>
      <c r="L447" s="141" t="s">
        <v>7215</v>
      </c>
      <c r="M447" s="141" t="s">
        <v>7215</v>
      </c>
      <c r="N447" s="141" t="s">
        <v>7215</v>
      </c>
      <c r="O447" s="141" t="s">
        <v>7215</v>
      </c>
    </row>
    <row r="448" spans="1:15" x14ac:dyDescent="0.2">
      <c r="A448" s="141">
        <v>326993</v>
      </c>
      <c r="B448" s="141" t="s">
        <v>4111</v>
      </c>
      <c r="C448" s="141" t="s">
        <v>7215</v>
      </c>
      <c r="D448" s="141" t="s">
        <v>7215</v>
      </c>
      <c r="E448" s="141" t="s">
        <v>7215</v>
      </c>
      <c r="F448" s="141" t="s">
        <v>7215</v>
      </c>
      <c r="G448" s="141" t="s">
        <v>7215</v>
      </c>
      <c r="H448" s="141" t="s">
        <v>7215</v>
      </c>
      <c r="I448" s="141" t="s">
        <v>7215</v>
      </c>
      <c r="J448" s="141" t="s">
        <v>7215</v>
      </c>
      <c r="K448" s="141" t="s">
        <v>7215</v>
      </c>
      <c r="L448" s="141" t="s">
        <v>7215</v>
      </c>
      <c r="M448" s="141" t="s">
        <v>7215</v>
      </c>
      <c r="N448" s="141" t="s">
        <v>7215</v>
      </c>
      <c r="O448" s="141" t="s">
        <v>7215</v>
      </c>
    </row>
    <row r="449" spans="1:15" x14ac:dyDescent="0.2">
      <c r="A449" s="141">
        <v>327009</v>
      </c>
      <c r="B449" s="141" t="s">
        <v>4111</v>
      </c>
      <c r="C449" s="141" t="s">
        <v>7215</v>
      </c>
      <c r="D449" s="141" t="s">
        <v>7215</v>
      </c>
      <c r="E449" s="141" t="s">
        <v>7215</v>
      </c>
      <c r="F449" s="141" t="s">
        <v>7215</v>
      </c>
      <c r="G449" s="141" t="s">
        <v>7215</v>
      </c>
      <c r="H449" s="141" t="s">
        <v>7215</v>
      </c>
      <c r="I449" s="141" t="s">
        <v>7215</v>
      </c>
      <c r="J449" s="141" t="s">
        <v>7215</v>
      </c>
      <c r="K449" s="141" t="s">
        <v>7215</v>
      </c>
      <c r="L449" s="141" t="s">
        <v>7215</v>
      </c>
      <c r="M449" s="141" t="s">
        <v>7215</v>
      </c>
      <c r="N449" s="141" t="s">
        <v>7215</v>
      </c>
      <c r="O449" s="141" t="s">
        <v>7215</v>
      </c>
    </row>
    <row r="450" spans="1:15" x14ac:dyDescent="0.2">
      <c r="A450" s="141">
        <v>327028</v>
      </c>
      <c r="B450" s="141" t="s">
        <v>4111</v>
      </c>
      <c r="C450" s="141" t="s">
        <v>7215</v>
      </c>
      <c r="D450" s="141" t="s">
        <v>7215</v>
      </c>
      <c r="E450" s="141" t="s">
        <v>7215</v>
      </c>
      <c r="F450" s="141" t="s">
        <v>7215</v>
      </c>
      <c r="G450" s="141" t="s">
        <v>7215</v>
      </c>
      <c r="H450" s="141" t="s">
        <v>7215</v>
      </c>
      <c r="I450" s="141" t="s">
        <v>7215</v>
      </c>
      <c r="J450" s="141" t="s">
        <v>7215</v>
      </c>
      <c r="K450" s="141" t="s">
        <v>7215</v>
      </c>
      <c r="L450" s="141" t="s">
        <v>7215</v>
      </c>
      <c r="M450" s="141" t="s">
        <v>7215</v>
      </c>
      <c r="N450" s="141" t="s">
        <v>7215</v>
      </c>
      <c r="O450" s="141" t="s">
        <v>7215</v>
      </c>
    </row>
    <row r="451" spans="1:15" x14ac:dyDescent="0.2">
      <c r="A451" s="141">
        <v>327072</v>
      </c>
      <c r="B451" s="141" t="s">
        <v>4111</v>
      </c>
      <c r="C451" s="141" t="s">
        <v>7215</v>
      </c>
      <c r="D451" s="141" t="s">
        <v>7215</v>
      </c>
      <c r="E451" s="141" t="s">
        <v>7215</v>
      </c>
      <c r="F451" s="141" t="s">
        <v>7215</v>
      </c>
      <c r="G451" s="141" t="s">
        <v>7215</v>
      </c>
      <c r="H451" s="141" t="s">
        <v>7215</v>
      </c>
      <c r="I451" s="141" t="s">
        <v>7215</v>
      </c>
      <c r="J451" s="141" t="s">
        <v>7215</v>
      </c>
      <c r="K451" s="141" t="s">
        <v>7215</v>
      </c>
      <c r="L451" s="141" t="s">
        <v>7215</v>
      </c>
      <c r="M451" s="141" t="s">
        <v>7215</v>
      </c>
      <c r="N451" s="141" t="s">
        <v>7215</v>
      </c>
      <c r="O451" s="141" t="s">
        <v>7215</v>
      </c>
    </row>
    <row r="452" spans="1:15" x14ac:dyDescent="0.2">
      <c r="A452" s="141">
        <v>327077</v>
      </c>
      <c r="B452" s="141" t="s">
        <v>4111</v>
      </c>
      <c r="C452" s="141" t="s">
        <v>7215</v>
      </c>
      <c r="D452" s="141" t="s">
        <v>7215</v>
      </c>
      <c r="E452" s="141" t="s">
        <v>7215</v>
      </c>
      <c r="F452" s="141" t="s">
        <v>7215</v>
      </c>
      <c r="G452" s="141" t="s">
        <v>7215</v>
      </c>
      <c r="H452" s="141" t="s">
        <v>7215</v>
      </c>
      <c r="I452" s="141" t="s">
        <v>7215</v>
      </c>
      <c r="J452" s="141" t="s">
        <v>7215</v>
      </c>
      <c r="K452" s="141" t="s">
        <v>7215</v>
      </c>
      <c r="L452" s="141" t="s">
        <v>7215</v>
      </c>
      <c r="M452" s="141" t="s">
        <v>7215</v>
      </c>
      <c r="N452" s="141" t="s">
        <v>7215</v>
      </c>
      <c r="O452" s="141" t="s">
        <v>7215</v>
      </c>
    </row>
    <row r="453" spans="1:15" x14ac:dyDescent="0.2">
      <c r="A453" s="141">
        <v>327091</v>
      </c>
      <c r="B453" s="141" t="s">
        <v>4111</v>
      </c>
      <c r="C453" s="141" t="s">
        <v>7215</v>
      </c>
      <c r="D453" s="141" t="s">
        <v>7215</v>
      </c>
      <c r="E453" s="141" t="s">
        <v>7215</v>
      </c>
      <c r="F453" s="141" t="s">
        <v>7215</v>
      </c>
      <c r="G453" s="141" t="s">
        <v>7215</v>
      </c>
      <c r="H453" s="141" t="s">
        <v>7215</v>
      </c>
      <c r="I453" s="141" t="s">
        <v>7215</v>
      </c>
      <c r="J453" s="141" t="s">
        <v>7215</v>
      </c>
      <c r="K453" s="141" t="s">
        <v>7215</v>
      </c>
      <c r="L453" s="141" t="s">
        <v>7215</v>
      </c>
      <c r="M453" s="141" t="s">
        <v>7215</v>
      </c>
      <c r="N453" s="141" t="s">
        <v>7215</v>
      </c>
      <c r="O453" s="141" t="s">
        <v>7215</v>
      </c>
    </row>
    <row r="454" spans="1:15" x14ac:dyDescent="0.2">
      <c r="A454" s="141">
        <v>327095</v>
      </c>
      <c r="B454" s="141" t="s">
        <v>4111</v>
      </c>
      <c r="C454" s="141" t="s">
        <v>7215</v>
      </c>
      <c r="D454" s="141" t="s">
        <v>7215</v>
      </c>
      <c r="E454" s="141" t="s">
        <v>7215</v>
      </c>
      <c r="F454" s="141" t="s">
        <v>7215</v>
      </c>
      <c r="G454" s="141" t="s">
        <v>7215</v>
      </c>
      <c r="H454" s="141" t="s">
        <v>7215</v>
      </c>
      <c r="I454" s="141" t="s">
        <v>7215</v>
      </c>
      <c r="J454" s="141" t="s">
        <v>7215</v>
      </c>
      <c r="K454" s="141" t="s">
        <v>7215</v>
      </c>
      <c r="L454" s="141" t="s">
        <v>7215</v>
      </c>
      <c r="M454" s="141" t="s">
        <v>7215</v>
      </c>
      <c r="N454" s="141" t="s">
        <v>7215</v>
      </c>
      <c r="O454" s="141" t="s">
        <v>7215</v>
      </c>
    </row>
    <row r="455" spans="1:15" x14ac:dyDescent="0.2">
      <c r="A455" s="141">
        <v>327099</v>
      </c>
      <c r="B455" s="141" t="s">
        <v>4111</v>
      </c>
      <c r="C455" s="141" t="s">
        <v>7215</v>
      </c>
      <c r="D455" s="141" t="s">
        <v>7215</v>
      </c>
      <c r="E455" s="141" t="s">
        <v>7215</v>
      </c>
      <c r="F455" s="141" t="s">
        <v>7215</v>
      </c>
      <c r="G455" s="141" t="s">
        <v>7215</v>
      </c>
      <c r="H455" s="141" t="s">
        <v>7215</v>
      </c>
      <c r="I455" s="141" t="s">
        <v>7215</v>
      </c>
      <c r="J455" s="141" t="s">
        <v>7215</v>
      </c>
      <c r="K455" s="141" t="s">
        <v>7215</v>
      </c>
      <c r="L455" s="141" t="s">
        <v>7215</v>
      </c>
      <c r="M455" s="141" t="s">
        <v>7215</v>
      </c>
      <c r="N455" s="141" t="s">
        <v>7215</v>
      </c>
      <c r="O455" s="141" t="s">
        <v>7215</v>
      </c>
    </row>
    <row r="456" spans="1:15" x14ac:dyDescent="0.2">
      <c r="A456" s="141">
        <v>327131</v>
      </c>
      <c r="B456" s="141" t="s">
        <v>4111</v>
      </c>
      <c r="C456" s="141" t="s">
        <v>7215</v>
      </c>
      <c r="D456" s="141" t="s">
        <v>7215</v>
      </c>
      <c r="E456" s="141" t="s">
        <v>7215</v>
      </c>
      <c r="F456" s="141" t="s">
        <v>7215</v>
      </c>
      <c r="G456" s="141" t="s">
        <v>7215</v>
      </c>
      <c r="H456" s="141" t="s">
        <v>7215</v>
      </c>
      <c r="I456" s="141" t="s">
        <v>7215</v>
      </c>
      <c r="J456" s="141" t="s">
        <v>7215</v>
      </c>
      <c r="K456" s="141" t="s">
        <v>7215</v>
      </c>
      <c r="L456" s="141" t="s">
        <v>7215</v>
      </c>
      <c r="M456" s="141" t="s">
        <v>7215</v>
      </c>
      <c r="N456" s="141" t="s">
        <v>7215</v>
      </c>
      <c r="O456" s="141" t="s">
        <v>7215</v>
      </c>
    </row>
    <row r="457" spans="1:15" x14ac:dyDescent="0.2">
      <c r="A457" s="141">
        <v>327134</v>
      </c>
      <c r="B457" s="141" t="s">
        <v>4111</v>
      </c>
      <c r="C457" s="141" t="s">
        <v>7215</v>
      </c>
      <c r="D457" s="141" t="s">
        <v>7215</v>
      </c>
      <c r="E457" s="141" t="s">
        <v>7215</v>
      </c>
      <c r="F457" s="141" t="s">
        <v>7215</v>
      </c>
      <c r="G457" s="141" t="s">
        <v>7215</v>
      </c>
      <c r="H457" s="141" t="s">
        <v>7215</v>
      </c>
      <c r="I457" s="141" t="s">
        <v>7215</v>
      </c>
      <c r="J457" s="141" t="s">
        <v>7215</v>
      </c>
      <c r="K457" s="141" t="s">
        <v>7215</v>
      </c>
      <c r="L457" s="141" t="s">
        <v>7215</v>
      </c>
      <c r="M457" s="141" t="s">
        <v>7215</v>
      </c>
      <c r="N457" s="141" t="s">
        <v>7215</v>
      </c>
      <c r="O457" s="141" t="s">
        <v>7215</v>
      </c>
    </row>
    <row r="458" spans="1:15" x14ac:dyDescent="0.2">
      <c r="A458" s="141">
        <v>327201</v>
      </c>
      <c r="B458" s="141" t="s">
        <v>4111</v>
      </c>
      <c r="C458" s="141" t="s">
        <v>7215</v>
      </c>
      <c r="D458" s="141" t="s">
        <v>7215</v>
      </c>
      <c r="E458" s="141" t="s">
        <v>7215</v>
      </c>
      <c r="F458" s="141" t="s">
        <v>7215</v>
      </c>
      <c r="G458" s="141" t="s">
        <v>7215</v>
      </c>
      <c r="H458" s="141" t="s">
        <v>7215</v>
      </c>
      <c r="I458" s="141" t="s">
        <v>7215</v>
      </c>
      <c r="J458" s="141" t="s">
        <v>7215</v>
      </c>
      <c r="K458" s="141" t="s">
        <v>7215</v>
      </c>
      <c r="L458" s="141" t="s">
        <v>7215</v>
      </c>
      <c r="M458" s="141" t="s">
        <v>7215</v>
      </c>
      <c r="N458" s="141" t="s">
        <v>7215</v>
      </c>
      <c r="O458" s="141" t="s">
        <v>7215</v>
      </c>
    </row>
    <row r="459" spans="1:15" x14ac:dyDescent="0.2">
      <c r="A459" s="141">
        <v>327255</v>
      </c>
      <c r="B459" s="141" t="s">
        <v>4111</v>
      </c>
      <c r="C459" s="141" t="s">
        <v>7215</v>
      </c>
      <c r="D459" s="141" t="s">
        <v>7215</v>
      </c>
      <c r="E459" s="141" t="s">
        <v>7215</v>
      </c>
      <c r="F459" s="141" t="s">
        <v>7215</v>
      </c>
      <c r="G459" s="141" t="s">
        <v>7215</v>
      </c>
      <c r="H459" s="141" t="s">
        <v>7215</v>
      </c>
      <c r="I459" s="141" t="s">
        <v>7215</v>
      </c>
      <c r="J459" s="141" t="s">
        <v>7215</v>
      </c>
      <c r="K459" s="141" t="s">
        <v>7215</v>
      </c>
      <c r="L459" s="141" t="s">
        <v>7215</v>
      </c>
      <c r="M459" s="141" t="s">
        <v>7215</v>
      </c>
      <c r="N459" s="141" t="s">
        <v>7215</v>
      </c>
      <c r="O459" s="141" t="s">
        <v>7215</v>
      </c>
    </row>
    <row r="460" spans="1:15" x14ac:dyDescent="0.2">
      <c r="A460" s="141">
        <v>327262</v>
      </c>
      <c r="B460" s="141" t="s">
        <v>4111</v>
      </c>
      <c r="C460" s="141" t="s">
        <v>7215</v>
      </c>
      <c r="D460" s="141" t="s">
        <v>7215</v>
      </c>
      <c r="E460" s="141" t="s">
        <v>7215</v>
      </c>
      <c r="F460" s="141" t="s">
        <v>7215</v>
      </c>
      <c r="G460" s="141" t="s">
        <v>7215</v>
      </c>
      <c r="H460" s="141" t="s">
        <v>7215</v>
      </c>
      <c r="I460" s="141" t="s">
        <v>7215</v>
      </c>
      <c r="J460" s="141" t="s">
        <v>7215</v>
      </c>
      <c r="K460" s="141" t="s">
        <v>7215</v>
      </c>
      <c r="L460" s="141" t="s">
        <v>7215</v>
      </c>
      <c r="M460" s="141" t="s">
        <v>7215</v>
      </c>
      <c r="N460" s="141" t="s">
        <v>7215</v>
      </c>
      <c r="O460" s="141" t="s">
        <v>7215</v>
      </c>
    </row>
    <row r="461" spans="1:15" x14ac:dyDescent="0.2">
      <c r="A461" s="141">
        <v>327273</v>
      </c>
      <c r="B461" s="141" t="s">
        <v>4111</v>
      </c>
      <c r="C461" s="141" t="s">
        <v>7215</v>
      </c>
      <c r="D461" s="141" t="s">
        <v>7215</v>
      </c>
      <c r="E461" s="141" t="s">
        <v>7215</v>
      </c>
      <c r="F461" s="141" t="s">
        <v>7215</v>
      </c>
      <c r="G461" s="141" t="s">
        <v>7215</v>
      </c>
      <c r="H461" s="141" t="s">
        <v>7215</v>
      </c>
      <c r="I461" s="141" t="s">
        <v>7215</v>
      </c>
      <c r="J461" s="141" t="s">
        <v>7215</v>
      </c>
      <c r="K461" s="141" t="s">
        <v>7215</v>
      </c>
      <c r="L461" s="141" t="s">
        <v>7215</v>
      </c>
      <c r="M461" s="141" t="s">
        <v>7215</v>
      </c>
      <c r="N461" s="141" t="s">
        <v>7215</v>
      </c>
      <c r="O461" s="141" t="s">
        <v>7215</v>
      </c>
    </row>
    <row r="462" spans="1:15" x14ac:dyDescent="0.2">
      <c r="A462" s="141">
        <v>327288</v>
      </c>
      <c r="B462" s="141" t="s">
        <v>4111</v>
      </c>
      <c r="C462" s="141" t="s">
        <v>7215</v>
      </c>
      <c r="D462" s="141" t="s">
        <v>7215</v>
      </c>
      <c r="E462" s="141" t="s">
        <v>7215</v>
      </c>
      <c r="F462" s="141" t="s">
        <v>7215</v>
      </c>
      <c r="G462" s="141" t="s">
        <v>7215</v>
      </c>
      <c r="H462" s="141" t="s">
        <v>7215</v>
      </c>
      <c r="I462" s="141" t="s">
        <v>7215</v>
      </c>
      <c r="J462" s="141" t="s">
        <v>7215</v>
      </c>
      <c r="K462" s="141" t="s">
        <v>7215</v>
      </c>
      <c r="L462" s="141" t="s">
        <v>7215</v>
      </c>
      <c r="M462" s="141" t="s">
        <v>7215</v>
      </c>
      <c r="N462" s="141" t="s">
        <v>7215</v>
      </c>
      <c r="O462" s="141" t="s">
        <v>7215</v>
      </c>
    </row>
    <row r="463" spans="1:15" x14ac:dyDescent="0.2">
      <c r="A463" s="141">
        <v>327301</v>
      </c>
      <c r="B463" s="141" t="s">
        <v>4111</v>
      </c>
      <c r="C463" s="141" t="s">
        <v>7215</v>
      </c>
      <c r="D463" s="141" t="s">
        <v>7215</v>
      </c>
      <c r="E463" s="141" t="s">
        <v>7215</v>
      </c>
      <c r="F463" s="141" t="s">
        <v>7215</v>
      </c>
      <c r="G463" s="141" t="s">
        <v>7215</v>
      </c>
      <c r="H463" s="141" t="s">
        <v>7215</v>
      </c>
      <c r="I463" s="141" t="s">
        <v>7215</v>
      </c>
      <c r="J463" s="141" t="s">
        <v>7215</v>
      </c>
      <c r="K463" s="141" t="s">
        <v>7215</v>
      </c>
      <c r="L463" s="141" t="s">
        <v>7215</v>
      </c>
      <c r="M463" s="141" t="s">
        <v>7215</v>
      </c>
      <c r="N463" s="141" t="s">
        <v>7215</v>
      </c>
      <c r="O463" s="141" t="s">
        <v>7215</v>
      </c>
    </row>
    <row r="464" spans="1:15" x14ac:dyDescent="0.2">
      <c r="A464" s="141">
        <v>327340</v>
      </c>
      <c r="B464" s="141" t="s">
        <v>4111</v>
      </c>
      <c r="C464" s="141" t="s">
        <v>7215</v>
      </c>
      <c r="D464" s="141" t="s">
        <v>7215</v>
      </c>
      <c r="E464" s="141" t="s">
        <v>7215</v>
      </c>
      <c r="F464" s="141" t="s">
        <v>7215</v>
      </c>
      <c r="G464" s="141" t="s">
        <v>7215</v>
      </c>
      <c r="H464" s="141" t="s">
        <v>7215</v>
      </c>
      <c r="I464" s="141" t="s">
        <v>7215</v>
      </c>
      <c r="J464" s="141" t="s">
        <v>7215</v>
      </c>
      <c r="K464" s="141" t="s">
        <v>7215</v>
      </c>
      <c r="L464" s="141" t="s">
        <v>7215</v>
      </c>
      <c r="M464" s="141" t="s">
        <v>7215</v>
      </c>
      <c r="N464" s="141" t="s">
        <v>7215</v>
      </c>
      <c r="O464" s="141" t="s">
        <v>7215</v>
      </c>
    </row>
    <row r="465" spans="1:15" x14ac:dyDescent="0.2">
      <c r="A465" s="141">
        <v>327355</v>
      </c>
      <c r="B465" s="141" t="s">
        <v>4111</v>
      </c>
      <c r="C465" s="141" t="s">
        <v>7215</v>
      </c>
      <c r="D465" s="141" t="s">
        <v>7215</v>
      </c>
      <c r="E465" s="141" t="s">
        <v>7215</v>
      </c>
      <c r="F465" s="141" t="s">
        <v>7215</v>
      </c>
      <c r="G465" s="141" t="s">
        <v>7215</v>
      </c>
      <c r="H465" s="141" t="s">
        <v>7215</v>
      </c>
      <c r="I465" s="141" t="s">
        <v>7215</v>
      </c>
      <c r="J465" s="141" t="s">
        <v>7215</v>
      </c>
      <c r="K465" s="141" t="s">
        <v>7215</v>
      </c>
      <c r="L465" s="141" t="s">
        <v>7215</v>
      </c>
      <c r="M465" s="141" t="s">
        <v>7215</v>
      </c>
      <c r="N465" s="141" t="s">
        <v>7215</v>
      </c>
      <c r="O465" s="141" t="s">
        <v>7215</v>
      </c>
    </row>
    <row r="466" spans="1:15" x14ac:dyDescent="0.2">
      <c r="A466" s="141">
        <v>327414</v>
      </c>
      <c r="B466" s="141" t="s">
        <v>4111</v>
      </c>
      <c r="C466" s="141" t="s">
        <v>7215</v>
      </c>
      <c r="D466" s="141" t="s">
        <v>7215</v>
      </c>
      <c r="E466" s="141" t="s">
        <v>7215</v>
      </c>
      <c r="F466" s="141" t="s">
        <v>7215</v>
      </c>
      <c r="G466" s="141" t="s">
        <v>7215</v>
      </c>
      <c r="H466" s="141" t="s">
        <v>7215</v>
      </c>
      <c r="I466" s="141" t="s">
        <v>7215</v>
      </c>
      <c r="J466" s="141" t="s">
        <v>7215</v>
      </c>
      <c r="K466" s="141" t="s">
        <v>7215</v>
      </c>
      <c r="L466" s="141" t="s">
        <v>7215</v>
      </c>
      <c r="M466" s="141" t="s">
        <v>7215</v>
      </c>
      <c r="N466" s="141" t="s">
        <v>7215</v>
      </c>
      <c r="O466" s="141" t="s">
        <v>7215</v>
      </c>
    </row>
    <row r="467" spans="1:15" x14ac:dyDescent="0.2">
      <c r="A467" s="141">
        <v>327425</v>
      </c>
      <c r="B467" s="141" t="s">
        <v>4111</v>
      </c>
      <c r="C467" s="141" t="s">
        <v>7215</v>
      </c>
      <c r="D467" s="141" t="s">
        <v>7215</v>
      </c>
      <c r="E467" s="141" t="s">
        <v>7215</v>
      </c>
      <c r="F467" s="141" t="s">
        <v>7215</v>
      </c>
      <c r="G467" s="141" t="s">
        <v>7215</v>
      </c>
      <c r="H467" s="141" t="s">
        <v>7215</v>
      </c>
      <c r="I467" s="141" t="s">
        <v>7215</v>
      </c>
      <c r="J467" s="141" t="s">
        <v>7215</v>
      </c>
      <c r="K467" s="141" t="s">
        <v>7215</v>
      </c>
      <c r="L467" s="141" t="s">
        <v>7215</v>
      </c>
      <c r="M467" s="141" t="s">
        <v>7215</v>
      </c>
      <c r="N467" s="141" t="s">
        <v>7215</v>
      </c>
      <c r="O467" s="141" t="s">
        <v>7215</v>
      </c>
    </row>
    <row r="468" spans="1:15" x14ac:dyDescent="0.2">
      <c r="A468" s="141">
        <v>327441</v>
      </c>
      <c r="B468" s="141" t="s">
        <v>4111</v>
      </c>
      <c r="C468" s="141" t="s">
        <v>7215</v>
      </c>
      <c r="D468" s="141" t="s">
        <v>7215</v>
      </c>
      <c r="E468" s="141" t="s">
        <v>7215</v>
      </c>
      <c r="F468" s="141" t="s">
        <v>7215</v>
      </c>
      <c r="G468" s="141" t="s">
        <v>7215</v>
      </c>
      <c r="H468" s="141" t="s">
        <v>7215</v>
      </c>
      <c r="I468" s="141" t="s">
        <v>7215</v>
      </c>
      <c r="J468" s="141" t="s">
        <v>7215</v>
      </c>
      <c r="K468" s="141" t="s">
        <v>7215</v>
      </c>
      <c r="L468" s="141" t="s">
        <v>7215</v>
      </c>
      <c r="M468" s="141" t="s">
        <v>7215</v>
      </c>
      <c r="N468" s="141" t="s">
        <v>7215</v>
      </c>
      <c r="O468" s="141" t="s">
        <v>7215</v>
      </c>
    </row>
    <row r="469" spans="1:15" x14ac:dyDescent="0.2">
      <c r="A469" s="141">
        <v>327462</v>
      </c>
      <c r="B469" s="141" t="s">
        <v>4111</v>
      </c>
      <c r="C469" s="141" t="s">
        <v>7215</v>
      </c>
      <c r="D469" s="141" t="s">
        <v>7215</v>
      </c>
      <c r="E469" s="141" t="s">
        <v>7215</v>
      </c>
      <c r="F469" s="141" t="s">
        <v>7215</v>
      </c>
      <c r="G469" s="141" t="s">
        <v>7215</v>
      </c>
      <c r="H469" s="141" t="s">
        <v>7215</v>
      </c>
      <c r="I469" s="141" t="s">
        <v>7215</v>
      </c>
      <c r="J469" s="141" t="s">
        <v>7215</v>
      </c>
      <c r="K469" s="141" t="s">
        <v>7215</v>
      </c>
      <c r="L469" s="141" t="s">
        <v>7215</v>
      </c>
      <c r="M469" s="141" t="s">
        <v>7215</v>
      </c>
      <c r="N469" s="141" t="s">
        <v>7215</v>
      </c>
      <c r="O469" s="141" t="s">
        <v>7215</v>
      </c>
    </row>
    <row r="470" spans="1:15" x14ac:dyDescent="0.2">
      <c r="A470" s="141">
        <v>327463</v>
      </c>
      <c r="B470" s="141" t="s">
        <v>4111</v>
      </c>
      <c r="C470" s="141" t="s">
        <v>7215</v>
      </c>
      <c r="D470" s="141" t="s">
        <v>7215</v>
      </c>
      <c r="E470" s="141" t="s">
        <v>7215</v>
      </c>
      <c r="F470" s="141" t="s">
        <v>7215</v>
      </c>
      <c r="G470" s="141" t="s">
        <v>7215</v>
      </c>
      <c r="H470" s="141" t="s">
        <v>7215</v>
      </c>
      <c r="I470" s="141" t="s">
        <v>7215</v>
      </c>
      <c r="J470" s="141" t="s">
        <v>7215</v>
      </c>
      <c r="K470" s="141" t="s">
        <v>7215</v>
      </c>
      <c r="L470" s="141" t="s">
        <v>7215</v>
      </c>
      <c r="M470" s="141" t="s">
        <v>7215</v>
      </c>
      <c r="N470" s="141" t="s">
        <v>7215</v>
      </c>
      <c r="O470" s="141" t="s">
        <v>7215</v>
      </c>
    </row>
    <row r="471" spans="1:15" x14ac:dyDescent="0.2">
      <c r="A471" s="141">
        <v>327472</v>
      </c>
      <c r="B471" s="141" t="s">
        <v>4111</v>
      </c>
      <c r="C471" s="141" t="s">
        <v>7215</v>
      </c>
      <c r="D471" s="141" t="s">
        <v>7215</v>
      </c>
      <c r="E471" s="141" t="s">
        <v>7215</v>
      </c>
      <c r="F471" s="141" t="s">
        <v>7215</v>
      </c>
      <c r="G471" s="141" t="s">
        <v>7215</v>
      </c>
      <c r="H471" s="141" t="s">
        <v>7215</v>
      </c>
      <c r="I471" s="141" t="s">
        <v>7215</v>
      </c>
      <c r="J471" s="141" t="s">
        <v>7215</v>
      </c>
      <c r="K471" s="141" t="s">
        <v>7215</v>
      </c>
      <c r="L471" s="141" t="s">
        <v>7215</v>
      </c>
      <c r="M471" s="141" t="s">
        <v>7215</v>
      </c>
      <c r="N471" s="141" t="s">
        <v>7215</v>
      </c>
      <c r="O471" s="141" t="s">
        <v>7215</v>
      </c>
    </row>
    <row r="472" spans="1:15" x14ac:dyDescent="0.2">
      <c r="A472" s="141">
        <v>327477</v>
      </c>
      <c r="B472" s="141" t="s">
        <v>4111</v>
      </c>
      <c r="C472" s="141" t="s">
        <v>7215</v>
      </c>
      <c r="D472" s="141" t="s">
        <v>7215</v>
      </c>
      <c r="E472" s="141" t="s">
        <v>7215</v>
      </c>
      <c r="F472" s="141" t="s">
        <v>7215</v>
      </c>
      <c r="G472" s="141" t="s">
        <v>7215</v>
      </c>
      <c r="H472" s="141" t="s">
        <v>7215</v>
      </c>
      <c r="I472" s="141" t="s">
        <v>7215</v>
      </c>
      <c r="J472" s="141" t="s">
        <v>7215</v>
      </c>
      <c r="K472" s="141" t="s">
        <v>7215</v>
      </c>
      <c r="L472" s="141" t="s">
        <v>7215</v>
      </c>
      <c r="M472" s="141" t="s">
        <v>7215</v>
      </c>
      <c r="N472" s="141" t="s">
        <v>7215</v>
      </c>
      <c r="O472" s="141" t="s">
        <v>7215</v>
      </c>
    </row>
    <row r="473" spans="1:15" x14ac:dyDescent="0.2">
      <c r="A473" s="141">
        <v>327499</v>
      </c>
      <c r="B473" s="141" t="s">
        <v>4111</v>
      </c>
      <c r="C473" s="141" t="s">
        <v>7215</v>
      </c>
      <c r="D473" s="141" t="s">
        <v>7215</v>
      </c>
      <c r="E473" s="141" t="s">
        <v>7215</v>
      </c>
      <c r="F473" s="141" t="s">
        <v>7215</v>
      </c>
      <c r="G473" s="141" t="s">
        <v>7215</v>
      </c>
      <c r="H473" s="141" t="s">
        <v>7215</v>
      </c>
      <c r="I473" s="141" t="s">
        <v>7215</v>
      </c>
      <c r="J473" s="141" t="s">
        <v>7215</v>
      </c>
      <c r="K473" s="141" t="s">
        <v>7215</v>
      </c>
      <c r="L473" s="141" t="s">
        <v>7215</v>
      </c>
      <c r="M473" s="141" t="s">
        <v>7215</v>
      </c>
      <c r="N473" s="141" t="s">
        <v>7215</v>
      </c>
      <c r="O473" s="141" t="s">
        <v>7215</v>
      </c>
    </row>
    <row r="474" spans="1:15" x14ac:dyDescent="0.2">
      <c r="A474" s="141">
        <v>327523</v>
      </c>
      <c r="B474" s="141" t="s">
        <v>4111</v>
      </c>
      <c r="C474" s="141" t="s">
        <v>7215</v>
      </c>
      <c r="D474" s="141" t="s">
        <v>7215</v>
      </c>
      <c r="E474" s="141" t="s">
        <v>7215</v>
      </c>
      <c r="F474" s="141" t="s">
        <v>7215</v>
      </c>
      <c r="G474" s="141" t="s">
        <v>7215</v>
      </c>
      <c r="H474" s="141" t="s">
        <v>7215</v>
      </c>
      <c r="I474" s="141" t="s">
        <v>7215</v>
      </c>
      <c r="J474" s="141" t="s">
        <v>7215</v>
      </c>
      <c r="K474" s="141" t="s">
        <v>7215</v>
      </c>
      <c r="L474" s="141" t="s">
        <v>7215</v>
      </c>
      <c r="M474" s="141" t="s">
        <v>7215</v>
      </c>
      <c r="N474" s="141" t="s">
        <v>7215</v>
      </c>
      <c r="O474" s="141" t="s">
        <v>7215</v>
      </c>
    </row>
    <row r="475" spans="1:15" x14ac:dyDescent="0.2">
      <c r="A475" s="141">
        <v>327527</v>
      </c>
      <c r="B475" s="141" t="s">
        <v>4111</v>
      </c>
      <c r="C475" s="141" t="s">
        <v>7215</v>
      </c>
      <c r="D475" s="141" t="s">
        <v>7215</v>
      </c>
      <c r="E475" s="141" t="s">
        <v>7215</v>
      </c>
      <c r="F475" s="141" t="s">
        <v>7215</v>
      </c>
      <c r="G475" s="141" t="s">
        <v>7215</v>
      </c>
      <c r="H475" s="141" t="s">
        <v>7215</v>
      </c>
      <c r="I475" s="141" t="s">
        <v>7215</v>
      </c>
      <c r="J475" s="141" t="s">
        <v>7215</v>
      </c>
      <c r="K475" s="141" t="s">
        <v>7215</v>
      </c>
      <c r="L475" s="141" t="s">
        <v>7215</v>
      </c>
      <c r="M475" s="141" t="s">
        <v>7215</v>
      </c>
      <c r="N475" s="141" t="s">
        <v>7215</v>
      </c>
      <c r="O475" s="141" t="s">
        <v>7215</v>
      </c>
    </row>
    <row r="476" spans="1:15" x14ac:dyDescent="0.2">
      <c r="A476" s="141">
        <v>327546</v>
      </c>
      <c r="B476" s="141" t="s">
        <v>4111</v>
      </c>
      <c r="C476" s="141" t="s">
        <v>7215</v>
      </c>
      <c r="D476" s="141" t="s">
        <v>7215</v>
      </c>
      <c r="E476" s="141" t="s">
        <v>7215</v>
      </c>
      <c r="F476" s="141" t="s">
        <v>7215</v>
      </c>
      <c r="G476" s="141" t="s">
        <v>7215</v>
      </c>
      <c r="H476" s="141" t="s">
        <v>7215</v>
      </c>
      <c r="I476" s="141" t="s">
        <v>7215</v>
      </c>
      <c r="J476" s="141" t="s">
        <v>7215</v>
      </c>
      <c r="K476" s="141" t="s">
        <v>7215</v>
      </c>
      <c r="L476" s="141" t="s">
        <v>7215</v>
      </c>
      <c r="M476" s="141" t="s">
        <v>7215</v>
      </c>
      <c r="N476" s="141" t="s">
        <v>7215</v>
      </c>
      <c r="O476" s="141" t="s">
        <v>7215</v>
      </c>
    </row>
    <row r="477" spans="1:15" x14ac:dyDescent="0.2">
      <c r="A477" s="141">
        <v>327554</v>
      </c>
      <c r="B477" s="141" t="s">
        <v>4111</v>
      </c>
      <c r="C477" s="141" t="s">
        <v>7215</v>
      </c>
      <c r="D477" s="141" t="s">
        <v>7215</v>
      </c>
      <c r="E477" s="141" t="s">
        <v>7215</v>
      </c>
      <c r="F477" s="141" t="s">
        <v>7215</v>
      </c>
      <c r="G477" s="141" t="s">
        <v>7215</v>
      </c>
      <c r="H477" s="141" t="s">
        <v>7215</v>
      </c>
      <c r="I477" s="141" t="s">
        <v>7215</v>
      </c>
      <c r="J477" s="141" t="s">
        <v>7215</v>
      </c>
      <c r="K477" s="141" t="s">
        <v>7215</v>
      </c>
      <c r="L477" s="141" t="s">
        <v>7215</v>
      </c>
      <c r="M477" s="141" t="s">
        <v>7215</v>
      </c>
      <c r="N477" s="141" t="s">
        <v>7215</v>
      </c>
      <c r="O477" s="141" t="s">
        <v>7215</v>
      </c>
    </row>
    <row r="478" spans="1:15" x14ac:dyDescent="0.2">
      <c r="A478" s="141">
        <v>327597</v>
      </c>
      <c r="B478" s="141" t="s">
        <v>4111</v>
      </c>
      <c r="C478" s="141" t="s">
        <v>7215</v>
      </c>
      <c r="D478" s="141" t="s">
        <v>7215</v>
      </c>
      <c r="E478" s="141" t="s">
        <v>7215</v>
      </c>
      <c r="F478" s="141" t="s">
        <v>7215</v>
      </c>
      <c r="G478" s="141" t="s">
        <v>7215</v>
      </c>
      <c r="H478" s="141" t="s">
        <v>7215</v>
      </c>
      <c r="I478" s="141" t="s">
        <v>7215</v>
      </c>
      <c r="J478" s="141" t="s">
        <v>7215</v>
      </c>
      <c r="K478" s="141" t="s">
        <v>7215</v>
      </c>
      <c r="L478" s="141" t="s">
        <v>7215</v>
      </c>
      <c r="M478" s="141" t="s">
        <v>7215</v>
      </c>
      <c r="N478" s="141" t="s">
        <v>7215</v>
      </c>
      <c r="O478" s="141" t="s">
        <v>7215</v>
      </c>
    </row>
    <row r="479" spans="1:15" x14ac:dyDescent="0.2">
      <c r="A479" s="141">
        <v>327613</v>
      </c>
      <c r="B479" s="141" t="s">
        <v>4111</v>
      </c>
      <c r="C479" s="141" t="s">
        <v>7215</v>
      </c>
      <c r="D479" s="141" t="s">
        <v>7215</v>
      </c>
      <c r="E479" s="141" t="s">
        <v>7215</v>
      </c>
      <c r="F479" s="141" t="s">
        <v>7215</v>
      </c>
      <c r="G479" s="141" t="s">
        <v>7215</v>
      </c>
      <c r="H479" s="141" t="s">
        <v>7215</v>
      </c>
      <c r="I479" s="141" t="s">
        <v>7215</v>
      </c>
      <c r="J479" s="141" t="s">
        <v>7215</v>
      </c>
      <c r="K479" s="141" t="s">
        <v>7215</v>
      </c>
      <c r="L479" s="141" t="s">
        <v>7215</v>
      </c>
      <c r="M479" s="141" t="s">
        <v>7215</v>
      </c>
      <c r="N479" s="141" t="s">
        <v>7215</v>
      </c>
      <c r="O479" s="141" t="s">
        <v>7215</v>
      </c>
    </row>
    <row r="480" spans="1:15" x14ac:dyDescent="0.2">
      <c r="A480" s="141">
        <v>327614</v>
      </c>
      <c r="B480" s="141" t="s">
        <v>4111</v>
      </c>
      <c r="C480" s="141" t="s">
        <v>7215</v>
      </c>
      <c r="D480" s="141" t="s">
        <v>7215</v>
      </c>
      <c r="E480" s="141" t="s">
        <v>7215</v>
      </c>
      <c r="F480" s="141" t="s">
        <v>7215</v>
      </c>
      <c r="G480" s="141" t="s">
        <v>7215</v>
      </c>
      <c r="H480" s="141" t="s">
        <v>7215</v>
      </c>
      <c r="I480" s="141" t="s">
        <v>7215</v>
      </c>
      <c r="J480" s="141" t="s">
        <v>7215</v>
      </c>
      <c r="K480" s="141" t="s">
        <v>7215</v>
      </c>
      <c r="L480" s="141" t="s">
        <v>7215</v>
      </c>
      <c r="M480" s="141" t="s">
        <v>7215</v>
      </c>
      <c r="N480" s="141" t="s">
        <v>7215</v>
      </c>
      <c r="O480" s="141" t="s">
        <v>7215</v>
      </c>
    </row>
    <row r="481" spans="1:15" x14ac:dyDescent="0.2">
      <c r="A481" s="141">
        <v>327617</v>
      </c>
      <c r="B481" s="141" t="s">
        <v>4111</v>
      </c>
      <c r="C481" s="141" t="s">
        <v>7215</v>
      </c>
      <c r="D481" s="141" t="s">
        <v>7215</v>
      </c>
      <c r="E481" s="141" t="s">
        <v>7215</v>
      </c>
      <c r="F481" s="141" t="s">
        <v>7215</v>
      </c>
      <c r="G481" s="141" t="s">
        <v>7215</v>
      </c>
      <c r="H481" s="141" t="s">
        <v>7215</v>
      </c>
      <c r="I481" s="141" t="s">
        <v>7215</v>
      </c>
      <c r="J481" s="141" t="s">
        <v>7215</v>
      </c>
      <c r="K481" s="141" t="s">
        <v>7215</v>
      </c>
      <c r="L481" s="141" t="s">
        <v>7215</v>
      </c>
      <c r="M481" s="141" t="s">
        <v>7215</v>
      </c>
      <c r="N481" s="141" t="s">
        <v>7215</v>
      </c>
      <c r="O481" s="141" t="s">
        <v>7215</v>
      </c>
    </row>
    <row r="482" spans="1:15" x14ac:dyDescent="0.2">
      <c r="A482" s="141">
        <v>327680</v>
      </c>
      <c r="B482" s="141" t="s">
        <v>4111</v>
      </c>
      <c r="C482" s="141" t="s">
        <v>7215</v>
      </c>
      <c r="D482" s="141" t="s">
        <v>7215</v>
      </c>
      <c r="E482" s="141" t="s">
        <v>7215</v>
      </c>
      <c r="F482" s="141" t="s">
        <v>7215</v>
      </c>
      <c r="G482" s="141" t="s">
        <v>7215</v>
      </c>
      <c r="H482" s="141" t="s">
        <v>7215</v>
      </c>
      <c r="I482" s="141" t="s">
        <v>7215</v>
      </c>
      <c r="J482" s="141" t="s">
        <v>7215</v>
      </c>
      <c r="K482" s="141" t="s">
        <v>7215</v>
      </c>
      <c r="L482" s="141" t="s">
        <v>7215</v>
      </c>
      <c r="M482" s="141" t="s">
        <v>7215</v>
      </c>
      <c r="N482" s="141" t="s">
        <v>7215</v>
      </c>
      <c r="O482" s="141" t="s">
        <v>7215</v>
      </c>
    </row>
    <row r="483" spans="1:15" x14ac:dyDescent="0.2">
      <c r="A483" s="141">
        <v>327728</v>
      </c>
      <c r="B483" s="141" t="s">
        <v>4111</v>
      </c>
      <c r="C483" s="141" t="s">
        <v>7215</v>
      </c>
      <c r="D483" s="141" t="s">
        <v>7215</v>
      </c>
      <c r="E483" s="141" t="s">
        <v>7215</v>
      </c>
      <c r="F483" s="141" t="s">
        <v>7215</v>
      </c>
      <c r="G483" s="141" t="s">
        <v>7215</v>
      </c>
      <c r="H483" s="141" t="s">
        <v>7215</v>
      </c>
      <c r="I483" s="141" t="s">
        <v>7215</v>
      </c>
      <c r="J483" s="141" t="s">
        <v>7215</v>
      </c>
      <c r="K483" s="141" t="s">
        <v>7215</v>
      </c>
      <c r="L483" s="141" t="s">
        <v>7215</v>
      </c>
      <c r="M483" s="141" t="s">
        <v>7215</v>
      </c>
      <c r="N483" s="141" t="s">
        <v>7215</v>
      </c>
      <c r="O483" s="141" t="s">
        <v>7215</v>
      </c>
    </row>
    <row r="484" spans="1:15" x14ac:dyDescent="0.2">
      <c r="A484" s="141">
        <v>327730</v>
      </c>
      <c r="B484" s="141" t="s">
        <v>4111</v>
      </c>
      <c r="C484" s="141" t="s">
        <v>7215</v>
      </c>
      <c r="D484" s="141" t="s">
        <v>7215</v>
      </c>
      <c r="E484" s="141" t="s">
        <v>7215</v>
      </c>
      <c r="F484" s="141" t="s">
        <v>7215</v>
      </c>
      <c r="G484" s="141" t="s">
        <v>7215</v>
      </c>
      <c r="H484" s="141" t="s">
        <v>7215</v>
      </c>
      <c r="I484" s="141" t="s">
        <v>7215</v>
      </c>
      <c r="J484" s="141" t="s">
        <v>7215</v>
      </c>
      <c r="K484" s="141" t="s">
        <v>7215</v>
      </c>
      <c r="L484" s="141" t="s">
        <v>7215</v>
      </c>
      <c r="M484" s="141" t="s">
        <v>7215</v>
      </c>
      <c r="N484" s="141" t="s">
        <v>7215</v>
      </c>
      <c r="O484" s="141" t="s">
        <v>7215</v>
      </c>
    </row>
    <row r="485" spans="1:15" x14ac:dyDescent="0.2">
      <c r="A485" s="141">
        <v>327751</v>
      </c>
      <c r="B485" s="141" t="s">
        <v>4111</v>
      </c>
      <c r="C485" s="141" t="s">
        <v>7215</v>
      </c>
      <c r="D485" s="141" t="s">
        <v>7215</v>
      </c>
      <c r="E485" s="141" t="s">
        <v>7215</v>
      </c>
      <c r="F485" s="141" t="s">
        <v>7215</v>
      </c>
      <c r="G485" s="141" t="s">
        <v>7215</v>
      </c>
      <c r="H485" s="141" t="s">
        <v>7215</v>
      </c>
      <c r="I485" s="141" t="s">
        <v>7215</v>
      </c>
      <c r="J485" s="141" t="s">
        <v>7215</v>
      </c>
      <c r="K485" s="141" t="s">
        <v>7215</v>
      </c>
      <c r="L485" s="141" t="s">
        <v>7215</v>
      </c>
      <c r="M485" s="141" t="s">
        <v>7215</v>
      </c>
      <c r="N485" s="141" t="s">
        <v>7215</v>
      </c>
      <c r="O485" s="141" t="s">
        <v>7215</v>
      </c>
    </row>
    <row r="486" spans="1:15" x14ac:dyDescent="0.2">
      <c r="A486" s="141">
        <v>327768</v>
      </c>
      <c r="B486" s="141" t="s">
        <v>4111</v>
      </c>
      <c r="C486" s="141" t="s">
        <v>7215</v>
      </c>
      <c r="D486" s="141" t="s">
        <v>7215</v>
      </c>
      <c r="E486" s="141" t="s">
        <v>7215</v>
      </c>
      <c r="F486" s="141" t="s">
        <v>7215</v>
      </c>
      <c r="G486" s="141" t="s">
        <v>7215</v>
      </c>
      <c r="H486" s="141" t="s">
        <v>7215</v>
      </c>
      <c r="I486" s="141" t="s">
        <v>7215</v>
      </c>
      <c r="J486" s="141" t="s">
        <v>7215</v>
      </c>
      <c r="K486" s="141" t="s">
        <v>7215</v>
      </c>
      <c r="L486" s="141" t="s">
        <v>7215</v>
      </c>
      <c r="M486" s="141" t="s">
        <v>7215</v>
      </c>
      <c r="N486" s="141" t="s">
        <v>7215</v>
      </c>
      <c r="O486" s="141" t="s">
        <v>7215</v>
      </c>
    </row>
    <row r="487" spans="1:15" x14ac:dyDescent="0.2">
      <c r="A487" s="141">
        <v>327775</v>
      </c>
      <c r="B487" s="141" t="s">
        <v>4111</v>
      </c>
      <c r="C487" s="141" t="s">
        <v>7215</v>
      </c>
      <c r="D487" s="141" t="s">
        <v>7215</v>
      </c>
      <c r="E487" s="141" t="s">
        <v>7215</v>
      </c>
      <c r="F487" s="141" t="s">
        <v>7215</v>
      </c>
      <c r="G487" s="141" t="s">
        <v>7215</v>
      </c>
      <c r="H487" s="141" t="s">
        <v>7215</v>
      </c>
      <c r="I487" s="141" t="s">
        <v>7215</v>
      </c>
      <c r="J487" s="141" t="s">
        <v>7215</v>
      </c>
      <c r="K487" s="141" t="s">
        <v>7215</v>
      </c>
      <c r="L487" s="141" t="s">
        <v>7215</v>
      </c>
      <c r="M487" s="141" t="s">
        <v>7215</v>
      </c>
      <c r="N487" s="141" t="s">
        <v>7215</v>
      </c>
      <c r="O487" s="141" t="s">
        <v>7215</v>
      </c>
    </row>
    <row r="488" spans="1:15" x14ac:dyDescent="0.2">
      <c r="A488" s="141">
        <v>327798</v>
      </c>
      <c r="B488" s="141" t="s">
        <v>4111</v>
      </c>
      <c r="C488" s="141" t="s">
        <v>7215</v>
      </c>
      <c r="D488" s="141" t="s">
        <v>7215</v>
      </c>
      <c r="E488" s="141" t="s">
        <v>7215</v>
      </c>
      <c r="F488" s="141" t="s">
        <v>7215</v>
      </c>
      <c r="G488" s="141" t="s">
        <v>7215</v>
      </c>
      <c r="H488" s="141" t="s">
        <v>7215</v>
      </c>
      <c r="I488" s="141" t="s">
        <v>7215</v>
      </c>
      <c r="J488" s="141" t="s">
        <v>7215</v>
      </c>
      <c r="K488" s="141" t="s">
        <v>7215</v>
      </c>
      <c r="L488" s="141" t="s">
        <v>7215</v>
      </c>
      <c r="M488" s="141" t="s">
        <v>7215</v>
      </c>
      <c r="N488" s="141" t="s">
        <v>7215</v>
      </c>
      <c r="O488" s="141" t="s">
        <v>7215</v>
      </c>
    </row>
    <row r="489" spans="1:15" x14ac:dyDescent="0.2">
      <c r="A489" s="141">
        <v>327802</v>
      </c>
      <c r="B489" s="141" t="s">
        <v>4111</v>
      </c>
      <c r="C489" s="141" t="s">
        <v>7215</v>
      </c>
      <c r="D489" s="141" t="s">
        <v>7215</v>
      </c>
      <c r="E489" s="141" t="s">
        <v>7215</v>
      </c>
      <c r="F489" s="141" t="s">
        <v>7215</v>
      </c>
      <c r="G489" s="141" t="s">
        <v>7215</v>
      </c>
      <c r="H489" s="141" t="s">
        <v>7215</v>
      </c>
      <c r="I489" s="141" t="s">
        <v>7215</v>
      </c>
      <c r="J489" s="141" t="s">
        <v>7215</v>
      </c>
      <c r="K489" s="141" t="s">
        <v>7215</v>
      </c>
      <c r="L489" s="141" t="s">
        <v>7215</v>
      </c>
      <c r="M489" s="141" t="s">
        <v>7215</v>
      </c>
      <c r="N489" s="141" t="s">
        <v>7215</v>
      </c>
      <c r="O489" s="141" t="s">
        <v>7215</v>
      </c>
    </row>
    <row r="490" spans="1:15" x14ac:dyDescent="0.2">
      <c r="A490" s="141">
        <v>327822</v>
      </c>
      <c r="B490" s="141" t="s">
        <v>4111</v>
      </c>
      <c r="C490" s="141" t="s">
        <v>7215</v>
      </c>
      <c r="D490" s="141" t="s">
        <v>7215</v>
      </c>
      <c r="E490" s="141" t="s">
        <v>7215</v>
      </c>
      <c r="F490" s="141" t="s">
        <v>7215</v>
      </c>
      <c r="G490" s="141" t="s">
        <v>7215</v>
      </c>
      <c r="H490" s="141" t="s">
        <v>7215</v>
      </c>
      <c r="I490" s="141" t="s">
        <v>7215</v>
      </c>
      <c r="J490" s="141" t="s">
        <v>7215</v>
      </c>
      <c r="K490" s="141" t="s">
        <v>7215</v>
      </c>
      <c r="L490" s="141" t="s">
        <v>7215</v>
      </c>
      <c r="M490" s="141" t="s">
        <v>7215</v>
      </c>
      <c r="N490" s="141" t="s">
        <v>7215</v>
      </c>
      <c r="O490" s="141" t="s">
        <v>7215</v>
      </c>
    </row>
    <row r="491" spans="1:15" x14ac:dyDescent="0.2">
      <c r="A491" s="141">
        <v>327863</v>
      </c>
      <c r="B491" s="141" t="s">
        <v>4111</v>
      </c>
      <c r="C491" s="141" t="s">
        <v>7215</v>
      </c>
      <c r="D491" s="141" t="s">
        <v>7215</v>
      </c>
      <c r="E491" s="141" t="s">
        <v>7215</v>
      </c>
      <c r="F491" s="141" t="s">
        <v>7215</v>
      </c>
      <c r="G491" s="141" t="s">
        <v>7215</v>
      </c>
      <c r="H491" s="141" t="s">
        <v>7215</v>
      </c>
      <c r="I491" s="141" t="s">
        <v>7215</v>
      </c>
      <c r="J491" s="141" t="s">
        <v>7215</v>
      </c>
      <c r="K491" s="141" t="s">
        <v>7215</v>
      </c>
      <c r="L491" s="141" t="s">
        <v>7215</v>
      </c>
      <c r="M491" s="141" t="s">
        <v>7215</v>
      </c>
      <c r="N491" s="141" t="s">
        <v>7215</v>
      </c>
      <c r="O491" s="141" t="s">
        <v>7215</v>
      </c>
    </row>
    <row r="492" spans="1:15" x14ac:dyDescent="0.2">
      <c r="A492" s="141">
        <v>327961</v>
      </c>
      <c r="B492" s="141" t="s">
        <v>4111</v>
      </c>
      <c r="C492" s="141" t="s">
        <v>7215</v>
      </c>
      <c r="D492" s="141" t="s">
        <v>7215</v>
      </c>
      <c r="E492" s="141" t="s">
        <v>7215</v>
      </c>
      <c r="F492" s="141" t="s">
        <v>7215</v>
      </c>
      <c r="G492" s="141" t="s">
        <v>7215</v>
      </c>
      <c r="H492" s="141" t="s">
        <v>7215</v>
      </c>
      <c r="I492" s="141" t="s">
        <v>7215</v>
      </c>
      <c r="J492" s="141" t="s">
        <v>7215</v>
      </c>
      <c r="K492" s="141" t="s">
        <v>7215</v>
      </c>
      <c r="L492" s="141" t="s">
        <v>7215</v>
      </c>
      <c r="M492" s="141" t="s">
        <v>7215</v>
      </c>
      <c r="N492" s="141" t="s">
        <v>7215</v>
      </c>
      <c r="O492" s="141" t="s">
        <v>7215</v>
      </c>
    </row>
    <row r="493" spans="1:15" x14ac:dyDescent="0.2">
      <c r="A493" s="141">
        <v>327964</v>
      </c>
      <c r="B493" s="141" t="s">
        <v>4111</v>
      </c>
      <c r="C493" s="141" t="s">
        <v>7215</v>
      </c>
      <c r="D493" s="141" t="s">
        <v>7215</v>
      </c>
      <c r="E493" s="141" t="s">
        <v>7215</v>
      </c>
      <c r="F493" s="141" t="s">
        <v>7215</v>
      </c>
      <c r="G493" s="141" t="s">
        <v>7215</v>
      </c>
      <c r="H493" s="141" t="s">
        <v>7215</v>
      </c>
      <c r="I493" s="141" t="s">
        <v>7215</v>
      </c>
      <c r="J493" s="141" t="s">
        <v>7215</v>
      </c>
      <c r="K493" s="141" t="s">
        <v>7215</v>
      </c>
      <c r="L493" s="141" t="s">
        <v>7215</v>
      </c>
      <c r="M493" s="141" t="s">
        <v>7215</v>
      </c>
      <c r="N493" s="141" t="s">
        <v>7215</v>
      </c>
      <c r="O493" s="141" t="s">
        <v>7215</v>
      </c>
    </row>
    <row r="494" spans="1:15" x14ac:dyDescent="0.2">
      <c r="A494" s="141">
        <v>327967</v>
      </c>
      <c r="B494" s="141" t="s">
        <v>4111</v>
      </c>
      <c r="C494" s="141" t="s">
        <v>7215</v>
      </c>
      <c r="D494" s="141" t="s">
        <v>7215</v>
      </c>
      <c r="E494" s="141" t="s">
        <v>7215</v>
      </c>
      <c r="F494" s="141" t="s">
        <v>7215</v>
      </c>
      <c r="G494" s="141" t="s">
        <v>7215</v>
      </c>
      <c r="H494" s="141" t="s">
        <v>7215</v>
      </c>
      <c r="I494" s="141" t="s">
        <v>7215</v>
      </c>
      <c r="J494" s="141" t="s">
        <v>7215</v>
      </c>
      <c r="K494" s="141" t="s">
        <v>7215</v>
      </c>
      <c r="L494" s="141" t="s">
        <v>7215</v>
      </c>
      <c r="M494" s="141" t="s">
        <v>7215</v>
      </c>
      <c r="N494" s="141" t="s">
        <v>7215</v>
      </c>
      <c r="O494" s="141" t="s">
        <v>7215</v>
      </c>
    </row>
    <row r="495" spans="1:15" x14ac:dyDescent="0.2">
      <c r="A495" s="141">
        <v>327968</v>
      </c>
      <c r="B495" s="141" t="s">
        <v>4111</v>
      </c>
      <c r="C495" s="141" t="s">
        <v>7215</v>
      </c>
      <c r="D495" s="141" t="s">
        <v>7215</v>
      </c>
      <c r="E495" s="141" t="s">
        <v>7215</v>
      </c>
      <c r="F495" s="141" t="s">
        <v>7215</v>
      </c>
      <c r="G495" s="141" t="s">
        <v>7215</v>
      </c>
      <c r="H495" s="141" t="s">
        <v>7215</v>
      </c>
      <c r="I495" s="141" t="s">
        <v>7215</v>
      </c>
      <c r="J495" s="141" t="s">
        <v>7215</v>
      </c>
      <c r="K495" s="141" t="s">
        <v>7215</v>
      </c>
      <c r="L495" s="141" t="s">
        <v>7215</v>
      </c>
      <c r="M495" s="141" t="s">
        <v>7215</v>
      </c>
      <c r="N495" s="141" t="s">
        <v>7215</v>
      </c>
      <c r="O495" s="141" t="s">
        <v>7215</v>
      </c>
    </row>
    <row r="496" spans="1:15" x14ac:dyDescent="0.2">
      <c r="A496" s="141">
        <v>327971</v>
      </c>
      <c r="B496" s="141" t="s">
        <v>4111</v>
      </c>
      <c r="C496" s="141" t="s">
        <v>7215</v>
      </c>
      <c r="D496" s="141" t="s">
        <v>7215</v>
      </c>
      <c r="E496" s="141" t="s">
        <v>7215</v>
      </c>
      <c r="F496" s="141" t="s">
        <v>7215</v>
      </c>
      <c r="G496" s="141" t="s">
        <v>7215</v>
      </c>
      <c r="H496" s="141" t="s">
        <v>7215</v>
      </c>
      <c r="I496" s="141" t="s">
        <v>7215</v>
      </c>
      <c r="J496" s="141" t="s">
        <v>7215</v>
      </c>
      <c r="K496" s="141" t="s">
        <v>7215</v>
      </c>
      <c r="L496" s="141" t="s">
        <v>7215</v>
      </c>
      <c r="M496" s="141" t="s">
        <v>7215</v>
      </c>
      <c r="N496" s="141" t="s">
        <v>7215</v>
      </c>
      <c r="O496" s="141" t="s">
        <v>7215</v>
      </c>
    </row>
    <row r="497" spans="1:15" x14ac:dyDescent="0.2">
      <c r="A497" s="141">
        <v>327973</v>
      </c>
      <c r="B497" s="141" t="s">
        <v>4111</v>
      </c>
      <c r="C497" s="141" t="s">
        <v>7215</v>
      </c>
      <c r="D497" s="141" t="s">
        <v>7215</v>
      </c>
      <c r="E497" s="141" t="s">
        <v>7215</v>
      </c>
      <c r="F497" s="141" t="s">
        <v>7215</v>
      </c>
      <c r="G497" s="141" t="s">
        <v>7215</v>
      </c>
      <c r="H497" s="141" t="s">
        <v>7215</v>
      </c>
      <c r="I497" s="141" t="s">
        <v>7215</v>
      </c>
      <c r="J497" s="141" t="s">
        <v>7215</v>
      </c>
      <c r="K497" s="141" t="s">
        <v>7215</v>
      </c>
      <c r="L497" s="141" t="s">
        <v>7215</v>
      </c>
      <c r="M497" s="141" t="s">
        <v>7215</v>
      </c>
      <c r="N497" s="141" t="s">
        <v>7215</v>
      </c>
      <c r="O497" s="141" t="s">
        <v>7215</v>
      </c>
    </row>
    <row r="498" spans="1:15" x14ac:dyDescent="0.2">
      <c r="A498" s="141">
        <v>327999</v>
      </c>
      <c r="B498" s="141" t="s">
        <v>4111</v>
      </c>
      <c r="C498" s="141" t="s">
        <v>7215</v>
      </c>
      <c r="D498" s="141" t="s">
        <v>7215</v>
      </c>
      <c r="E498" s="141" t="s">
        <v>7215</v>
      </c>
      <c r="F498" s="141" t="s">
        <v>7215</v>
      </c>
      <c r="G498" s="141" t="s">
        <v>7215</v>
      </c>
      <c r="H498" s="141" t="s">
        <v>7215</v>
      </c>
      <c r="I498" s="141" t="s">
        <v>7215</v>
      </c>
      <c r="J498" s="141" t="s">
        <v>7215</v>
      </c>
      <c r="K498" s="141" t="s">
        <v>7215</v>
      </c>
      <c r="L498" s="141" t="s">
        <v>7215</v>
      </c>
      <c r="M498" s="141" t="s">
        <v>7215</v>
      </c>
      <c r="N498" s="141" t="s">
        <v>7215</v>
      </c>
      <c r="O498" s="141" t="s">
        <v>7215</v>
      </c>
    </row>
    <row r="499" spans="1:15" x14ac:dyDescent="0.2">
      <c r="A499" s="141">
        <v>328019</v>
      </c>
      <c r="B499" s="141" t="s">
        <v>4111</v>
      </c>
      <c r="C499" s="141" t="s">
        <v>7215</v>
      </c>
      <c r="D499" s="141" t="s">
        <v>7215</v>
      </c>
      <c r="E499" s="141" t="s">
        <v>7215</v>
      </c>
      <c r="F499" s="141" t="s">
        <v>7215</v>
      </c>
      <c r="G499" s="141" t="s">
        <v>7215</v>
      </c>
      <c r="H499" s="141" t="s">
        <v>7215</v>
      </c>
      <c r="I499" s="141" t="s">
        <v>7215</v>
      </c>
      <c r="J499" s="141" t="s">
        <v>7215</v>
      </c>
      <c r="K499" s="141" t="s">
        <v>7215</v>
      </c>
      <c r="L499" s="141" t="s">
        <v>7215</v>
      </c>
      <c r="M499" s="141" t="s">
        <v>7215</v>
      </c>
      <c r="N499" s="141" t="s">
        <v>7215</v>
      </c>
      <c r="O499" s="141" t="s">
        <v>7215</v>
      </c>
    </row>
    <row r="500" spans="1:15" x14ac:dyDescent="0.2">
      <c r="A500" s="141">
        <v>328025</v>
      </c>
      <c r="B500" s="141" t="s">
        <v>4111</v>
      </c>
      <c r="C500" s="141" t="s">
        <v>7215</v>
      </c>
      <c r="D500" s="141" t="s">
        <v>7215</v>
      </c>
      <c r="E500" s="141" t="s">
        <v>7215</v>
      </c>
      <c r="F500" s="141" t="s">
        <v>7215</v>
      </c>
      <c r="G500" s="141" t="s">
        <v>7215</v>
      </c>
      <c r="H500" s="141" t="s">
        <v>7215</v>
      </c>
      <c r="I500" s="141" t="s">
        <v>7215</v>
      </c>
      <c r="J500" s="141" t="s">
        <v>7215</v>
      </c>
      <c r="K500" s="141" t="s">
        <v>7215</v>
      </c>
      <c r="L500" s="141" t="s">
        <v>7215</v>
      </c>
      <c r="M500" s="141" t="s">
        <v>7215</v>
      </c>
      <c r="N500" s="141" t="s">
        <v>7215</v>
      </c>
      <c r="O500" s="141" t="s">
        <v>7215</v>
      </c>
    </row>
    <row r="501" spans="1:15" x14ac:dyDescent="0.2">
      <c r="A501" s="141">
        <v>328043</v>
      </c>
      <c r="B501" s="141" t="s">
        <v>4111</v>
      </c>
      <c r="C501" s="141" t="s">
        <v>7215</v>
      </c>
      <c r="D501" s="141" t="s">
        <v>7215</v>
      </c>
      <c r="E501" s="141" t="s">
        <v>7215</v>
      </c>
      <c r="F501" s="141" t="s">
        <v>7215</v>
      </c>
      <c r="G501" s="141" t="s">
        <v>7215</v>
      </c>
      <c r="H501" s="141" t="s">
        <v>7215</v>
      </c>
      <c r="I501" s="141" t="s">
        <v>7215</v>
      </c>
      <c r="J501" s="141" t="s">
        <v>7215</v>
      </c>
      <c r="K501" s="141" t="s">
        <v>7215</v>
      </c>
      <c r="L501" s="141" t="s">
        <v>7215</v>
      </c>
      <c r="M501" s="141" t="s">
        <v>7215</v>
      </c>
      <c r="N501" s="141" t="s">
        <v>7215</v>
      </c>
      <c r="O501" s="141" t="s">
        <v>7215</v>
      </c>
    </row>
    <row r="502" spans="1:15" x14ac:dyDescent="0.2">
      <c r="A502" s="141">
        <v>328106</v>
      </c>
      <c r="B502" s="141" t="s">
        <v>4111</v>
      </c>
      <c r="C502" s="141" t="s">
        <v>7215</v>
      </c>
      <c r="D502" s="141" t="s">
        <v>7215</v>
      </c>
      <c r="E502" s="141" t="s">
        <v>7215</v>
      </c>
      <c r="F502" s="141" t="s">
        <v>7215</v>
      </c>
      <c r="G502" s="141" t="s">
        <v>7215</v>
      </c>
      <c r="H502" s="141" t="s">
        <v>7215</v>
      </c>
      <c r="I502" s="141" t="s">
        <v>7215</v>
      </c>
      <c r="J502" s="141" t="s">
        <v>7215</v>
      </c>
      <c r="K502" s="141" t="s">
        <v>7215</v>
      </c>
      <c r="L502" s="141" t="s">
        <v>7215</v>
      </c>
      <c r="M502" s="141" t="s">
        <v>7215</v>
      </c>
      <c r="N502" s="141" t="s">
        <v>7215</v>
      </c>
      <c r="O502" s="141" t="s">
        <v>7215</v>
      </c>
    </row>
    <row r="503" spans="1:15" x14ac:dyDescent="0.2">
      <c r="A503" s="141">
        <v>328133</v>
      </c>
      <c r="B503" s="141" t="s">
        <v>4111</v>
      </c>
      <c r="C503" s="141" t="s">
        <v>7215</v>
      </c>
      <c r="D503" s="141" t="s">
        <v>7215</v>
      </c>
      <c r="E503" s="141" t="s">
        <v>7215</v>
      </c>
      <c r="F503" s="141" t="s">
        <v>7215</v>
      </c>
      <c r="G503" s="141" t="s">
        <v>7215</v>
      </c>
      <c r="H503" s="141" t="s">
        <v>7215</v>
      </c>
      <c r="I503" s="141" t="s">
        <v>7215</v>
      </c>
      <c r="J503" s="141" t="s">
        <v>7215</v>
      </c>
      <c r="K503" s="141" t="s">
        <v>7215</v>
      </c>
      <c r="L503" s="141" t="s">
        <v>7215</v>
      </c>
      <c r="M503" s="141" t="s">
        <v>7215</v>
      </c>
      <c r="N503" s="141" t="s">
        <v>7215</v>
      </c>
      <c r="O503" s="141" t="s">
        <v>7215</v>
      </c>
    </row>
    <row r="504" spans="1:15" x14ac:dyDescent="0.2">
      <c r="A504" s="141">
        <v>328193</v>
      </c>
      <c r="B504" s="141" t="s">
        <v>4111</v>
      </c>
      <c r="C504" s="141" t="s">
        <v>7215</v>
      </c>
      <c r="D504" s="141" t="s">
        <v>7215</v>
      </c>
      <c r="E504" s="141" t="s">
        <v>7215</v>
      </c>
      <c r="F504" s="141" t="s">
        <v>7215</v>
      </c>
      <c r="G504" s="141" t="s">
        <v>7215</v>
      </c>
      <c r="H504" s="141" t="s">
        <v>7215</v>
      </c>
      <c r="I504" s="141" t="s">
        <v>7215</v>
      </c>
      <c r="J504" s="141" t="s">
        <v>7215</v>
      </c>
      <c r="K504" s="141" t="s">
        <v>7215</v>
      </c>
      <c r="L504" s="141" t="s">
        <v>7215</v>
      </c>
      <c r="M504" s="141" t="s">
        <v>7215</v>
      </c>
      <c r="N504" s="141" t="s">
        <v>7215</v>
      </c>
      <c r="O504" s="141" t="s">
        <v>7215</v>
      </c>
    </row>
    <row r="505" spans="1:15" x14ac:dyDescent="0.2">
      <c r="A505" s="141">
        <v>328229</v>
      </c>
      <c r="B505" s="141" t="s">
        <v>4111</v>
      </c>
      <c r="C505" s="141" t="s">
        <v>7215</v>
      </c>
      <c r="D505" s="141" t="s">
        <v>7215</v>
      </c>
      <c r="E505" s="141" t="s">
        <v>7215</v>
      </c>
      <c r="F505" s="141" t="s">
        <v>7215</v>
      </c>
      <c r="G505" s="141" t="s">
        <v>7215</v>
      </c>
      <c r="H505" s="141" t="s">
        <v>7215</v>
      </c>
      <c r="I505" s="141" t="s">
        <v>7215</v>
      </c>
      <c r="J505" s="141" t="s">
        <v>7215</v>
      </c>
      <c r="K505" s="141" t="s">
        <v>7215</v>
      </c>
      <c r="L505" s="141" t="s">
        <v>7215</v>
      </c>
      <c r="M505" s="141" t="s">
        <v>7215</v>
      </c>
      <c r="N505" s="141" t="s">
        <v>7215</v>
      </c>
      <c r="O505" s="141" t="s">
        <v>7215</v>
      </c>
    </row>
    <row r="506" spans="1:15" x14ac:dyDescent="0.2">
      <c r="A506" s="141">
        <v>328236</v>
      </c>
      <c r="B506" s="141" t="s">
        <v>4111</v>
      </c>
      <c r="C506" s="141" t="s">
        <v>7215</v>
      </c>
      <c r="D506" s="141" t="s">
        <v>7215</v>
      </c>
      <c r="E506" s="141" t="s">
        <v>7215</v>
      </c>
      <c r="F506" s="141" t="s">
        <v>7215</v>
      </c>
      <c r="G506" s="141" t="s">
        <v>7215</v>
      </c>
      <c r="H506" s="141" t="s">
        <v>7215</v>
      </c>
      <c r="I506" s="141" t="s">
        <v>7215</v>
      </c>
      <c r="J506" s="141" t="s">
        <v>7215</v>
      </c>
      <c r="K506" s="141" t="s">
        <v>7215</v>
      </c>
      <c r="L506" s="141" t="s">
        <v>7215</v>
      </c>
      <c r="M506" s="141" t="s">
        <v>7215</v>
      </c>
      <c r="N506" s="141" t="s">
        <v>7215</v>
      </c>
      <c r="O506" s="141" t="s">
        <v>7215</v>
      </c>
    </row>
    <row r="507" spans="1:15" x14ac:dyDescent="0.2">
      <c r="A507" s="141">
        <v>328241</v>
      </c>
      <c r="B507" s="141" t="s">
        <v>4111</v>
      </c>
      <c r="C507" s="141" t="s">
        <v>7215</v>
      </c>
      <c r="D507" s="141" t="s">
        <v>7215</v>
      </c>
      <c r="E507" s="141" t="s">
        <v>7215</v>
      </c>
      <c r="F507" s="141" t="s">
        <v>7215</v>
      </c>
      <c r="G507" s="141" t="s">
        <v>7215</v>
      </c>
      <c r="H507" s="141" t="s">
        <v>7215</v>
      </c>
      <c r="I507" s="141" t="s">
        <v>7215</v>
      </c>
      <c r="J507" s="141" t="s">
        <v>7215</v>
      </c>
      <c r="K507" s="141" t="s">
        <v>7215</v>
      </c>
      <c r="L507" s="141" t="s">
        <v>7215</v>
      </c>
      <c r="M507" s="141" t="s">
        <v>7215</v>
      </c>
      <c r="N507" s="141" t="s">
        <v>7215</v>
      </c>
      <c r="O507" s="141" t="s">
        <v>7215</v>
      </c>
    </row>
    <row r="508" spans="1:15" x14ac:dyDescent="0.2">
      <c r="A508" s="141">
        <v>328263</v>
      </c>
      <c r="B508" s="141" t="s">
        <v>4111</v>
      </c>
      <c r="C508" s="141" t="s">
        <v>7215</v>
      </c>
      <c r="D508" s="141" t="s">
        <v>7215</v>
      </c>
      <c r="E508" s="141" t="s">
        <v>7215</v>
      </c>
      <c r="F508" s="141" t="s">
        <v>7215</v>
      </c>
      <c r="G508" s="141" t="s">
        <v>7215</v>
      </c>
      <c r="H508" s="141" t="s">
        <v>7215</v>
      </c>
      <c r="I508" s="141" t="s">
        <v>7215</v>
      </c>
      <c r="J508" s="141" t="s">
        <v>7215</v>
      </c>
      <c r="K508" s="141" t="s">
        <v>7215</v>
      </c>
      <c r="L508" s="141" t="s">
        <v>7215</v>
      </c>
      <c r="M508" s="141" t="s">
        <v>7215</v>
      </c>
      <c r="N508" s="141" t="s">
        <v>7215</v>
      </c>
      <c r="O508" s="141" t="s">
        <v>7215</v>
      </c>
    </row>
    <row r="509" spans="1:15" x14ac:dyDescent="0.2">
      <c r="A509" s="141">
        <v>328286</v>
      </c>
      <c r="B509" s="141" t="s">
        <v>4111</v>
      </c>
      <c r="C509" s="141" t="s">
        <v>7215</v>
      </c>
      <c r="D509" s="141" t="s">
        <v>7215</v>
      </c>
      <c r="E509" s="141" t="s">
        <v>7215</v>
      </c>
      <c r="F509" s="141" t="s">
        <v>7215</v>
      </c>
      <c r="G509" s="141" t="s">
        <v>7215</v>
      </c>
      <c r="H509" s="141" t="s">
        <v>7215</v>
      </c>
      <c r="I509" s="141" t="s">
        <v>7215</v>
      </c>
      <c r="J509" s="141" t="s">
        <v>7215</v>
      </c>
      <c r="K509" s="141" t="s">
        <v>7215</v>
      </c>
      <c r="L509" s="141" t="s">
        <v>7215</v>
      </c>
      <c r="M509" s="141" t="s">
        <v>7215</v>
      </c>
      <c r="N509" s="141" t="s">
        <v>7215</v>
      </c>
      <c r="O509" s="141" t="s">
        <v>7215</v>
      </c>
    </row>
    <row r="510" spans="1:15" x14ac:dyDescent="0.2">
      <c r="A510" s="141">
        <v>328318</v>
      </c>
      <c r="B510" s="141" t="s">
        <v>4111</v>
      </c>
      <c r="C510" s="141" t="s">
        <v>7215</v>
      </c>
      <c r="D510" s="141" t="s">
        <v>7215</v>
      </c>
      <c r="E510" s="141" t="s">
        <v>7215</v>
      </c>
      <c r="F510" s="141" t="s">
        <v>7215</v>
      </c>
      <c r="G510" s="141" t="s">
        <v>7215</v>
      </c>
      <c r="H510" s="141" t="s">
        <v>7215</v>
      </c>
      <c r="I510" s="141" t="s">
        <v>7215</v>
      </c>
      <c r="J510" s="141" t="s">
        <v>7215</v>
      </c>
      <c r="K510" s="141" t="s">
        <v>7215</v>
      </c>
      <c r="L510" s="141" t="s">
        <v>7215</v>
      </c>
      <c r="M510" s="141" t="s">
        <v>7215</v>
      </c>
      <c r="N510" s="141" t="s">
        <v>7215</v>
      </c>
      <c r="O510" s="141" t="s">
        <v>7215</v>
      </c>
    </row>
    <row r="511" spans="1:15" x14ac:dyDescent="0.2">
      <c r="A511" s="141">
        <v>328345</v>
      </c>
      <c r="B511" s="141" t="s">
        <v>4111</v>
      </c>
      <c r="C511" s="141" t="s">
        <v>7215</v>
      </c>
      <c r="D511" s="141" t="s">
        <v>7215</v>
      </c>
      <c r="E511" s="141" t="s">
        <v>7215</v>
      </c>
      <c r="F511" s="141" t="s">
        <v>7215</v>
      </c>
      <c r="G511" s="141" t="s">
        <v>7215</v>
      </c>
      <c r="H511" s="141" t="s">
        <v>7215</v>
      </c>
      <c r="I511" s="141" t="s">
        <v>7215</v>
      </c>
      <c r="J511" s="141" t="s">
        <v>7215</v>
      </c>
      <c r="K511" s="141" t="s">
        <v>7215</v>
      </c>
      <c r="L511" s="141" t="s">
        <v>7215</v>
      </c>
      <c r="M511" s="141" t="s">
        <v>7215</v>
      </c>
      <c r="N511" s="141" t="s">
        <v>7215</v>
      </c>
      <c r="O511" s="141" t="s">
        <v>7215</v>
      </c>
    </row>
    <row r="512" spans="1:15" x14ac:dyDescent="0.2">
      <c r="A512" s="141">
        <v>328358</v>
      </c>
      <c r="B512" s="141" t="s">
        <v>4111</v>
      </c>
      <c r="C512" s="141" t="s">
        <v>7215</v>
      </c>
      <c r="D512" s="141" t="s">
        <v>7215</v>
      </c>
      <c r="E512" s="141" t="s">
        <v>7215</v>
      </c>
      <c r="F512" s="141" t="s">
        <v>7215</v>
      </c>
      <c r="G512" s="141" t="s">
        <v>7215</v>
      </c>
      <c r="H512" s="141" t="s">
        <v>7215</v>
      </c>
      <c r="I512" s="141" t="s">
        <v>7215</v>
      </c>
      <c r="J512" s="141" t="s">
        <v>7215</v>
      </c>
      <c r="K512" s="141" t="s">
        <v>7215</v>
      </c>
      <c r="L512" s="141" t="s">
        <v>7215</v>
      </c>
      <c r="M512" s="141" t="s">
        <v>7215</v>
      </c>
      <c r="N512" s="141" t="s">
        <v>7215</v>
      </c>
      <c r="O512" s="141" t="s">
        <v>7215</v>
      </c>
    </row>
    <row r="513" spans="1:15" x14ac:dyDescent="0.2">
      <c r="A513" s="141">
        <v>328361</v>
      </c>
      <c r="B513" s="141" t="s">
        <v>4111</v>
      </c>
      <c r="C513" s="141" t="s">
        <v>7215</v>
      </c>
      <c r="D513" s="141" t="s">
        <v>7215</v>
      </c>
      <c r="E513" s="141" t="s">
        <v>7215</v>
      </c>
      <c r="F513" s="141" t="s">
        <v>7215</v>
      </c>
      <c r="G513" s="141" t="s">
        <v>7215</v>
      </c>
      <c r="H513" s="141" t="s">
        <v>7215</v>
      </c>
      <c r="I513" s="141" t="s">
        <v>7215</v>
      </c>
      <c r="J513" s="141" t="s">
        <v>7215</v>
      </c>
      <c r="K513" s="141" t="s">
        <v>7215</v>
      </c>
      <c r="L513" s="141" t="s">
        <v>7215</v>
      </c>
      <c r="M513" s="141" t="s">
        <v>7215</v>
      </c>
      <c r="N513" s="141" t="s">
        <v>7215</v>
      </c>
      <c r="O513" s="141" t="s">
        <v>7215</v>
      </c>
    </row>
    <row r="514" spans="1:15" x14ac:dyDescent="0.2">
      <c r="A514" s="141">
        <v>328373</v>
      </c>
      <c r="B514" s="141" t="s">
        <v>4111</v>
      </c>
      <c r="C514" s="141" t="s">
        <v>7215</v>
      </c>
      <c r="D514" s="141" t="s">
        <v>7215</v>
      </c>
      <c r="E514" s="141" t="s">
        <v>7215</v>
      </c>
      <c r="F514" s="141" t="s">
        <v>7215</v>
      </c>
      <c r="G514" s="141" t="s">
        <v>7215</v>
      </c>
      <c r="H514" s="141" t="s">
        <v>7215</v>
      </c>
      <c r="I514" s="141" t="s">
        <v>7215</v>
      </c>
      <c r="J514" s="141" t="s">
        <v>7215</v>
      </c>
      <c r="K514" s="141" t="s">
        <v>7215</v>
      </c>
      <c r="L514" s="141" t="s">
        <v>7215</v>
      </c>
      <c r="M514" s="141" t="s">
        <v>7215</v>
      </c>
      <c r="N514" s="141" t="s">
        <v>7215</v>
      </c>
      <c r="O514" s="141" t="s">
        <v>7215</v>
      </c>
    </row>
    <row r="515" spans="1:15" x14ac:dyDescent="0.2">
      <c r="A515" s="141">
        <v>328382</v>
      </c>
      <c r="B515" s="141" t="s">
        <v>4111</v>
      </c>
      <c r="C515" s="141" t="s">
        <v>7215</v>
      </c>
      <c r="D515" s="141" t="s">
        <v>7215</v>
      </c>
      <c r="E515" s="141" t="s">
        <v>7215</v>
      </c>
      <c r="F515" s="141" t="s">
        <v>7215</v>
      </c>
      <c r="G515" s="141" t="s">
        <v>7215</v>
      </c>
      <c r="H515" s="141" t="s">
        <v>7215</v>
      </c>
      <c r="I515" s="141" t="s">
        <v>7215</v>
      </c>
      <c r="J515" s="141" t="s">
        <v>7215</v>
      </c>
      <c r="K515" s="141" t="s">
        <v>7215</v>
      </c>
      <c r="L515" s="141" t="s">
        <v>7215</v>
      </c>
      <c r="M515" s="141" t="s">
        <v>7215</v>
      </c>
      <c r="N515" s="141" t="s">
        <v>7215</v>
      </c>
      <c r="O515" s="141" t="s">
        <v>7215</v>
      </c>
    </row>
    <row r="516" spans="1:15" x14ac:dyDescent="0.2">
      <c r="A516" s="141">
        <v>328420</v>
      </c>
      <c r="B516" s="141" t="s">
        <v>4111</v>
      </c>
      <c r="C516" s="141" t="s">
        <v>7215</v>
      </c>
      <c r="D516" s="141" t="s">
        <v>7215</v>
      </c>
      <c r="E516" s="141" t="s">
        <v>7215</v>
      </c>
      <c r="F516" s="141" t="s">
        <v>7215</v>
      </c>
      <c r="G516" s="141" t="s">
        <v>7215</v>
      </c>
      <c r="H516" s="141" t="s">
        <v>7215</v>
      </c>
      <c r="I516" s="141" t="s">
        <v>7215</v>
      </c>
      <c r="J516" s="141" t="s">
        <v>7215</v>
      </c>
      <c r="K516" s="141" t="s">
        <v>7215</v>
      </c>
      <c r="L516" s="141" t="s">
        <v>7215</v>
      </c>
      <c r="M516" s="141" t="s">
        <v>7215</v>
      </c>
      <c r="N516" s="141" t="s">
        <v>7215</v>
      </c>
      <c r="O516" s="141" t="s">
        <v>7215</v>
      </c>
    </row>
    <row r="517" spans="1:15" x14ac:dyDescent="0.2">
      <c r="A517" s="141">
        <v>328429</v>
      </c>
      <c r="B517" s="141" t="s">
        <v>4111</v>
      </c>
      <c r="C517" s="141" t="s">
        <v>7215</v>
      </c>
      <c r="D517" s="141" t="s">
        <v>7215</v>
      </c>
      <c r="E517" s="141" t="s">
        <v>7215</v>
      </c>
      <c r="F517" s="141" t="s">
        <v>7215</v>
      </c>
      <c r="G517" s="141" t="s">
        <v>7215</v>
      </c>
      <c r="H517" s="141" t="s">
        <v>7215</v>
      </c>
      <c r="I517" s="141" t="s">
        <v>7215</v>
      </c>
      <c r="J517" s="141" t="s">
        <v>7215</v>
      </c>
      <c r="K517" s="141" t="s">
        <v>7215</v>
      </c>
      <c r="L517" s="141" t="s">
        <v>7215</v>
      </c>
      <c r="M517" s="141" t="s">
        <v>7215</v>
      </c>
      <c r="N517" s="141" t="s">
        <v>7215</v>
      </c>
      <c r="O517" s="141" t="s">
        <v>7215</v>
      </c>
    </row>
    <row r="518" spans="1:15" x14ac:dyDescent="0.2">
      <c r="A518" s="141">
        <v>328434</v>
      </c>
      <c r="B518" s="141" t="s">
        <v>4111</v>
      </c>
      <c r="C518" s="141" t="s">
        <v>7215</v>
      </c>
      <c r="D518" s="141" t="s">
        <v>7215</v>
      </c>
      <c r="E518" s="141" t="s">
        <v>7215</v>
      </c>
      <c r="F518" s="141" t="s">
        <v>7215</v>
      </c>
      <c r="G518" s="141" t="s">
        <v>7215</v>
      </c>
      <c r="H518" s="141" t="s">
        <v>7215</v>
      </c>
      <c r="I518" s="141" t="s">
        <v>7215</v>
      </c>
      <c r="J518" s="141" t="s">
        <v>7215</v>
      </c>
      <c r="K518" s="141" t="s">
        <v>7215</v>
      </c>
      <c r="L518" s="141" t="s">
        <v>7215</v>
      </c>
      <c r="M518" s="141" t="s">
        <v>7215</v>
      </c>
      <c r="N518" s="141" t="s">
        <v>7215</v>
      </c>
      <c r="O518" s="141" t="s">
        <v>7215</v>
      </c>
    </row>
    <row r="519" spans="1:15" x14ac:dyDescent="0.2">
      <c r="A519" s="141">
        <v>328481</v>
      </c>
      <c r="B519" s="141" t="s">
        <v>4111</v>
      </c>
      <c r="C519" s="141" t="s">
        <v>7215</v>
      </c>
      <c r="D519" s="141" t="s">
        <v>7215</v>
      </c>
      <c r="E519" s="141" t="s">
        <v>7215</v>
      </c>
      <c r="F519" s="141" t="s">
        <v>7215</v>
      </c>
      <c r="G519" s="141" t="s">
        <v>7215</v>
      </c>
      <c r="H519" s="141" t="s">
        <v>7215</v>
      </c>
      <c r="I519" s="141" t="s">
        <v>7215</v>
      </c>
      <c r="J519" s="141" t="s">
        <v>7215</v>
      </c>
      <c r="K519" s="141" t="s">
        <v>7215</v>
      </c>
      <c r="L519" s="141" t="s">
        <v>7215</v>
      </c>
      <c r="M519" s="141" t="s">
        <v>7215</v>
      </c>
      <c r="N519" s="141" t="s">
        <v>7215</v>
      </c>
      <c r="O519" s="141" t="s">
        <v>7215</v>
      </c>
    </row>
    <row r="520" spans="1:15" x14ac:dyDescent="0.2">
      <c r="A520" s="141">
        <v>328533</v>
      </c>
      <c r="B520" s="141" t="s">
        <v>4111</v>
      </c>
      <c r="C520" s="141" t="s">
        <v>7215</v>
      </c>
      <c r="D520" s="141" t="s">
        <v>7215</v>
      </c>
      <c r="E520" s="141" t="s">
        <v>7215</v>
      </c>
      <c r="F520" s="141" t="s">
        <v>7215</v>
      </c>
      <c r="G520" s="141" t="s">
        <v>7215</v>
      </c>
      <c r="H520" s="141" t="s">
        <v>7215</v>
      </c>
      <c r="I520" s="141" t="s">
        <v>7215</v>
      </c>
      <c r="J520" s="141" t="s">
        <v>7215</v>
      </c>
      <c r="K520" s="141" t="s">
        <v>7215</v>
      </c>
      <c r="L520" s="141" t="s">
        <v>7215</v>
      </c>
      <c r="M520" s="141" t="s">
        <v>7215</v>
      </c>
      <c r="N520" s="141" t="s">
        <v>7215</v>
      </c>
      <c r="O520" s="141" t="s">
        <v>7215</v>
      </c>
    </row>
    <row r="521" spans="1:15" x14ac:dyDescent="0.2">
      <c r="A521" s="141">
        <v>328538</v>
      </c>
      <c r="B521" s="141" t="s">
        <v>4111</v>
      </c>
      <c r="C521" s="141" t="s">
        <v>7215</v>
      </c>
      <c r="D521" s="141" t="s">
        <v>7215</v>
      </c>
      <c r="E521" s="141" t="s">
        <v>7215</v>
      </c>
      <c r="F521" s="141" t="s">
        <v>7215</v>
      </c>
      <c r="G521" s="141" t="s">
        <v>7215</v>
      </c>
      <c r="H521" s="141" t="s">
        <v>7215</v>
      </c>
      <c r="I521" s="141" t="s">
        <v>7215</v>
      </c>
      <c r="J521" s="141" t="s">
        <v>7215</v>
      </c>
      <c r="K521" s="141" t="s">
        <v>7215</v>
      </c>
      <c r="L521" s="141" t="s">
        <v>7215</v>
      </c>
      <c r="M521" s="141" t="s">
        <v>7215</v>
      </c>
      <c r="N521" s="141" t="s">
        <v>7215</v>
      </c>
      <c r="O521" s="141" t="s">
        <v>7215</v>
      </c>
    </row>
    <row r="522" spans="1:15" x14ac:dyDescent="0.2">
      <c r="A522" s="141">
        <v>328543</v>
      </c>
      <c r="B522" s="141" t="s">
        <v>4111</v>
      </c>
      <c r="C522" s="141" t="s">
        <v>7215</v>
      </c>
      <c r="D522" s="141" t="s">
        <v>7215</v>
      </c>
      <c r="E522" s="141" t="s">
        <v>7215</v>
      </c>
      <c r="F522" s="141" t="s">
        <v>7215</v>
      </c>
      <c r="G522" s="141" t="s">
        <v>7215</v>
      </c>
      <c r="H522" s="141" t="s">
        <v>7215</v>
      </c>
      <c r="I522" s="141" t="s">
        <v>7215</v>
      </c>
      <c r="J522" s="141" t="s">
        <v>7215</v>
      </c>
      <c r="K522" s="141" t="s">
        <v>7215</v>
      </c>
      <c r="L522" s="141" t="s">
        <v>7215</v>
      </c>
      <c r="M522" s="141" t="s">
        <v>7215</v>
      </c>
      <c r="N522" s="141" t="s">
        <v>7215</v>
      </c>
      <c r="O522" s="141" t="s">
        <v>7215</v>
      </c>
    </row>
    <row r="523" spans="1:15" x14ac:dyDescent="0.2">
      <c r="A523" s="141">
        <v>328549</v>
      </c>
      <c r="B523" s="141" t="s">
        <v>4111</v>
      </c>
      <c r="C523" s="141" t="s">
        <v>7215</v>
      </c>
      <c r="D523" s="141" t="s">
        <v>7215</v>
      </c>
      <c r="E523" s="141" t="s">
        <v>7215</v>
      </c>
      <c r="F523" s="141" t="s">
        <v>7215</v>
      </c>
      <c r="G523" s="141" t="s">
        <v>7215</v>
      </c>
      <c r="H523" s="141" t="s">
        <v>7215</v>
      </c>
      <c r="I523" s="141" t="s">
        <v>7215</v>
      </c>
      <c r="J523" s="141" t="s">
        <v>7215</v>
      </c>
      <c r="K523" s="141" t="s">
        <v>7215</v>
      </c>
      <c r="L523" s="141" t="s">
        <v>7215</v>
      </c>
      <c r="M523" s="141" t="s">
        <v>7215</v>
      </c>
      <c r="N523" s="141" t="s">
        <v>7215</v>
      </c>
      <c r="O523" s="141" t="s">
        <v>7215</v>
      </c>
    </row>
    <row r="524" spans="1:15" x14ac:dyDescent="0.2">
      <c r="A524" s="141">
        <v>328587</v>
      </c>
      <c r="B524" s="141" t="s">
        <v>4111</v>
      </c>
      <c r="C524" s="141" t="s">
        <v>7215</v>
      </c>
      <c r="D524" s="141" t="s">
        <v>7215</v>
      </c>
      <c r="E524" s="141" t="s">
        <v>7215</v>
      </c>
      <c r="F524" s="141" t="s">
        <v>7215</v>
      </c>
      <c r="G524" s="141" t="s">
        <v>7215</v>
      </c>
      <c r="H524" s="141" t="s">
        <v>7215</v>
      </c>
      <c r="I524" s="141" t="s">
        <v>7215</v>
      </c>
      <c r="J524" s="141" t="s">
        <v>7215</v>
      </c>
      <c r="K524" s="141" t="s">
        <v>7215</v>
      </c>
      <c r="L524" s="141" t="s">
        <v>7215</v>
      </c>
      <c r="M524" s="141" t="s">
        <v>7215</v>
      </c>
      <c r="N524" s="141" t="s">
        <v>7215</v>
      </c>
      <c r="O524" s="141" t="s">
        <v>7215</v>
      </c>
    </row>
    <row r="525" spans="1:15" x14ac:dyDescent="0.2">
      <c r="A525" s="141">
        <v>328613</v>
      </c>
      <c r="B525" s="141" t="s">
        <v>4111</v>
      </c>
      <c r="C525" s="141" t="s">
        <v>7215</v>
      </c>
      <c r="D525" s="141" t="s">
        <v>7215</v>
      </c>
      <c r="E525" s="141" t="s">
        <v>7215</v>
      </c>
      <c r="F525" s="141" t="s">
        <v>7215</v>
      </c>
      <c r="G525" s="141" t="s">
        <v>7215</v>
      </c>
      <c r="H525" s="141" t="s">
        <v>7215</v>
      </c>
      <c r="I525" s="141" t="s">
        <v>7215</v>
      </c>
      <c r="J525" s="141" t="s">
        <v>7215</v>
      </c>
      <c r="K525" s="141" t="s">
        <v>7215</v>
      </c>
      <c r="L525" s="141" t="s">
        <v>7215</v>
      </c>
      <c r="M525" s="141" t="s">
        <v>7215</v>
      </c>
      <c r="N525" s="141" t="s">
        <v>7215</v>
      </c>
      <c r="O525" s="141" t="s">
        <v>7215</v>
      </c>
    </row>
    <row r="526" spans="1:15" x14ac:dyDescent="0.2">
      <c r="A526" s="141">
        <v>328719</v>
      </c>
      <c r="B526" s="141" t="s">
        <v>4111</v>
      </c>
      <c r="C526" s="141" t="s">
        <v>7215</v>
      </c>
      <c r="D526" s="141" t="s">
        <v>7215</v>
      </c>
      <c r="E526" s="141" t="s">
        <v>7215</v>
      </c>
      <c r="F526" s="141" t="s">
        <v>7215</v>
      </c>
      <c r="G526" s="141" t="s">
        <v>7215</v>
      </c>
      <c r="H526" s="141" t="s">
        <v>7215</v>
      </c>
      <c r="I526" s="141" t="s">
        <v>7215</v>
      </c>
      <c r="J526" s="141" t="s">
        <v>7215</v>
      </c>
      <c r="K526" s="141" t="s">
        <v>7215</v>
      </c>
      <c r="L526" s="141" t="s">
        <v>7215</v>
      </c>
      <c r="M526" s="141" t="s">
        <v>7215</v>
      </c>
      <c r="N526" s="141" t="s">
        <v>7215</v>
      </c>
      <c r="O526" s="141" t="s">
        <v>7215</v>
      </c>
    </row>
    <row r="527" spans="1:15" x14ac:dyDescent="0.2">
      <c r="A527" s="141">
        <v>328952</v>
      </c>
      <c r="B527" s="141" t="s">
        <v>4111</v>
      </c>
      <c r="C527" s="141" t="s">
        <v>7215</v>
      </c>
      <c r="D527" s="141" t="s">
        <v>7215</v>
      </c>
      <c r="E527" s="141" t="s">
        <v>7215</v>
      </c>
      <c r="F527" s="141" t="s">
        <v>7215</v>
      </c>
      <c r="G527" s="141" t="s">
        <v>7215</v>
      </c>
      <c r="H527" s="141" t="s">
        <v>7215</v>
      </c>
      <c r="I527" s="141" t="s">
        <v>7215</v>
      </c>
      <c r="J527" s="141" t="s">
        <v>7215</v>
      </c>
      <c r="K527" s="141" t="s">
        <v>7215</v>
      </c>
      <c r="L527" s="141" t="s">
        <v>7215</v>
      </c>
      <c r="M527" s="141" t="s">
        <v>7215</v>
      </c>
      <c r="N527" s="141" t="s">
        <v>7215</v>
      </c>
      <c r="O527" s="141" t="s">
        <v>7215</v>
      </c>
    </row>
    <row r="528" spans="1:15" x14ac:dyDescent="0.2">
      <c r="A528" s="141">
        <v>328959</v>
      </c>
      <c r="B528" s="141" t="s">
        <v>4111</v>
      </c>
      <c r="C528" s="141" t="s">
        <v>7215</v>
      </c>
      <c r="D528" s="141" t="s">
        <v>7215</v>
      </c>
      <c r="E528" s="141" t="s">
        <v>7215</v>
      </c>
      <c r="F528" s="141" t="s">
        <v>7215</v>
      </c>
      <c r="G528" s="141" t="s">
        <v>7215</v>
      </c>
      <c r="H528" s="141" t="s">
        <v>7215</v>
      </c>
      <c r="I528" s="141" t="s">
        <v>7215</v>
      </c>
      <c r="J528" s="141" t="s">
        <v>7215</v>
      </c>
      <c r="K528" s="141" t="s">
        <v>7215</v>
      </c>
      <c r="L528" s="141" t="s">
        <v>7215</v>
      </c>
      <c r="M528" s="141" t="s">
        <v>7215</v>
      </c>
      <c r="N528" s="141" t="s">
        <v>7215</v>
      </c>
      <c r="O528" s="141" t="s">
        <v>7215</v>
      </c>
    </row>
    <row r="529" spans="1:15" x14ac:dyDescent="0.2">
      <c r="A529" s="141">
        <v>329004</v>
      </c>
      <c r="B529" s="141" t="s">
        <v>4111</v>
      </c>
      <c r="C529" s="141" t="s">
        <v>7215</v>
      </c>
      <c r="D529" s="141" t="s">
        <v>7215</v>
      </c>
      <c r="E529" s="141" t="s">
        <v>7215</v>
      </c>
      <c r="F529" s="141" t="s">
        <v>7215</v>
      </c>
      <c r="G529" s="141" t="s">
        <v>7215</v>
      </c>
      <c r="H529" s="141" t="s">
        <v>7215</v>
      </c>
      <c r="I529" s="141" t="s">
        <v>7215</v>
      </c>
      <c r="J529" s="141" t="s">
        <v>7215</v>
      </c>
      <c r="K529" s="141" t="s">
        <v>7215</v>
      </c>
      <c r="L529" s="141" t="s">
        <v>7215</v>
      </c>
      <c r="M529" s="141" t="s">
        <v>7215</v>
      </c>
      <c r="N529" s="141" t="s">
        <v>7215</v>
      </c>
      <c r="O529" s="141" t="s">
        <v>7215</v>
      </c>
    </row>
    <row r="530" spans="1:15" x14ac:dyDescent="0.2">
      <c r="A530" s="141">
        <v>329011</v>
      </c>
      <c r="B530" s="141" t="s">
        <v>4111</v>
      </c>
      <c r="C530" s="141" t="s">
        <v>7215</v>
      </c>
      <c r="D530" s="141" t="s">
        <v>7215</v>
      </c>
      <c r="E530" s="141" t="s">
        <v>7215</v>
      </c>
      <c r="F530" s="141" t="s">
        <v>7215</v>
      </c>
      <c r="G530" s="141" t="s">
        <v>7215</v>
      </c>
      <c r="H530" s="141" t="s">
        <v>7215</v>
      </c>
      <c r="I530" s="141" t="s">
        <v>7215</v>
      </c>
      <c r="J530" s="141" t="s">
        <v>7215</v>
      </c>
      <c r="K530" s="141" t="s">
        <v>7215</v>
      </c>
      <c r="L530" s="141" t="s">
        <v>7215</v>
      </c>
      <c r="M530" s="141" t="s">
        <v>7215</v>
      </c>
      <c r="N530" s="141" t="s">
        <v>7215</v>
      </c>
      <c r="O530" s="141" t="s">
        <v>7215</v>
      </c>
    </row>
    <row r="531" spans="1:15" x14ac:dyDescent="0.2">
      <c r="A531" s="141">
        <v>329024</v>
      </c>
      <c r="B531" s="141" t="s">
        <v>4111</v>
      </c>
      <c r="C531" s="141" t="s">
        <v>7215</v>
      </c>
      <c r="D531" s="141" t="s">
        <v>7215</v>
      </c>
      <c r="E531" s="141" t="s">
        <v>7215</v>
      </c>
      <c r="F531" s="141" t="s">
        <v>7215</v>
      </c>
      <c r="G531" s="141" t="s">
        <v>7215</v>
      </c>
      <c r="H531" s="141" t="s">
        <v>7215</v>
      </c>
      <c r="I531" s="141" t="s">
        <v>7215</v>
      </c>
      <c r="J531" s="141" t="s">
        <v>7215</v>
      </c>
      <c r="K531" s="141" t="s">
        <v>7215</v>
      </c>
      <c r="L531" s="141" t="s">
        <v>7215</v>
      </c>
      <c r="M531" s="141" t="s">
        <v>7215</v>
      </c>
      <c r="N531" s="141" t="s">
        <v>7215</v>
      </c>
      <c r="O531" s="141" t="s">
        <v>7215</v>
      </c>
    </row>
    <row r="532" spans="1:15" x14ac:dyDescent="0.2">
      <c r="A532" s="141">
        <v>329030</v>
      </c>
      <c r="B532" s="141" t="s">
        <v>4111</v>
      </c>
      <c r="C532" s="141" t="s">
        <v>7215</v>
      </c>
      <c r="D532" s="141" t="s">
        <v>7215</v>
      </c>
      <c r="E532" s="141" t="s">
        <v>7215</v>
      </c>
      <c r="F532" s="141" t="s">
        <v>7215</v>
      </c>
      <c r="G532" s="141" t="s">
        <v>7215</v>
      </c>
      <c r="H532" s="141" t="s">
        <v>7215</v>
      </c>
      <c r="I532" s="141" t="s">
        <v>7215</v>
      </c>
      <c r="J532" s="141" t="s">
        <v>7215</v>
      </c>
      <c r="K532" s="141" t="s">
        <v>7215</v>
      </c>
      <c r="L532" s="141" t="s">
        <v>7215</v>
      </c>
      <c r="M532" s="141" t="s">
        <v>7215</v>
      </c>
      <c r="N532" s="141" t="s">
        <v>7215</v>
      </c>
      <c r="O532" s="141" t="s">
        <v>7215</v>
      </c>
    </row>
    <row r="533" spans="1:15" x14ac:dyDescent="0.2">
      <c r="A533" s="141">
        <v>329048</v>
      </c>
      <c r="B533" s="141" t="s">
        <v>4111</v>
      </c>
      <c r="C533" s="141" t="s">
        <v>7215</v>
      </c>
      <c r="D533" s="141" t="s">
        <v>7215</v>
      </c>
      <c r="E533" s="141" t="s">
        <v>7215</v>
      </c>
      <c r="F533" s="141" t="s">
        <v>7215</v>
      </c>
      <c r="G533" s="141" t="s">
        <v>7215</v>
      </c>
      <c r="H533" s="141" t="s">
        <v>7215</v>
      </c>
      <c r="I533" s="141" t="s">
        <v>7215</v>
      </c>
      <c r="J533" s="141" t="s">
        <v>7215</v>
      </c>
      <c r="K533" s="141" t="s">
        <v>7215</v>
      </c>
      <c r="L533" s="141" t="s">
        <v>7215</v>
      </c>
      <c r="M533" s="141" t="s">
        <v>7215</v>
      </c>
      <c r="N533" s="141" t="s">
        <v>7215</v>
      </c>
      <c r="O533" s="141" t="s">
        <v>7215</v>
      </c>
    </row>
    <row r="534" spans="1:15" x14ac:dyDescent="0.2">
      <c r="A534" s="141">
        <v>329052</v>
      </c>
      <c r="B534" s="141" t="s">
        <v>4111</v>
      </c>
      <c r="C534" s="141" t="s">
        <v>7215</v>
      </c>
      <c r="D534" s="141" t="s">
        <v>7215</v>
      </c>
      <c r="E534" s="141" t="s">
        <v>7215</v>
      </c>
      <c r="F534" s="141" t="s">
        <v>7215</v>
      </c>
      <c r="G534" s="141" t="s">
        <v>7215</v>
      </c>
      <c r="H534" s="141" t="s">
        <v>7215</v>
      </c>
      <c r="I534" s="141" t="s">
        <v>7215</v>
      </c>
      <c r="J534" s="141" t="s">
        <v>7215</v>
      </c>
      <c r="K534" s="141" t="s">
        <v>7215</v>
      </c>
      <c r="L534" s="141" t="s">
        <v>7215</v>
      </c>
      <c r="M534" s="141" t="s">
        <v>7215</v>
      </c>
      <c r="N534" s="141" t="s">
        <v>7215</v>
      </c>
      <c r="O534" s="141" t="s">
        <v>7215</v>
      </c>
    </row>
    <row r="535" spans="1:15" x14ac:dyDescent="0.2">
      <c r="A535" s="141">
        <v>329079</v>
      </c>
      <c r="B535" s="141" t="s">
        <v>4111</v>
      </c>
      <c r="C535" s="141" t="s">
        <v>7215</v>
      </c>
      <c r="D535" s="141" t="s">
        <v>7215</v>
      </c>
      <c r="E535" s="141" t="s">
        <v>7215</v>
      </c>
      <c r="F535" s="141" t="s">
        <v>7215</v>
      </c>
      <c r="G535" s="141" t="s">
        <v>7215</v>
      </c>
      <c r="H535" s="141" t="s">
        <v>7215</v>
      </c>
      <c r="I535" s="141" t="s">
        <v>7215</v>
      </c>
      <c r="J535" s="141" t="s">
        <v>7215</v>
      </c>
      <c r="K535" s="141" t="s">
        <v>7215</v>
      </c>
      <c r="L535" s="141" t="s">
        <v>7215</v>
      </c>
      <c r="M535" s="141" t="s">
        <v>7215</v>
      </c>
      <c r="N535" s="141" t="s">
        <v>7215</v>
      </c>
      <c r="O535" s="141" t="s">
        <v>7215</v>
      </c>
    </row>
    <row r="536" spans="1:15" x14ac:dyDescent="0.2">
      <c r="A536" s="141">
        <v>329083</v>
      </c>
      <c r="B536" s="141" t="s">
        <v>4111</v>
      </c>
      <c r="C536" s="141" t="s">
        <v>7215</v>
      </c>
      <c r="D536" s="141" t="s">
        <v>7215</v>
      </c>
      <c r="E536" s="141" t="s">
        <v>7215</v>
      </c>
      <c r="F536" s="141" t="s">
        <v>7215</v>
      </c>
      <c r="G536" s="141" t="s">
        <v>7215</v>
      </c>
      <c r="H536" s="141" t="s">
        <v>7215</v>
      </c>
      <c r="I536" s="141" t="s">
        <v>7215</v>
      </c>
      <c r="J536" s="141" t="s">
        <v>7215</v>
      </c>
      <c r="K536" s="141" t="s">
        <v>7215</v>
      </c>
      <c r="L536" s="141" t="s">
        <v>7215</v>
      </c>
      <c r="M536" s="141" t="s">
        <v>7215</v>
      </c>
      <c r="N536" s="141" t="s">
        <v>7215</v>
      </c>
      <c r="O536" s="141" t="s">
        <v>7215</v>
      </c>
    </row>
    <row r="537" spans="1:15" x14ac:dyDescent="0.2">
      <c r="A537" s="141">
        <v>329085</v>
      </c>
      <c r="B537" s="141" t="s">
        <v>4111</v>
      </c>
      <c r="C537" s="141" t="s">
        <v>7215</v>
      </c>
      <c r="D537" s="141" t="s">
        <v>7215</v>
      </c>
      <c r="E537" s="141" t="s">
        <v>7215</v>
      </c>
      <c r="F537" s="141" t="s">
        <v>7215</v>
      </c>
      <c r="G537" s="141" t="s">
        <v>7215</v>
      </c>
      <c r="H537" s="141" t="s">
        <v>7215</v>
      </c>
      <c r="I537" s="141" t="s">
        <v>7215</v>
      </c>
      <c r="J537" s="141" t="s">
        <v>7215</v>
      </c>
      <c r="K537" s="141" t="s">
        <v>7215</v>
      </c>
      <c r="L537" s="141" t="s">
        <v>7215</v>
      </c>
      <c r="M537" s="141" t="s">
        <v>7215</v>
      </c>
      <c r="N537" s="141" t="s">
        <v>7215</v>
      </c>
      <c r="O537" s="141" t="s">
        <v>7215</v>
      </c>
    </row>
    <row r="538" spans="1:15" x14ac:dyDescent="0.2">
      <c r="A538" s="141">
        <v>329102</v>
      </c>
      <c r="B538" s="141" t="s">
        <v>4111</v>
      </c>
      <c r="C538" s="141" t="s">
        <v>7215</v>
      </c>
      <c r="D538" s="141" t="s">
        <v>7215</v>
      </c>
      <c r="E538" s="141" t="s">
        <v>7215</v>
      </c>
      <c r="F538" s="141" t="s">
        <v>7215</v>
      </c>
      <c r="G538" s="141" t="s">
        <v>7215</v>
      </c>
      <c r="H538" s="141" t="s">
        <v>7215</v>
      </c>
      <c r="I538" s="141" t="s">
        <v>7215</v>
      </c>
      <c r="J538" s="141" t="s">
        <v>7215</v>
      </c>
      <c r="K538" s="141" t="s">
        <v>7215</v>
      </c>
      <c r="L538" s="141" t="s">
        <v>7215</v>
      </c>
      <c r="M538" s="141" t="s">
        <v>7215</v>
      </c>
      <c r="N538" s="141" t="s">
        <v>7215</v>
      </c>
      <c r="O538" s="141" t="s">
        <v>7215</v>
      </c>
    </row>
    <row r="539" spans="1:15" x14ac:dyDescent="0.2">
      <c r="A539" s="141">
        <v>329107</v>
      </c>
      <c r="B539" s="141" t="s">
        <v>4111</v>
      </c>
      <c r="C539" s="141" t="s">
        <v>7215</v>
      </c>
      <c r="D539" s="141" t="s">
        <v>7215</v>
      </c>
      <c r="E539" s="141" t="s">
        <v>7215</v>
      </c>
      <c r="F539" s="141" t="s">
        <v>7215</v>
      </c>
      <c r="G539" s="141" t="s">
        <v>7215</v>
      </c>
      <c r="H539" s="141" t="s">
        <v>7215</v>
      </c>
      <c r="I539" s="141" t="s">
        <v>7215</v>
      </c>
      <c r="J539" s="141" t="s">
        <v>7215</v>
      </c>
      <c r="K539" s="141" t="s">
        <v>7215</v>
      </c>
      <c r="L539" s="141" t="s">
        <v>7215</v>
      </c>
      <c r="M539" s="141" t="s">
        <v>7215</v>
      </c>
      <c r="N539" s="141" t="s">
        <v>7215</v>
      </c>
      <c r="O539" s="141" t="s">
        <v>7215</v>
      </c>
    </row>
    <row r="540" spans="1:15" x14ac:dyDescent="0.2">
      <c r="A540" s="141">
        <v>329115</v>
      </c>
      <c r="B540" s="141" t="s">
        <v>4111</v>
      </c>
      <c r="C540" s="141" t="s">
        <v>7215</v>
      </c>
      <c r="D540" s="141" t="s">
        <v>7215</v>
      </c>
      <c r="E540" s="141" t="s">
        <v>7215</v>
      </c>
      <c r="F540" s="141" t="s">
        <v>7215</v>
      </c>
      <c r="G540" s="141" t="s">
        <v>7215</v>
      </c>
      <c r="H540" s="141" t="s">
        <v>7215</v>
      </c>
      <c r="I540" s="141" t="s">
        <v>7215</v>
      </c>
      <c r="J540" s="141" t="s">
        <v>7215</v>
      </c>
      <c r="K540" s="141" t="s">
        <v>7215</v>
      </c>
      <c r="L540" s="141" t="s">
        <v>7215</v>
      </c>
      <c r="M540" s="141" t="s">
        <v>7215</v>
      </c>
      <c r="N540" s="141" t="s">
        <v>7215</v>
      </c>
      <c r="O540" s="141" t="s">
        <v>7215</v>
      </c>
    </row>
    <row r="541" spans="1:15" x14ac:dyDescent="0.2">
      <c r="A541" s="141">
        <v>329127</v>
      </c>
      <c r="B541" s="141" t="s">
        <v>4111</v>
      </c>
      <c r="C541" s="141" t="s">
        <v>7215</v>
      </c>
      <c r="D541" s="141" t="s">
        <v>7215</v>
      </c>
      <c r="E541" s="141" t="s">
        <v>7215</v>
      </c>
      <c r="F541" s="141" t="s">
        <v>7215</v>
      </c>
      <c r="G541" s="141" t="s">
        <v>7215</v>
      </c>
      <c r="H541" s="141" t="s">
        <v>7215</v>
      </c>
      <c r="I541" s="141" t="s">
        <v>7215</v>
      </c>
      <c r="J541" s="141" t="s">
        <v>7215</v>
      </c>
      <c r="K541" s="141" t="s">
        <v>7215</v>
      </c>
      <c r="L541" s="141" t="s">
        <v>7215</v>
      </c>
      <c r="M541" s="141" t="s">
        <v>7215</v>
      </c>
      <c r="N541" s="141" t="s">
        <v>7215</v>
      </c>
      <c r="O541" s="141" t="s">
        <v>7215</v>
      </c>
    </row>
    <row r="542" spans="1:15" x14ac:dyDescent="0.2">
      <c r="A542" s="141">
        <v>329161</v>
      </c>
      <c r="B542" s="141" t="s">
        <v>4111</v>
      </c>
      <c r="C542" s="141" t="s">
        <v>7215</v>
      </c>
      <c r="D542" s="141" t="s">
        <v>7215</v>
      </c>
      <c r="E542" s="141" t="s">
        <v>7215</v>
      </c>
      <c r="F542" s="141" t="s">
        <v>7215</v>
      </c>
      <c r="G542" s="141" t="s">
        <v>7215</v>
      </c>
      <c r="H542" s="141" t="s">
        <v>7215</v>
      </c>
      <c r="I542" s="141" t="s">
        <v>7215</v>
      </c>
      <c r="J542" s="141" t="s">
        <v>7215</v>
      </c>
      <c r="K542" s="141" t="s">
        <v>7215</v>
      </c>
      <c r="L542" s="141" t="s">
        <v>7215</v>
      </c>
      <c r="M542" s="141" t="s">
        <v>7215</v>
      </c>
      <c r="N542" s="141" t="s">
        <v>7215</v>
      </c>
      <c r="O542" s="141" t="s">
        <v>7215</v>
      </c>
    </row>
    <row r="543" spans="1:15" x14ac:dyDescent="0.2">
      <c r="A543" s="141">
        <v>329167</v>
      </c>
      <c r="B543" s="141" t="s">
        <v>4111</v>
      </c>
      <c r="C543" s="141" t="s">
        <v>7215</v>
      </c>
      <c r="D543" s="141" t="s">
        <v>7215</v>
      </c>
      <c r="E543" s="141" t="s">
        <v>7215</v>
      </c>
      <c r="F543" s="141" t="s">
        <v>7215</v>
      </c>
      <c r="G543" s="141" t="s">
        <v>7215</v>
      </c>
      <c r="H543" s="141" t="s">
        <v>7215</v>
      </c>
      <c r="I543" s="141" t="s">
        <v>7215</v>
      </c>
      <c r="J543" s="141" t="s">
        <v>7215</v>
      </c>
      <c r="K543" s="141" t="s">
        <v>7215</v>
      </c>
      <c r="L543" s="141" t="s">
        <v>7215</v>
      </c>
      <c r="M543" s="141" t="s">
        <v>7215</v>
      </c>
      <c r="N543" s="141" t="s">
        <v>7215</v>
      </c>
      <c r="O543" s="141" t="s">
        <v>7215</v>
      </c>
    </row>
    <row r="544" spans="1:15" x14ac:dyDescent="0.2">
      <c r="A544" s="141">
        <v>329185</v>
      </c>
      <c r="B544" s="141" t="s">
        <v>4111</v>
      </c>
      <c r="C544" s="141" t="s">
        <v>7215</v>
      </c>
      <c r="D544" s="141" t="s">
        <v>7215</v>
      </c>
      <c r="E544" s="141" t="s">
        <v>7215</v>
      </c>
      <c r="F544" s="141" t="s">
        <v>7215</v>
      </c>
      <c r="G544" s="141" t="s">
        <v>7215</v>
      </c>
      <c r="H544" s="141" t="s">
        <v>7215</v>
      </c>
      <c r="I544" s="141" t="s">
        <v>7215</v>
      </c>
      <c r="J544" s="141" t="s">
        <v>7215</v>
      </c>
      <c r="K544" s="141" t="s">
        <v>7215</v>
      </c>
      <c r="L544" s="141" t="s">
        <v>7215</v>
      </c>
      <c r="M544" s="141" t="s">
        <v>7215</v>
      </c>
      <c r="N544" s="141" t="s">
        <v>7215</v>
      </c>
      <c r="O544" s="141" t="s">
        <v>7215</v>
      </c>
    </row>
    <row r="545" spans="1:15" x14ac:dyDescent="0.2">
      <c r="A545" s="141">
        <v>329196</v>
      </c>
      <c r="B545" s="141" t="s">
        <v>4111</v>
      </c>
      <c r="C545" s="141" t="s">
        <v>7215</v>
      </c>
      <c r="D545" s="141" t="s">
        <v>7215</v>
      </c>
      <c r="E545" s="141" t="s">
        <v>7215</v>
      </c>
      <c r="F545" s="141" t="s">
        <v>7215</v>
      </c>
      <c r="G545" s="141" t="s">
        <v>7215</v>
      </c>
      <c r="H545" s="141" t="s">
        <v>7215</v>
      </c>
      <c r="I545" s="141" t="s">
        <v>7215</v>
      </c>
      <c r="J545" s="141" t="s">
        <v>7215</v>
      </c>
      <c r="K545" s="141" t="s">
        <v>7215</v>
      </c>
      <c r="L545" s="141" t="s">
        <v>7215</v>
      </c>
      <c r="M545" s="141" t="s">
        <v>7215</v>
      </c>
      <c r="N545" s="141" t="s">
        <v>7215</v>
      </c>
      <c r="O545" s="141" t="s">
        <v>7215</v>
      </c>
    </row>
    <row r="546" spans="1:15" x14ac:dyDescent="0.2">
      <c r="A546" s="141">
        <v>329214</v>
      </c>
      <c r="B546" s="141" t="s">
        <v>4111</v>
      </c>
      <c r="C546" s="141" t="s">
        <v>7215</v>
      </c>
      <c r="D546" s="141" t="s">
        <v>7215</v>
      </c>
      <c r="E546" s="141" t="s">
        <v>7215</v>
      </c>
      <c r="F546" s="141" t="s">
        <v>7215</v>
      </c>
      <c r="G546" s="141" t="s">
        <v>7215</v>
      </c>
      <c r="H546" s="141" t="s">
        <v>7215</v>
      </c>
      <c r="I546" s="141" t="s">
        <v>7215</v>
      </c>
      <c r="J546" s="141" t="s">
        <v>7215</v>
      </c>
      <c r="K546" s="141" t="s">
        <v>7215</v>
      </c>
      <c r="L546" s="141" t="s">
        <v>7215</v>
      </c>
      <c r="M546" s="141" t="s">
        <v>7215</v>
      </c>
      <c r="N546" s="141" t="s">
        <v>7215</v>
      </c>
      <c r="O546" s="141" t="s">
        <v>7215</v>
      </c>
    </row>
    <row r="547" spans="1:15" x14ac:dyDescent="0.2">
      <c r="A547" s="141">
        <v>329249</v>
      </c>
      <c r="B547" s="141" t="s">
        <v>4111</v>
      </c>
      <c r="C547" s="141" t="s">
        <v>7215</v>
      </c>
      <c r="D547" s="141" t="s">
        <v>7215</v>
      </c>
      <c r="E547" s="141" t="s">
        <v>7215</v>
      </c>
      <c r="F547" s="141" t="s">
        <v>7215</v>
      </c>
      <c r="G547" s="141" t="s">
        <v>7215</v>
      </c>
      <c r="H547" s="141" t="s">
        <v>7215</v>
      </c>
      <c r="I547" s="141" t="s">
        <v>7215</v>
      </c>
      <c r="J547" s="141" t="s">
        <v>7215</v>
      </c>
      <c r="K547" s="141" t="s">
        <v>7215</v>
      </c>
      <c r="L547" s="141" t="s">
        <v>7215</v>
      </c>
      <c r="M547" s="141" t="s">
        <v>7215</v>
      </c>
      <c r="N547" s="141" t="s">
        <v>7215</v>
      </c>
      <c r="O547" s="141" t="s">
        <v>7215</v>
      </c>
    </row>
    <row r="548" spans="1:15" x14ac:dyDescent="0.2">
      <c r="A548" s="141">
        <v>329262</v>
      </c>
      <c r="B548" s="141" t="s">
        <v>4111</v>
      </c>
      <c r="C548" s="141" t="s">
        <v>7215</v>
      </c>
      <c r="D548" s="141" t="s">
        <v>7215</v>
      </c>
      <c r="E548" s="141" t="s">
        <v>7215</v>
      </c>
      <c r="F548" s="141" t="s">
        <v>7215</v>
      </c>
      <c r="G548" s="141" t="s">
        <v>7215</v>
      </c>
      <c r="H548" s="141" t="s">
        <v>7215</v>
      </c>
      <c r="I548" s="141" t="s">
        <v>7215</v>
      </c>
      <c r="J548" s="141" t="s">
        <v>7215</v>
      </c>
      <c r="K548" s="141" t="s">
        <v>7215</v>
      </c>
      <c r="L548" s="141" t="s">
        <v>7215</v>
      </c>
      <c r="M548" s="141" t="s">
        <v>7215</v>
      </c>
      <c r="N548" s="141" t="s">
        <v>7215</v>
      </c>
      <c r="O548" s="141" t="s">
        <v>7215</v>
      </c>
    </row>
    <row r="549" spans="1:15" x14ac:dyDescent="0.2">
      <c r="A549" s="141">
        <v>329296</v>
      </c>
      <c r="B549" s="141" t="s">
        <v>4111</v>
      </c>
      <c r="C549" s="141" t="s">
        <v>7215</v>
      </c>
      <c r="D549" s="141" t="s">
        <v>7215</v>
      </c>
      <c r="E549" s="141" t="s">
        <v>7215</v>
      </c>
      <c r="F549" s="141" t="s">
        <v>7215</v>
      </c>
      <c r="G549" s="141" t="s">
        <v>7215</v>
      </c>
      <c r="H549" s="141" t="s">
        <v>7215</v>
      </c>
      <c r="I549" s="141" t="s">
        <v>7215</v>
      </c>
      <c r="J549" s="141" t="s">
        <v>7215</v>
      </c>
      <c r="K549" s="141" t="s">
        <v>7215</v>
      </c>
      <c r="L549" s="141" t="s">
        <v>7215</v>
      </c>
      <c r="M549" s="141" t="s">
        <v>7215</v>
      </c>
      <c r="N549" s="141" t="s">
        <v>7215</v>
      </c>
      <c r="O549" s="141" t="s">
        <v>7215</v>
      </c>
    </row>
    <row r="550" spans="1:15" x14ac:dyDescent="0.2">
      <c r="A550" s="141">
        <v>329322</v>
      </c>
      <c r="B550" s="141" t="s">
        <v>4111</v>
      </c>
      <c r="C550" s="141" t="s">
        <v>7215</v>
      </c>
      <c r="D550" s="141" t="s">
        <v>7215</v>
      </c>
      <c r="E550" s="141" t="s">
        <v>7215</v>
      </c>
      <c r="F550" s="141" t="s">
        <v>7215</v>
      </c>
      <c r="G550" s="141" t="s">
        <v>7215</v>
      </c>
      <c r="H550" s="141" t="s">
        <v>7215</v>
      </c>
      <c r="I550" s="141" t="s">
        <v>7215</v>
      </c>
      <c r="J550" s="141" t="s">
        <v>7215</v>
      </c>
      <c r="K550" s="141" t="s">
        <v>7215</v>
      </c>
      <c r="L550" s="141" t="s">
        <v>7215</v>
      </c>
      <c r="M550" s="141" t="s">
        <v>7215</v>
      </c>
      <c r="N550" s="141" t="s">
        <v>7215</v>
      </c>
      <c r="O550" s="141" t="s">
        <v>7215</v>
      </c>
    </row>
    <row r="551" spans="1:15" x14ac:dyDescent="0.2">
      <c r="A551" s="141">
        <v>329326</v>
      </c>
      <c r="B551" s="141" t="s">
        <v>4111</v>
      </c>
      <c r="C551" s="141" t="s">
        <v>7215</v>
      </c>
      <c r="D551" s="141" t="s">
        <v>7215</v>
      </c>
      <c r="E551" s="141" t="s">
        <v>7215</v>
      </c>
      <c r="F551" s="141" t="s">
        <v>7215</v>
      </c>
      <c r="G551" s="141" t="s">
        <v>7215</v>
      </c>
      <c r="H551" s="141" t="s">
        <v>7215</v>
      </c>
      <c r="I551" s="141" t="s">
        <v>7215</v>
      </c>
      <c r="J551" s="141" t="s">
        <v>7215</v>
      </c>
      <c r="K551" s="141" t="s">
        <v>7215</v>
      </c>
      <c r="L551" s="141" t="s">
        <v>7215</v>
      </c>
      <c r="M551" s="141" t="s">
        <v>7215</v>
      </c>
      <c r="N551" s="141" t="s">
        <v>7215</v>
      </c>
      <c r="O551" s="141" t="s">
        <v>7215</v>
      </c>
    </row>
    <row r="552" spans="1:15" x14ac:dyDescent="0.2">
      <c r="A552" s="141">
        <v>329344</v>
      </c>
      <c r="B552" s="141" t="s">
        <v>4111</v>
      </c>
      <c r="C552" s="141" t="s">
        <v>7215</v>
      </c>
      <c r="D552" s="141" t="s">
        <v>7215</v>
      </c>
      <c r="E552" s="141" t="s">
        <v>7215</v>
      </c>
      <c r="F552" s="141" t="s">
        <v>7215</v>
      </c>
      <c r="G552" s="141" t="s">
        <v>7215</v>
      </c>
      <c r="H552" s="141" t="s">
        <v>7215</v>
      </c>
      <c r="I552" s="141" t="s">
        <v>7215</v>
      </c>
      <c r="J552" s="141" t="s">
        <v>7215</v>
      </c>
      <c r="K552" s="141" t="s">
        <v>7215</v>
      </c>
      <c r="L552" s="141" t="s">
        <v>7215</v>
      </c>
      <c r="M552" s="141" t="s">
        <v>7215</v>
      </c>
      <c r="N552" s="141" t="s">
        <v>7215</v>
      </c>
      <c r="O552" s="141" t="s">
        <v>7215</v>
      </c>
    </row>
    <row r="553" spans="1:15" x14ac:dyDescent="0.2">
      <c r="A553" s="141">
        <v>329351</v>
      </c>
      <c r="B553" s="141" t="s">
        <v>4111</v>
      </c>
      <c r="C553" s="141" t="s">
        <v>7215</v>
      </c>
      <c r="D553" s="141" t="s">
        <v>7215</v>
      </c>
      <c r="E553" s="141" t="s">
        <v>7215</v>
      </c>
      <c r="F553" s="141" t="s">
        <v>7215</v>
      </c>
      <c r="G553" s="141" t="s">
        <v>7215</v>
      </c>
      <c r="H553" s="141" t="s">
        <v>7215</v>
      </c>
      <c r="I553" s="141" t="s">
        <v>7215</v>
      </c>
      <c r="J553" s="141" t="s">
        <v>7215</v>
      </c>
      <c r="K553" s="141" t="s">
        <v>7215</v>
      </c>
      <c r="L553" s="141" t="s">
        <v>7215</v>
      </c>
      <c r="M553" s="141" t="s">
        <v>7215</v>
      </c>
      <c r="N553" s="141" t="s">
        <v>7215</v>
      </c>
      <c r="O553" s="141" t="s">
        <v>7215</v>
      </c>
    </row>
    <row r="554" spans="1:15" x14ac:dyDescent="0.2">
      <c r="A554" s="141">
        <v>329366</v>
      </c>
      <c r="B554" s="141" t="s">
        <v>4111</v>
      </c>
      <c r="C554" s="141" t="s">
        <v>7215</v>
      </c>
      <c r="D554" s="141" t="s">
        <v>7215</v>
      </c>
      <c r="E554" s="141" t="s">
        <v>7215</v>
      </c>
      <c r="F554" s="141" t="s">
        <v>7215</v>
      </c>
      <c r="G554" s="141" t="s">
        <v>7215</v>
      </c>
      <c r="H554" s="141" t="s">
        <v>7215</v>
      </c>
      <c r="I554" s="141" t="s">
        <v>7215</v>
      </c>
      <c r="J554" s="141" t="s">
        <v>7215</v>
      </c>
      <c r="K554" s="141" t="s">
        <v>7215</v>
      </c>
      <c r="L554" s="141" t="s">
        <v>7215</v>
      </c>
      <c r="M554" s="141" t="s">
        <v>7215</v>
      </c>
      <c r="N554" s="141" t="s">
        <v>7215</v>
      </c>
      <c r="O554" s="141" t="s">
        <v>7215</v>
      </c>
    </row>
    <row r="555" spans="1:15" x14ac:dyDescent="0.2">
      <c r="A555" s="141">
        <v>329378</v>
      </c>
      <c r="B555" s="141" t="s">
        <v>4111</v>
      </c>
      <c r="C555" s="141" t="s">
        <v>7215</v>
      </c>
      <c r="D555" s="141" t="s">
        <v>7215</v>
      </c>
      <c r="E555" s="141" t="s">
        <v>7215</v>
      </c>
      <c r="F555" s="141" t="s">
        <v>7215</v>
      </c>
      <c r="G555" s="141" t="s">
        <v>7215</v>
      </c>
      <c r="H555" s="141" t="s">
        <v>7215</v>
      </c>
      <c r="I555" s="141" t="s">
        <v>7215</v>
      </c>
      <c r="J555" s="141" t="s">
        <v>7215</v>
      </c>
      <c r="K555" s="141" t="s">
        <v>7215</v>
      </c>
      <c r="L555" s="141" t="s">
        <v>7215</v>
      </c>
      <c r="M555" s="141" t="s">
        <v>7215</v>
      </c>
      <c r="N555" s="141" t="s">
        <v>7215</v>
      </c>
      <c r="O555" s="141" t="s">
        <v>7215</v>
      </c>
    </row>
    <row r="556" spans="1:15" x14ac:dyDescent="0.2">
      <c r="A556" s="141">
        <v>329405</v>
      </c>
      <c r="B556" s="141" t="s">
        <v>4111</v>
      </c>
      <c r="C556" s="141" t="s">
        <v>7215</v>
      </c>
      <c r="D556" s="141" t="s">
        <v>7215</v>
      </c>
      <c r="E556" s="141" t="s">
        <v>7215</v>
      </c>
      <c r="F556" s="141" t="s">
        <v>7215</v>
      </c>
      <c r="G556" s="141" t="s">
        <v>7215</v>
      </c>
      <c r="H556" s="141" t="s">
        <v>7215</v>
      </c>
      <c r="I556" s="141" t="s">
        <v>7215</v>
      </c>
      <c r="J556" s="141" t="s">
        <v>7215</v>
      </c>
      <c r="K556" s="141" t="s">
        <v>7215</v>
      </c>
      <c r="L556" s="141" t="s">
        <v>7215</v>
      </c>
      <c r="M556" s="141" t="s">
        <v>7215</v>
      </c>
      <c r="N556" s="141" t="s">
        <v>7215</v>
      </c>
      <c r="O556" s="141" t="s">
        <v>7215</v>
      </c>
    </row>
    <row r="557" spans="1:15" x14ac:dyDescent="0.2">
      <c r="A557" s="141">
        <v>329445</v>
      </c>
      <c r="B557" s="141" t="s">
        <v>4111</v>
      </c>
      <c r="C557" s="141" t="s">
        <v>7215</v>
      </c>
      <c r="D557" s="141" t="s">
        <v>7215</v>
      </c>
      <c r="E557" s="141" t="s">
        <v>7215</v>
      </c>
      <c r="F557" s="141" t="s">
        <v>7215</v>
      </c>
      <c r="G557" s="141" t="s">
        <v>7215</v>
      </c>
      <c r="H557" s="141" t="s">
        <v>7215</v>
      </c>
      <c r="I557" s="141" t="s">
        <v>7215</v>
      </c>
      <c r="J557" s="141" t="s">
        <v>7215</v>
      </c>
      <c r="K557" s="141" t="s">
        <v>7215</v>
      </c>
      <c r="L557" s="141" t="s">
        <v>7215</v>
      </c>
      <c r="M557" s="141" t="s">
        <v>7215</v>
      </c>
      <c r="N557" s="141" t="s">
        <v>7215</v>
      </c>
      <c r="O557" s="141" t="s">
        <v>7215</v>
      </c>
    </row>
    <row r="558" spans="1:15" x14ac:dyDescent="0.2">
      <c r="A558" s="141">
        <v>329465</v>
      </c>
      <c r="B558" s="141" t="s">
        <v>4111</v>
      </c>
      <c r="C558" s="141" t="s">
        <v>7215</v>
      </c>
      <c r="D558" s="141" t="s">
        <v>7215</v>
      </c>
      <c r="E558" s="141" t="s">
        <v>7215</v>
      </c>
      <c r="F558" s="141" t="s">
        <v>7215</v>
      </c>
      <c r="G558" s="141" t="s">
        <v>7215</v>
      </c>
      <c r="H558" s="141" t="s">
        <v>7215</v>
      </c>
      <c r="I558" s="141" t="s">
        <v>7215</v>
      </c>
      <c r="J558" s="141" t="s">
        <v>7215</v>
      </c>
      <c r="K558" s="141" t="s">
        <v>7215</v>
      </c>
      <c r="L558" s="141" t="s">
        <v>7215</v>
      </c>
      <c r="M558" s="141" t="s">
        <v>7215</v>
      </c>
      <c r="N558" s="141" t="s">
        <v>7215</v>
      </c>
      <c r="O558" s="141" t="s">
        <v>7215</v>
      </c>
    </row>
    <row r="559" spans="1:15" x14ac:dyDescent="0.2">
      <c r="A559" s="141">
        <v>329493</v>
      </c>
      <c r="B559" s="141" t="s">
        <v>4111</v>
      </c>
      <c r="C559" s="141" t="s">
        <v>7215</v>
      </c>
      <c r="D559" s="141" t="s">
        <v>7215</v>
      </c>
      <c r="E559" s="141" t="s">
        <v>7215</v>
      </c>
      <c r="F559" s="141" t="s">
        <v>7215</v>
      </c>
      <c r="G559" s="141" t="s">
        <v>7215</v>
      </c>
      <c r="H559" s="141" t="s">
        <v>7215</v>
      </c>
      <c r="I559" s="141" t="s">
        <v>7215</v>
      </c>
      <c r="J559" s="141" t="s">
        <v>7215</v>
      </c>
      <c r="K559" s="141" t="s">
        <v>7215</v>
      </c>
      <c r="L559" s="141" t="s">
        <v>7215</v>
      </c>
      <c r="M559" s="141" t="s">
        <v>7215</v>
      </c>
      <c r="N559" s="141" t="s">
        <v>7215</v>
      </c>
      <c r="O559" s="141" t="s">
        <v>7215</v>
      </c>
    </row>
    <row r="560" spans="1:15" x14ac:dyDescent="0.2">
      <c r="A560" s="141">
        <v>329494</v>
      </c>
      <c r="B560" s="141" t="s">
        <v>4111</v>
      </c>
      <c r="C560" s="141" t="s">
        <v>7215</v>
      </c>
      <c r="D560" s="141" t="s">
        <v>7215</v>
      </c>
      <c r="E560" s="141" t="s">
        <v>7215</v>
      </c>
      <c r="F560" s="141" t="s">
        <v>7215</v>
      </c>
      <c r="G560" s="141" t="s">
        <v>7215</v>
      </c>
      <c r="H560" s="141" t="s">
        <v>7215</v>
      </c>
      <c r="I560" s="141" t="s">
        <v>7215</v>
      </c>
      <c r="J560" s="141" t="s">
        <v>7215</v>
      </c>
      <c r="K560" s="141" t="s">
        <v>7215</v>
      </c>
      <c r="L560" s="141" t="s">
        <v>7215</v>
      </c>
      <c r="M560" s="141" t="s">
        <v>7215</v>
      </c>
      <c r="N560" s="141" t="s">
        <v>7215</v>
      </c>
      <c r="O560" s="141" t="s">
        <v>7215</v>
      </c>
    </row>
    <row r="561" spans="1:15" x14ac:dyDescent="0.2">
      <c r="A561" s="141">
        <v>329529</v>
      </c>
      <c r="B561" s="141" t="s">
        <v>4111</v>
      </c>
      <c r="C561" s="141" t="s">
        <v>7215</v>
      </c>
      <c r="D561" s="141" t="s">
        <v>7215</v>
      </c>
      <c r="E561" s="141" t="s">
        <v>7215</v>
      </c>
      <c r="F561" s="141" t="s">
        <v>7215</v>
      </c>
      <c r="G561" s="141" t="s">
        <v>7215</v>
      </c>
      <c r="H561" s="141" t="s">
        <v>7215</v>
      </c>
      <c r="I561" s="141" t="s">
        <v>7215</v>
      </c>
      <c r="J561" s="141" t="s">
        <v>7215</v>
      </c>
      <c r="K561" s="141" t="s">
        <v>7215</v>
      </c>
      <c r="L561" s="141" t="s">
        <v>7215</v>
      </c>
      <c r="M561" s="141" t="s">
        <v>7215</v>
      </c>
      <c r="N561" s="141" t="s">
        <v>7215</v>
      </c>
      <c r="O561" s="141" t="s">
        <v>7215</v>
      </c>
    </row>
    <row r="562" spans="1:15" x14ac:dyDescent="0.2">
      <c r="A562" s="141">
        <v>329531</v>
      </c>
      <c r="B562" s="141" t="s">
        <v>4111</v>
      </c>
      <c r="C562" s="141" t="s">
        <v>7215</v>
      </c>
      <c r="D562" s="141" t="s">
        <v>7215</v>
      </c>
      <c r="E562" s="141" t="s">
        <v>7215</v>
      </c>
      <c r="F562" s="141" t="s">
        <v>7215</v>
      </c>
      <c r="G562" s="141" t="s">
        <v>7215</v>
      </c>
      <c r="H562" s="141" t="s">
        <v>7215</v>
      </c>
      <c r="I562" s="141" t="s">
        <v>7215</v>
      </c>
      <c r="J562" s="141" t="s">
        <v>7215</v>
      </c>
      <c r="K562" s="141" t="s">
        <v>7215</v>
      </c>
      <c r="L562" s="141" t="s">
        <v>7215</v>
      </c>
      <c r="M562" s="141" t="s">
        <v>7215</v>
      </c>
      <c r="N562" s="141" t="s">
        <v>7215</v>
      </c>
      <c r="O562" s="141" t="s">
        <v>7215</v>
      </c>
    </row>
    <row r="563" spans="1:15" x14ac:dyDescent="0.2">
      <c r="A563" s="141">
        <v>329540</v>
      </c>
      <c r="B563" s="141" t="s">
        <v>4111</v>
      </c>
      <c r="C563" s="141" t="s">
        <v>7215</v>
      </c>
      <c r="D563" s="141" t="s">
        <v>7215</v>
      </c>
      <c r="E563" s="141" t="s">
        <v>7215</v>
      </c>
      <c r="F563" s="141" t="s">
        <v>7215</v>
      </c>
      <c r="G563" s="141" t="s">
        <v>7215</v>
      </c>
      <c r="H563" s="141" t="s">
        <v>7215</v>
      </c>
      <c r="I563" s="141" t="s">
        <v>7215</v>
      </c>
      <c r="J563" s="141" t="s">
        <v>7215</v>
      </c>
      <c r="K563" s="141" t="s">
        <v>7215</v>
      </c>
      <c r="L563" s="141" t="s">
        <v>7215</v>
      </c>
      <c r="M563" s="141" t="s">
        <v>7215</v>
      </c>
      <c r="N563" s="141" t="s">
        <v>7215</v>
      </c>
      <c r="O563" s="141" t="s">
        <v>7215</v>
      </c>
    </row>
    <row r="564" spans="1:15" x14ac:dyDescent="0.2">
      <c r="A564" s="141">
        <v>329553</v>
      </c>
      <c r="B564" s="141" t="s">
        <v>4111</v>
      </c>
      <c r="C564" s="141" t="s">
        <v>7215</v>
      </c>
      <c r="D564" s="141" t="s">
        <v>7215</v>
      </c>
      <c r="E564" s="141" t="s">
        <v>7215</v>
      </c>
      <c r="F564" s="141" t="s">
        <v>7215</v>
      </c>
      <c r="G564" s="141" t="s">
        <v>7215</v>
      </c>
      <c r="H564" s="141" t="s">
        <v>7215</v>
      </c>
      <c r="I564" s="141" t="s">
        <v>7215</v>
      </c>
      <c r="J564" s="141" t="s">
        <v>7215</v>
      </c>
      <c r="K564" s="141" t="s">
        <v>7215</v>
      </c>
      <c r="L564" s="141" t="s">
        <v>7215</v>
      </c>
      <c r="M564" s="141" t="s">
        <v>7215</v>
      </c>
      <c r="N564" s="141" t="s">
        <v>7215</v>
      </c>
      <c r="O564" s="141" t="s">
        <v>7215</v>
      </c>
    </row>
    <row r="565" spans="1:15" x14ac:dyDescent="0.2">
      <c r="A565" s="141">
        <v>329556</v>
      </c>
      <c r="B565" s="141" t="s">
        <v>4111</v>
      </c>
      <c r="C565" s="141" t="s">
        <v>7215</v>
      </c>
      <c r="D565" s="141" t="s">
        <v>7215</v>
      </c>
      <c r="E565" s="141" t="s">
        <v>7215</v>
      </c>
      <c r="F565" s="141" t="s">
        <v>7215</v>
      </c>
      <c r="G565" s="141" t="s">
        <v>7215</v>
      </c>
      <c r="H565" s="141" t="s">
        <v>7215</v>
      </c>
      <c r="I565" s="141" t="s">
        <v>7215</v>
      </c>
      <c r="J565" s="141" t="s">
        <v>7215</v>
      </c>
      <c r="K565" s="141" t="s">
        <v>7215</v>
      </c>
      <c r="L565" s="141" t="s">
        <v>7215</v>
      </c>
      <c r="M565" s="141" t="s">
        <v>7215</v>
      </c>
      <c r="N565" s="141" t="s">
        <v>7215</v>
      </c>
      <c r="O565" s="141" t="s">
        <v>7215</v>
      </c>
    </row>
    <row r="566" spans="1:15" x14ac:dyDescent="0.2">
      <c r="A566" s="141">
        <v>329564</v>
      </c>
      <c r="B566" s="141" t="s">
        <v>4111</v>
      </c>
      <c r="C566" s="141" t="s">
        <v>7215</v>
      </c>
      <c r="D566" s="141" t="s">
        <v>7215</v>
      </c>
      <c r="E566" s="141" t="s">
        <v>7215</v>
      </c>
      <c r="F566" s="141" t="s">
        <v>7215</v>
      </c>
      <c r="G566" s="141" t="s">
        <v>7215</v>
      </c>
      <c r="H566" s="141" t="s">
        <v>7215</v>
      </c>
      <c r="I566" s="141" t="s">
        <v>7215</v>
      </c>
      <c r="J566" s="141" t="s">
        <v>7215</v>
      </c>
      <c r="K566" s="141" t="s">
        <v>7215</v>
      </c>
      <c r="L566" s="141" t="s">
        <v>7215</v>
      </c>
      <c r="M566" s="141" t="s">
        <v>7215</v>
      </c>
      <c r="N566" s="141" t="s">
        <v>7215</v>
      </c>
      <c r="O566" s="141" t="s">
        <v>7215</v>
      </c>
    </row>
    <row r="567" spans="1:15" x14ac:dyDescent="0.2">
      <c r="A567" s="141">
        <v>329568</v>
      </c>
      <c r="B567" s="141" t="s">
        <v>4111</v>
      </c>
      <c r="C567" s="141" t="s">
        <v>7215</v>
      </c>
      <c r="D567" s="141" t="s">
        <v>7215</v>
      </c>
      <c r="E567" s="141" t="s">
        <v>7215</v>
      </c>
      <c r="F567" s="141" t="s">
        <v>7215</v>
      </c>
      <c r="G567" s="141" t="s">
        <v>7215</v>
      </c>
      <c r="H567" s="141" t="s">
        <v>7215</v>
      </c>
      <c r="I567" s="141" t="s">
        <v>7215</v>
      </c>
      <c r="J567" s="141" t="s">
        <v>7215</v>
      </c>
      <c r="K567" s="141" t="s">
        <v>7215</v>
      </c>
      <c r="L567" s="141" t="s">
        <v>7215</v>
      </c>
      <c r="M567" s="141" t="s">
        <v>7215</v>
      </c>
      <c r="N567" s="141" t="s">
        <v>7215</v>
      </c>
      <c r="O567" s="141" t="s">
        <v>7215</v>
      </c>
    </row>
    <row r="568" spans="1:15" x14ac:dyDescent="0.2">
      <c r="A568" s="141">
        <v>329582</v>
      </c>
      <c r="B568" s="141" t="s">
        <v>4111</v>
      </c>
      <c r="C568" s="141" t="s">
        <v>7215</v>
      </c>
      <c r="D568" s="141" t="s">
        <v>7215</v>
      </c>
      <c r="E568" s="141" t="s">
        <v>7215</v>
      </c>
      <c r="F568" s="141" t="s">
        <v>7215</v>
      </c>
      <c r="G568" s="141" t="s">
        <v>7215</v>
      </c>
      <c r="H568" s="141" t="s">
        <v>7215</v>
      </c>
      <c r="I568" s="141" t="s">
        <v>7215</v>
      </c>
      <c r="J568" s="141" t="s">
        <v>7215</v>
      </c>
      <c r="K568" s="141" t="s">
        <v>7215</v>
      </c>
      <c r="L568" s="141" t="s">
        <v>7215</v>
      </c>
      <c r="M568" s="141" t="s">
        <v>7215</v>
      </c>
      <c r="N568" s="141" t="s">
        <v>7215</v>
      </c>
      <c r="O568" s="141" t="s">
        <v>7215</v>
      </c>
    </row>
    <row r="569" spans="1:15" x14ac:dyDescent="0.2">
      <c r="A569" s="141">
        <v>329623</v>
      </c>
      <c r="B569" s="141" t="s">
        <v>4111</v>
      </c>
      <c r="C569" s="141" t="s">
        <v>7215</v>
      </c>
      <c r="D569" s="141" t="s">
        <v>7215</v>
      </c>
      <c r="E569" s="141" t="s">
        <v>7215</v>
      </c>
      <c r="F569" s="141" t="s">
        <v>7215</v>
      </c>
      <c r="G569" s="141" t="s">
        <v>7215</v>
      </c>
      <c r="H569" s="141" t="s">
        <v>7215</v>
      </c>
      <c r="I569" s="141" t="s">
        <v>7215</v>
      </c>
      <c r="J569" s="141" t="s">
        <v>7215</v>
      </c>
      <c r="K569" s="141" t="s">
        <v>7215</v>
      </c>
      <c r="L569" s="141" t="s">
        <v>7215</v>
      </c>
      <c r="M569" s="141" t="s">
        <v>7215</v>
      </c>
      <c r="N569" s="141" t="s">
        <v>7215</v>
      </c>
      <c r="O569" s="141" t="s">
        <v>7215</v>
      </c>
    </row>
    <row r="570" spans="1:15" x14ac:dyDescent="0.2">
      <c r="A570" s="141">
        <v>329630</v>
      </c>
      <c r="B570" s="141" t="s">
        <v>4111</v>
      </c>
      <c r="C570" s="141" t="s">
        <v>7215</v>
      </c>
      <c r="D570" s="141" t="s">
        <v>7215</v>
      </c>
      <c r="E570" s="141" t="s">
        <v>7215</v>
      </c>
      <c r="F570" s="141" t="s">
        <v>7215</v>
      </c>
      <c r="G570" s="141" t="s">
        <v>7215</v>
      </c>
      <c r="H570" s="141" t="s">
        <v>7215</v>
      </c>
      <c r="I570" s="141" t="s">
        <v>7215</v>
      </c>
      <c r="J570" s="141" t="s">
        <v>7215</v>
      </c>
      <c r="K570" s="141" t="s">
        <v>7215</v>
      </c>
      <c r="L570" s="141" t="s">
        <v>7215</v>
      </c>
      <c r="M570" s="141" t="s">
        <v>7215</v>
      </c>
      <c r="N570" s="141" t="s">
        <v>7215</v>
      </c>
      <c r="O570" s="141" t="s">
        <v>7215</v>
      </c>
    </row>
    <row r="571" spans="1:15" x14ac:dyDescent="0.2">
      <c r="A571" s="141">
        <v>329662</v>
      </c>
      <c r="B571" s="141" t="s">
        <v>4111</v>
      </c>
      <c r="C571" s="141" t="s">
        <v>7215</v>
      </c>
      <c r="D571" s="141" t="s">
        <v>7215</v>
      </c>
      <c r="E571" s="141" t="s">
        <v>7215</v>
      </c>
      <c r="F571" s="141" t="s">
        <v>7215</v>
      </c>
      <c r="G571" s="141" t="s">
        <v>7215</v>
      </c>
      <c r="H571" s="141" t="s">
        <v>7215</v>
      </c>
      <c r="I571" s="141" t="s">
        <v>7215</v>
      </c>
      <c r="J571" s="141" t="s">
        <v>7215</v>
      </c>
      <c r="K571" s="141" t="s">
        <v>7215</v>
      </c>
      <c r="L571" s="141" t="s">
        <v>7215</v>
      </c>
      <c r="M571" s="141" t="s">
        <v>7215</v>
      </c>
      <c r="N571" s="141" t="s">
        <v>7215</v>
      </c>
      <c r="O571" s="141" t="s">
        <v>7215</v>
      </c>
    </row>
    <row r="572" spans="1:15" x14ac:dyDescent="0.2">
      <c r="A572" s="141">
        <v>329679</v>
      </c>
      <c r="B572" s="141" t="s">
        <v>4111</v>
      </c>
      <c r="C572" s="141" t="s">
        <v>7215</v>
      </c>
      <c r="D572" s="141" t="s">
        <v>7215</v>
      </c>
      <c r="E572" s="141" t="s">
        <v>7215</v>
      </c>
      <c r="F572" s="141" t="s">
        <v>7215</v>
      </c>
      <c r="G572" s="141" t="s">
        <v>7215</v>
      </c>
      <c r="H572" s="141" t="s">
        <v>7215</v>
      </c>
      <c r="I572" s="141" t="s">
        <v>7215</v>
      </c>
      <c r="J572" s="141" t="s">
        <v>7215</v>
      </c>
      <c r="K572" s="141" t="s">
        <v>7215</v>
      </c>
      <c r="L572" s="141" t="s">
        <v>7215</v>
      </c>
      <c r="M572" s="141" t="s">
        <v>7215</v>
      </c>
      <c r="N572" s="141" t="s">
        <v>7215</v>
      </c>
      <c r="O572" s="141" t="s">
        <v>7215</v>
      </c>
    </row>
    <row r="573" spans="1:15" x14ac:dyDescent="0.2">
      <c r="A573" s="141">
        <v>329683</v>
      </c>
      <c r="B573" s="141" t="s">
        <v>4111</v>
      </c>
      <c r="C573" s="141" t="s">
        <v>7215</v>
      </c>
      <c r="D573" s="141" t="s">
        <v>7215</v>
      </c>
      <c r="E573" s="141" t="s">
        <v>7215</v>
      </c>
      <c r="F573" s="141" t="s">
        <v>7215</v>
      </c>
      <c r="G573" s="141" t="s">
        <v>7215</v>
      </c>
      <c r="H573" s="141" t="s">
        <v>7215</v>
      </c>
      <c r="I573" s="141" t="s">
        <v>7215</v>
      </c>
      <c r="J573" s="141" t="s">
        <v>7215</v>
      </c>
      <c r="K573" s="141" t="s">
        <v>7215</v>
      </c>
      <c r="L573" s="141" t="s">
        <v>7215</v>
      </c>
      <c r="M573" s="141" t="s">
        <v>7215</v>
      </c>
      <c r="N573" s="141" t="s">
        <v>7215</v>
      </c>
      <c r="O573" s="141" t="s">
        <v>7215</v>
      </c>
    </row>
    <row r="574" spans="1:15" x14ac:dyDescent="0.2">
      <c r="A574" s="141">
        <v>329685</v>
      </c>
      <c r="B574" s="141" t="s">
        <v>4111</v>
      </c>
      <c r="C574" s="141" t="s">
        <v>7215</v>
      </c>
      <c r="D574" s="141" t="s">
        <v>7215</v>
      </c>
      <c r="E574" s="141" t="s">
        <v>7215</v>
      </c>
      <c r="F574" s="141" t="s">
        <v>7215</v>
      </c>
      <c r="G574" s="141" t="s">
        <v>7215</v>
      </c>
      <c r="H574" s="141" t="s">
        <v>7215</v>
      </c>
      <c r="I574" s="141" t="s">
        <v>7215</v>
      </c>
      <c r="J574" s="141" t="s">
        <v>7215</v>
      </c>
      <c r="K574" s="141" t="s">
        <v>7215</v>
      </c>
      <c r="L574" s="141" t="s">
        <v>7215</v>
      </c>
      <c r="M574" s="141" t="s">
        <v>7215</v>
      </c>
      <c r="N574" s="141" t="s">
        <v>7215</v>
      </c>
      <c r="O574" s="141" t="s">
        <v>7215</v>
      </c>
    </row>
    <row r="575" spans="1:15" x14ac:dyDescent="0.2">
      <c r="A575" s="141">
        <v>329692</v>
      </c>
      <c r="B575" s="141" t="s">
        <v>4111</v>
      </c>
      <c r="C575" s="141" t="s">
        <v>7215</v>
      </c>
      <c r="D575" s="141" t="s">
        <v>7215</v>
      </c>
      <c r="E575" s="141" t="s">
        <v>7215</v>
      </c>
      <c r="F575" s="141" t="s">
        <v>7215</v>
      </c>
      <c r="G575" s="141" t="s">
        <v>7215</v>
      </c>
      <c r="H575" s="141" t="s">
        <v>7215</v>
      </c>
      <c r="I575" s="141" t="s">
        <v>7215</v>
      </c>
      <c r="J575" s="141" t="s">
        <v>7215</v>
      </c>
      <c r="K575" s="141" t="s">
        <v>7215</v>
      </c>
      <c r="L575" s="141" t="s">
        <v>7215</v>
      </c>
      <c r="M575" s="141" t="s">
        <v>7215</v>
      </c>
      <c r="N575" s="141" t="s">
        <v>7215</v>
      </c>
      <c r="O575" s="141" t="s">
        <v>7215</v>
      </c>
    </row>
    <row r="576" spans="1:15" x14ac:dyDescent="0.2">
      <c r="A576" s="141">
        <v>329744</v>
      </c>
      <c r="B576" s="141" t="s">
        <v>4111</v>
      </c>
      <c r="C576" s="141" t="s">
        <v>7215</v>
      </c>
      <c r="D576" s="141" t="s">
        <v>7215</v>
      </c>
      <c r="E576" s="141" t="s">
        <v>7215</v>
      </c>
      <c r="F576" s="141" t="s">
        <v>7215</v>
      </c>
      <c r="G576" s="141" t="s">
        <v>7215</v>
      </c>
      <c r="H576" s="141" t="s">
        <v>7215</v>
      </c>
      <c r="I576" s="141" t="s">
        <v>7215</v>
      </c>
      <c r="J576" s="141" t="s">
        <v>7215</v>
      </c>
      <c r="K576" s="141" t="s">
        <v>7215</v>
      </c>
      <c r="L576" s="141" t="s">
        <v>7215</v>
      </c>
      <c r="M576" s="141" t="s">
        <v>7215</v>
      </c>
      <c r="N576" s="141" t="s">
        <v>7215</v>
      </c>
      <c r="O576" s="141" t="s">
        <v>7215</v>
      </c>
    </row>
    <row r="577" spans="1:15" x14ac:dyDescent="0.2">
      <c r="A577" s="141">
        <v>329766</v>
      </c>
      <c r="B577" s="141" t="s">
        <v>4111</v>
      </c>
      <c r="C577" s="141" t="s">
        <v>7215</v>
      </c>
      <c r="D577" s="141" t="s">
        <v>7215</v>
      </c>
      <c r="E577" s="141" t="s">
        <v>7215</v>
      </c>
      <c r="F577" s="141" t="s">
        <v>7215</v>
      </c>
      <c r="G577" s="141" t="s">
        <v>7215</v>
      </c>
      <c r="H577" s="141" t="s">
        <v>7215</v>
      </c>
      <c r="I577" s="141" t="s">
        <v>7215</v>
      </c>
      <c r="J577" s="141" t="s">
        <v>7215</v>
      </c>
      <c r="K577" s="141" t="s">
        <v>7215</v>
      </c>
      <c r="L577" s="141" t="s">
        <v>7215</v>
      </c>
      <c r="M577" s="141" t="s">
        <v>7215</v>
      </c>
      <c r="N577" s="141" t="s">
        <v>7215</v>
      </c>
      <c r="O577" s="141" t="s">
        <v>7215</v>
      </c>
    </row>
    <row r="578" spans="1:15" x14ac:dyDescent="0.2">
      <c r="A578" s="141">
        <v>329772</v>
      </c>
      <c r="B578" s="141" t="s">
        <v>4111</v>
      </c>
      <c r="C578" s="141" t="s">
        <v>7215</v>
      </c>
      <c r="D578" s="141" t="s">
        <v>7215</v>
      </c>
      <c r="E578" s="141" t="s">
        <v>7215</v>
      </c>
      <c r="F578" s="141" t="s">
        <v>7215</v>
      </c>
      <c r="G578" s="141" t="s">
        <v>7215</v>
      </c>
      <c r="H578" s="141" t="s">
        <v>7215</v>
      </c>
      <c r="I578" s="141" t="s">
        <v>7215</v>
      </c>
      <c r="J578" s="141" t="s">
        <v>7215</v>
      </c>
      <c r="K578" s="141" t="s">
        <v>7215</v>
      </c>
      <c r="L578" s="141" t="s">
        <v>7215</v>
      </c>
      <c r="M578" s="141" t="s">
        <v>7215</v>
      </c>
      <c r="N578" s="141" t="s">
        <v>7215</v>
      </c>
      <c r="O578" s="141" t="s">
        <v>7215</v>
      </c>
    </row>
    <row r="579" spans="1:15" x14ac:dyDescent="0.2">
      <c r="A579" s="141">
        <v>329804</v>
      </c>
      <c r="B579" s="141" t="s">
        <v>4111</v>
      </c>
      <c r="C579" s="141" t="s">
        <v>7215</v>
      </c>
      <c r="D579" s="141" t="s">
        <v>7215</v>
      </c>
      <c r="E579" s="141" t="s">
        <v>7215</v>
      </c>
      <c r="F579" s="141" t="s">
        <v>7215</v>
      </c>
      <c r="G579" s="141" t="s">
        <v>7215</v>
      </c>
      <c r="H579" s="141" t="s">
        <v>7215</v>
      </c>
      <c r="I579" s="141" t="s">
        <v>7215</v>
      </c>
      <c r="J579" s="141" t="s">
        <v>7215</v>
      </c>
      <c r="K579" s="141" t="s">
        <v>7215</v>
      </c>
      <c r="L579" s="141" t="s">
        <v>7215</v>
      </c>
      <c r="M579" s="141" t="s">
        <v>7215</v>
      </c>
      <c r="N579" s="141" t="s">
        <v>7215</v>
      </c>
      <c r="O579" s="141" t="s">
        <v>7215</v>
      </c>
    </row>
    <row r="580" spans="1:15" x14ac:dyDescent="0.2">
      <c r="A580" s="141">
        <v>329812</v>
      </c>
      <c r="B580" s="141" t="s">
        <v>4111</v>
      </c>
      <c r="C580" s="141" t="s">
        <v>7215</v>
      </c>
      <c r="D580" s="141" t="s">
        <v>7215</v>
      </c>
      <c r="E580" s="141" t="s">
        <v>7215</v>
      </c>
      <c r="F580" s="141" t="s">
        <v>7215</v>
      </c>
      <c r="G580" s="141" t="s">
        <v>7215</v>
      </c>
      <c r="H580" s="141" t="s">
        <v>7215</v>
      </c>
      <c r="I580" s="141" t="s">
        <v>7215</v>
      </c>
      <c r="J580" s="141" t="s">
        <v>7215</v>
      </c>
      <c r="K580" s="141" t="s">
        <v>7215</v>
      </c>
      <c r="L580" s="141" t="s">
        <v>7215</v>
      </c>
      <c r="M580" s="141" t="s">
        <v>7215</v>
      </c>
      <c r="N580" s="141" t="s">
        <v>7215</v>
      </c>
      <c r="O580" s="141" t="s">
        <v>7215</v>
      </c>
    </row>
    <row r="581" spans="1:15" x14ac:dyDescent="0.2">
      <c r="A581" s="141">
        <v>329827</v>
      </c>
      <c r="B581" s="141" t="s">
        <v>4111</v>
      </c>
      <c r="C581" s="141" t="s">
        <v>7215</v>
      </c>
      <c r="D581" s="141" t="s">
        <v>7215</v>
      </c>
      <c r="E581" s="141" t="s">
        <v>7215</v>
      </c>
      <c r="F581" s="141" t="s">
        <v>7215</v>
      </c>
      <c r="G581" s="141" t="s">
        <v>7215</v>
      </c>
      <c r="H581" s="141" t="s">
        <v>7215</v>
      </c>
      <c r="I581" s="141" t="s">
        <v>7215</v>
      </c>
      <c r="J581" s="141" t="s">
        <v>7215</v>
      </c>
      <c r="K581" s="141" t="s">
        <v>7215</v>
      </c>
      <c r="L581" s="141" t="s">
        <v>7215</v>
      </c>
      <c r="M581" s="141" t="s">
        <v>7215</v>
      </c>
      <c r="N581" s="141" t="s">
        <v>7215</v>
      </c>
      <c r="O581" s="141" t="s">
        <v>7215</v>
      </c>
    </row>
    <row r="582" spans="1:15" x14ac:dyDescent="0.2">
      <c r="A582" s="141">
        <v>329853</v>
      </c>
      <c r="B582" s="141" t="s">
        <v>4111</v>
      </c>
      <c r="C582" s="141" t="s">
        <v>7215</v>
      </c>
      <c r="D582" s="141" t="s">
        <v>7215</v>
      </c>
      <c r="E582" s="141" t="s">
        <v>7215</v>
      </c>
      <c r="F582" s="141" t="s">
        <v>7215</v>
      </c>
      <c r="G582" s="141" t="s">
        <v>7215</v>
      </c>
      <c r="H582" s="141" t="s">
        <v>7215</v>
      </c>
      <c r="I582" s="141" t="s">
        <v>7215</v>
      </c>
      <c r="J582" s="141" t="s">
        <v>7215</v>
      </c>
      <c r="K582" s="141" t="s">
        <v>7215</v>
      </c>
      <c r="L582" s="141" t="s">
        <v>7215</v>
      </c>
      <c r="M582" s="141" t="s">
        <v>7215</v>
      </c>
      <c r="N582" s="141" t="s">
        <v>7215</v>
      </c>
      <c r="O582" s="141" t="s">
        <v>7215</v>
      </c>
    </row>
    <row r="583" spans="1:15" x14ac:dyDescent="0.2">
      <c r="A583" s="141">
        <v>329854</v>
      </c>
      <c r="B583" s="141" t="s">
        <v>4111</v>
      </c>
      <c r="C583" s="141" t="s">
        <v>7215</v>
      </c>
      <c r="D583" s="141" t="s">
        <v>7215</v>
      </c>
      <c r="E583" s="141" t="s">
        <v>7215</v>
      </c>
      <c r="F583" s="141" t="s">
        <v>7215</v>
      </c>
      <c r="G583" s="141" t="s">
        <v>7215</v>
      </c>
      <c r="H583" s="141" t="s">
        <v>7215</v>
      </c>
      <c r="I583" s="141" t="s">
        <v>7215</v>
      </c>
      <c r="J583" s="141" t="s">
        <v>7215</v>
      </c>
      <c r="K583" s="141" t="s">
        <v>7215</v>
      </c>
      <c r="L583" s="141" t="s">
        <v>7215</v>
      </c>
      <c r="M583" s="141" t="s">
        <v>7215</v>
      </c>
      <c r="N583" s="141" t="s">
        <v>7215</v>
      </c>
      <c r="O583" s="141" t="s">
        <v>7215</v>
      </c>
    </row>
    <row r="584" spans="1:15" x14ac:dyDescent="0.2">
      <c r="A584" s="141">
        <v>329870</v>
      </c>
      <c r="B584" s="141" t="s">
        <v>4111</v>
      </c>
      <c r="C584" s="141" t="s">
        <v>7215</v>
      </c>
      <c r="D584" s="141" t="s">
        <v>7215</v>
      </c>
      <c r="E584" s="141" t="s">
        <v>7215</v>
      </c>
      <c r="F584" s="141" t="s">
        <v>7215</v>
      </c>
      <c r="G584" s="141" t="s">
        <v>7215</v>
      </c>
      <c r="H584" s="141" t="s">
        <v>7215</v>
      </c>
      <c r="I584" s="141" t="s">
        <v>7215</v>
      </c>
      <c r="J584" s="141" t="s">
        <v>7215</v>
      </c>
      <c r="K584" s="141" t="s">
        <v>7215</v>
      </c>
      <c r="L584" s="141" t="s">
        <v>7215</v>
      </c>
      <c r="M584" s="141" t="s">
        <v>7215</v>
      </c>
      <c r="N584" s="141" t="s">
        <v>7215</v>
      </c>
      <c r="O584" s="141" t="s">
        <v>7215</v>
      </c>
    </row>
    <row r="585" spans="1:15" x14ac:dyDescent="0.2">
      <c r="A585" s="141">
        <v>329873</v>
      </c>
      <c r="B585" s="141" t="s">
        <v>4111</v>
      </c>
      <c r="C585" s="141" t="s">
        <v>7215</v>
      </c>
      <c r="D585" s="141" t="s">
        <v>7215</v>
      </c>
      <c r="E585" s="141" t="s">
        <v>7215</v>
      </c>
      <c r="F585" s="141" t="s">
        <v>7215</v>
      </c>
      <c r="G585" s="141" t="s">
        <v>7215</v>
      </c>
      <c r="H585" s="141" t="s">
        <v>7215</v>
      </c>
      <c r="I585" s="141" t="s">
        <v>7215</v>
      </c>
      <c r="J585" s="141" t="s">
        <v>7215</v>
      </c>
      <c r="K585" s="141" t="s">
        <v>7215</v>
      </c>
      <c r="L585" s="141" t="s">
        <v>7215</v>
      </c>
      <c r="M585" s="141" t="s">
        <v>7215</v>
      </c>
      <c r="N585" s="141" t="s">
        <v>7215</v>
      </c>
      <c r="O585" s="141" t="s">
        <v>7215</v>
      </c>
    </row>
    <row r="586" spans="1:15" x14ac:dyDescent="0.2">
      <c r="A586" s="141">
        <v>329878</v>
      </c>
      <c r="B586" s="141" t="s">
        <v>4111</v>
      </c>
      <c r="C586" s="141" t="s">
        <v>7215</v>
      </c>
      <c r="D586" s="141" t="s">
        <v>7215</v>
      </c>
      <c r="E586" s="141" t="s">
        <v>7215</v>
      </c>
      <c r="F586" s="141" t="s">
        <v>7215</v>
      </c>
      <c r="G586" s="141" t="s">
        <v>7215</v>
      </c>
      <c r="H586" s="141" t="s">
        <v>7215</v>
      </c>
      <c r="I586" s="141" t="s">
        <v>7215</v>
      </c>
      <c r="J586" s="141" t="s">
        <v>7215</v>
      </c>
      <c r="K586" s="141" t="s">
        <v>7215</v>
      </c>
      <c r="L586" s="141" t="s">
        <v>7215</v>
      </c>
      <c r="M586" s="141" t="s">
        <v>7215</v>
      </c>
      <c r="N586" s="141" t="s">
        <v>7215</v>
      </c>
      <c r="O586" s="141" t="s">
        <v>7215</v>
      </c>
    </row>
    <row r="587" spans="1:15" x14ac:dyDescent="0.2">
      <c r="A587" s="141">
        <v>329892</v>
      </c>
      <c r="B587" s="141" t="s">
        <v>4111</v>
      </c>
      <c r="C587" s="141" t="s">
        <v>7215</v>
      </c>
      <c r="D587" s="141" t="s">
        <v>7215</v>
      </c>
      <c r="E587" s="141" t="s">
        <v>7215</v>
      </c>
      <c r="F587" s="141" t="s">
        <v>7215</v>
      </c>
      <c r="G587" s="141" t="s">
        <v>7215</v>
      </c>
      <c r="H587" s="141" t="s">
        <v>7215</v>
      </c>
      <c r="I587" s="141" t="s">
        <v>7215</v>
      </c>
      <c r="J587" s="141" t="s">
        <v>7215</v>
      </c>
      <c r="K587" s="141" t="s">
        <v>7215</v>
      </c>
      <c r="L587" s="141" t="s">
        <v>7215</v>
      </c>
      <c r="M587" s="141" t="s">
        <v>7215</v>
      </c>
      <c r="N587" s="141" t="s">
        <v>7215</v>
      </c>
      <c r="O587" s="141" t="s">
        <v>7215</v>
      </c>
    </row>
    <row r="588" spans="1:15" x14ac:dyDescent="0.2">
      <c r="A588" s="141">
        <v>329894</v>
      </c>
      <c r="B588" s="141" t="s">
        <v>4111</v>
      </c>
      <c r="C588" s="141" t="s">
        <v>7215</v>
      </c>
      <c r="D588" s="141" t="s">
        <v>7215</v>
      </c>
      <c r="E588" s="141" t="s">
        <v>7215</v>
      </c>
      <c r="F588" s="141" t="s">
        <v>7215</v>
      </c>
      <c r="G588" s="141" t="s">
        <v>7215</v>
      </c>
      <c r="H588" s="141" t="s">
        <v>7215</v>
      </c>
      <c r="I588" s="141" t="s">
        <v>7215</v>
      </c>
      <c r="J588" s="141" t="s">
        <v>7215</v>
      </c>
      <c r="K588" s="141" t="s">
        <v>7215</v>
      </c>
      <c r="L588" s="141" t="s">
        <v>7215</v>
      </c>
      <c r="M588" s="141" t="s">
        <v>7215</v>
      </c>
      <c r="N588" s="141" t="s">
        <v>7215</v>
      </c>
      <c r="O588" s="141" t="s">
        <v>7215</v>
      </c>
    </row>
    <row r="589" spans="1:15" x14ac:dyDescent="0.2">
      <c r="A589" s="141">
        <v>329899</v>
      </c>
      <c r="B589" s="141" t="s">
        <v>4111</v>
      </c>
      <c r="C589" s="141" t="s">
        <v>7215</v>
      </c>
      <c r="D589" s="141" t="s">
        <v>7215</v>
      </c>
      <c r="E589" s="141" t="s">
        <v>7215</v>
      </c>
      <c r="F589" s="141" t="s">
        <v>7215</v>
      </c>
      <c r="G589" s="141" t="s">
        <v>7215</v>
      </c>
      <c r="H589" s="141" t="s">
        <v>7215</v>
      </c>
      <c r="I589" s="141" t="s">
        <v>7215</v>
      </c>
      <c r="J589" s="141" t="s">
        <v>7215</v>
      </c>
      <c r="K589" s="141" t="s">
        <v>7215</v>
      </c>
      <c r="L589" s="141" t="s">
        <v>7215</v>
      </c>
      <c r="M589" s="141" t="s">
        <v>7215</v>
      </c>
      <c r="N589" s="141" t="s">
        <v>7215</v>
      </c>
      <c r="O589" s="141" t="s">
        <v>7215</v>
      </c>
    </row>
    <row r="590" spans="1:15" x14ac:dyDescent="0.2">
      <c r="A590" s="141">
        <v>329901</v>
      </c>
      <c r="B590" s="141" t="s">
        <v>4111</v>
      </c>
      <c r="C590" s="141" t="s">
        <v>7215</v>
      </c>
      <c r="D590" s="141" t="s">
        <v>7215</v>
      </c>
      <c r="E590" s="141" t="s">
        <v>7215</v>
      </c>
      <c r="F590" s="141" t="s">
        <v>7215</v>
      </c>
      <c r="G590" s="141" t="s">
        <v>7215</v>
      </c>
      <c r="H590" s="141" t="s">
        <v>7215</v>
      </c>
      <c r="I590" s="141" t="s">
        <v>7215</v>
      </c>
      <c r="J590" s="141" t="s">
        <v>7215</v>
      </c>
      <c r="K590" s="141" t="s">
        <v>7215</v>
      </c>
      <c r="L590" s="141" t="s">
        <v>7215</v>
      </c>
      <c r="M590" s="141" t="s">
        <v>7215</v>
      </c>
      <c r="N590" s="141" t="s">
        <v>7215</v>
      </c>
      <c r="O590" s="141" t="s">
        <v>7215</v>
      </c>
    </row>
    <row r="591" spans="1:15" x14ac:dyDescent="0.2">
      <c r="A591" s="141">
        <v>329909</v>
      </c>
      <c r="B591" s="141" t="s">
        <v>4111</v>
      </c>
      <c r="C591" s="141" t="s">
        <v>7215</v>
      </c>
      <c r="D591" s="141" t="s">
        <v>7215</v>
      </c>
      <c r="E591" s="141" t="s">
        <v>7215</v>
      </c>
      <c r="F591" s="141" t="s">
        <v>7215</v>
      </c>
      <c r="G591" s="141" t="s">
        <v>7215</v>
      </c>
      <c r="H591" s="141" t="s">
        <v>7215</v>
      </c>
      <c r="I591" s="141" t="s">
        <v>7215</v>
      </c>
      <c r="J591" s="141" t="s">
        <v>7215</v>
      </c>
      <c r="K591" s="141" t="s">
        <v>7215</v>
      </c>
      <c r="L591" s="141" t="s">
        <v>7215</v>
      </c>
      <c r="M591" s="141" t="s">
        <v>7215</v>
      </c>
      <c r="N591" s="141" t="s">
        <v>7215</v>
      </c>
      <c r="O591" s="141" t="s">
        <v>7215</v>
      </c>
    </row>
    <row r="592" spans="1:15" x14ac:dyDescent="0.2">
      <c r="A592" s="141">
        <v>329910</v>
      </c>
      <c r="B592" s="141" t="s">
        <v>4111</v>
      </c>
      <c r="C592" s="141" t="s">
        <v>7215</v>
      </c>
      <c r="D592" s="141" t="s">
        <v>7215</v>
      </c>
      <c r="E592" s="141" t="s">
        <v>7215</v>
      </c>
      <c r="F592" s="141" t="s">
        <v>7215</v>
      </c>
      <c r="G592" s="141" t="s">
        <v>7215</v>
      </c>
      <c r="H592" s="141" t="s">
        <v>7215</v>
      </c>
      <c r="I592" s="141" t="s">
        <v>7215</v>
      </c>
      <c r="J592" s="141" t="s">
        <v>7215</v>
      </c>
      <c r="K592" s="141" t="s">
        <v>7215</v>
      </c>
      <c r="L592" s="141" t="s">
        <v>7215</v>
      </c>
      <c r="M592" s="141" t="s">
        <v>7215</v>
      </c>
      <c r="N592" s="141" t="s">
        <v>7215</v>
      </c>
      <c r="O592" s="141" t="s">
        <v>7215</v>
      </c>
    </row>
    <row r="593" spans="1:15" x14ac:dyDescent="0.2">
      <c r="A593" s="141">
        <v>329913</v>
      </c>
      <c r="B593" s="141" t="s">
        <v>4111</v>
      </c>
      <c r="C593" s="141" t="s">
        <v>7215</v>
      </c>
      <c r="D593" s="141" t="s">
        <v>7215</v>
      </c>
      <c r="E593" s="141" t="s">
        <v>7215</v>
      </c>
      <c r="F593" s="141" t="s">
        <v>7215</v>
      </c>
      <c r="G593" s="141" t="s">
        <v>7215</v>
      </c>
      <c r="H593" s="141" t="s">
        <v>7215</v>
      </c>
      <c r="I593" s="141" t="s">
        <v>7215</v>
      </c>
      <c r="J593" s="141" t="s">
        <v>7215</v>
      </c>
      <c r="K593" s="141" t="s">
        <v>7215</v>
      </c>
      <c r="L593" s="141" t="s">
        <v>7215</v>
      </c>
      <c r="M593" s="141" t="s">
        <v>7215</v>
      </c>
      <c r="N593" s="141" t="s">
        <v>7215</v>
      </c>
      <c r="O593" s="141" t="s">
        <v>7215</v>
      </c>
    </row>
    <row r="594" spans="1:15" x14ac:dyDescent="0.2">
      <c r="A594" s="141">
        <v>329933</v>
      </c>
      <c r="B594" s="141" t="s">
        <v>4111</v>
      </c>
      <c r="C594" s="141" t="s">
        <v>7215</v>
      </c>
      <c r="D594" s="141" t="s">
        <v>7215</v>
      </c>
      <c r="E594" s="141" t="s">
        <v>7215</v>
      </c>
      <c r="F594" s="141" t="s">
        <v>7215</v>
      </c>
      <c r="G594" s="141" t="s">
        <v>7215</v>
      </c>
      <c r="H594" s="141" t="s">
        <v>7215</v>
      </c>
      <c r="I594" s="141" t="s">
        <v>7215</v>
      </c>
      <c r="J594" s="141" t="s">
        <v>7215</v>
      </c>
      <c r="K594" s="141" t="s">
        <v>7215</v>
      </c>
      <c r="L594" s="141" t="s">
        <v>7215</v>
      </c>
      <c r="M594" s="141" t="s">
        <v>7215</v>
      </c>
      <c r="N594" s="141" t="s">
        <v>7215</v>
      </c>
      <c r="O594" s="141" t="s">
        <v>7215</v>
      </c>
    </row>
    <row r="595" spans="1:15" x14ac:dyDescent="0.2">
      <c r="A595" s="141">
        <v>329960</v>
      </c>
      <c r="B595" s="141" t="s">
        <v>4111</v>
      </c>
      <c r="C595" s="141" t="s">
        <v>7215</v>
      </c>
      <c r="D595" s="141" t="s">
        <v>7215</v>
      </c>
      <c r="E595" s="141" t="s">
        <v>7215</v>
      </c>
      <c r="F595" s="141" t="s">
        <v>7215</v>
      </c>
      <c r="G595" s="141" t="s">
        <v>7215</v>
      </c>
      <c r="H595" s="141" t="s">
        <v>7215</v>
      </c>
      <c r="I595" s="141" t="s">
        <v>7215</v>
      </c>
      <c r="J595" s="141" t="s">
        <v>7215</v>
      </c>
      <c r="K595" s="141" t="s">
        <v>7215</v>
      </c>
      <c r="L595" s="141" t="s">
        <v>7215</v>
      </c>
      <c r="M595" s="141" t="s">
        <v>7215</v>
      </c>
      <c r="N595" s="141" t="s">
        <v>7215</v>
      </c>
      <c r="O595" s="141" t="s">
        <v>7215</v>
      </c>
    </row>
    <row r="596" spans="1:15" x14ac:dyDescent="0.2">
      <c r="A596" s="141">
        <v>329986</v>
      </c>
      <c r="B596" s="141" t="s">
        <v>4111</v>
      </c>
      <c r="C596" s="141" t="s">
        <v>7215</v>
      </c>
      <c r="D596" s="141" t="s">
        <v>7215</v>
      </c>
      <c r="E596" s="141" t="s">
        <v>7215</v>
      </c>
      <c r="F596" s="141" t="s">
        <v>7215</v>
      </c>
      <c r="G596" s="141" t="s">
        <v>7215</v>
      </c>
      <c r="H596" s="141" t="s">
        <v>7215</v>
      </c>
      <c r="I596" s="141" t="s">
        <v>7215</v>
      </c>
      <c r="J596" s="141" t="s">
        <v>7215</v>
      </c>
      <c r="K596" s="141" t="s">
        <v>7215</v>
      </c>
      <c r="L596" s="141" t="s">
        <v>7215</v>
      </c>
      <c r="M596" s="141" t="s">
        <v>7215</v>
      </c>
      <c r="N596" s="141" t="s">
        <v>7215</v>
      </c>
      <c r="O596" s="141" t="s">
        <v>7215</v>
      </c>
    </row>
    <row r="597" spans="1:15" x14ac:dyDescent="0.2">
      <c r="A597" s="141">
        <v>329989</v>
      </c>
      <c r="B597" s="141" t="s">
        <v>4111</v>
      </c>
      <c r="C597" s="141" t="s">
        <v>7215</v>
      </c>
      <c r="D597" s="141" t="s">
        <v>7215</v>
      </c>
      <c r="E597" s="141" t="s">
        <v>7215</v>
      </c>
      <c r="F597" s="141" t="s">
        <v>7215</v>
      </c>
      <c r="G597" s="141" t="s">
        <v>7215</v>
      </c>
      <c r="H597" s="141" t="s">
        <v>7215</v>
      </c>
      <c r="I597" s="141" t="s">
        <v>7215</v>
      </c>
      <c r="J597" s="141" t="s">
        <v>7215</v>
      </c>
      <c r="K597" s="141" t="s">
        <v>7215</v>
      </c>
      <c r="L597" s="141" t="s">
        <v>7215</v>
      </c>
      <c r="M597" s="141" t="s">
        <v>7215</v>
      </c>
      <c r="N597" s="141" t="s">
        <v>7215</v>
      </c>
      <c r="O597" s="141" t="s">
        <v>7215</v>
      </c>
    </row>
    <row r="598" spans="1:15" x14ac:dyDescent="0.2">
      <c r="A598" s="141">
        <v>330005</v>
      </c>
      <c r="B598" s="141" t="s">
        <v>4111</v>
      </c>
      <c r="C598" s="141" t="s">
        <v>7215</v>
      </c>
      <c r="D598" s="141" t="s">
        <v>7215</v>
      </c>
      <c r="E598" s="141" t="s">
        <v>7215</v>
      </c>
      <c r="F598" s="141" t="s">
        <v>7215</v>
      </c>
      <c r="G598" s="141" t="s">
        <v>7215</v>
      </c>
      <c r="H598" s="141" t="s">
        <v>7215</v>
      </c>
      <c r="I598" s="141" t="s">
        <v>7215</v>
      </c>
      <c r="J598" s="141" t="s">
        <v>7215</v>
      </c>
      <c r="K598" s="141" t="s">
        <v>7215</v>
      </c>
      <c r="L598" s="141" t="s">
        <v>7215</v>
      </c>
      <c r="M598" s="141" t="s">
        <v>7215</v>
      </c>
      <c r="N598" s="141" t="s">
        <v>7215</v>
      </c>
      <c r="O598" s="141" t="s">
        <v>7215</v>
      </c>
    </row>
    <row r="599" spans="1:15" x14ac:dyDescent="0.2">
      <c r="A599" s="141">
        <v>330017</v>
      </c>
      <c r="B599" s="141" t="s">
        <v>4111</v>
      </c>
      <c r="C599" s="141" t="s">
        <v>7215</v>
      </c>
      <c r="D599" s="141" t="s">
        <v>7215</v>
      </c>
      <c r="E599" s="141" t="s">
        <v>7215</v>
      </c>
      <c r="F599" s="141" t="s">
        <v>7215</v>
      </c>
      <c r="G599" s="141" t="s">
        <v>7215</v>
      </c>
      <c r="H599" s="141" t="s">
        <v>7215</v>
      </c>
      <c r="I599" s="141" t="s">
        <v>7215</v>
      </c>
      <c r="J599" s="141" t="s">
        <v>7215</v>
      </c>
      <c r="K599" s="141" t="s">
        <v>7215</v>
      </c>
      <c r="L599" s="141" t="s">
        <v>7215</v>
      </c>
      <c r="M599" s="141" t="s">
        <v>7215</v>
      </c>
      <c r="N599" s="141" t="s">
        <v>7215</v>
      </c>
      <c r="O599" s="141" t="s">
        <v>7215</v>
      </c>
    </row>
    <row r="600" spans="1:15" x14ac:dyDescent="0.2">
      <c r="A600" s="141">
        <v>330023</v>
      </c>
      <c r="B600" s="141" t="s">
        <v>4111</v>
      </c>
      <c r="C600" s="141" t="s">
        <v>7215</v>
      </c>
      <c r="D600" s="141" t="s">
        <v>7215</v>
      </c>
      <c r="E600" s="141" t="s">
        <v>7215</v>
      </c>
      <c r="F600" s="141" t="s">
        <v>7215</v>
      </c>
      <c r="G600" s="141" t="s">
        <v>7215</v>
      </c>
      <c r="H600" s="141" t="s">
        <v>7215</v>
      </c>
      <c r="I600" s="141" t="s">
        <v>7215</v>
      </c>
      <c r="J600" s="141" t="s">
        <v>7215</v>
      </c>
      <c r="K600" s="141" t="s">
        <v>7215</v>
      </c>
      <c r="L600" s="141" t="s">
        <v>7215</v>
      </c>
      <c r="M600" s="141" t="s">
        <v>7215</v>
      </c>
      <c r="N600" s="141" t="s">
        <v>7215</v>
      </c>
      <c r="O600" s="141" t="s">
        <v>7215</v>
      </c>
    </row>
    <row r="601" spans="1:15" x14ac:dyDescent="0.2">
      <c r="A601" s="141">
        <v>330033</v>
      </c>
      <c r="B601" s="141" t="s">
        <v>4111</v>
      </c>
      <c r="C601" s="141" t="s">
        <v>7215</v>
      </c>
      <c r="D601" s="141" t="s">
        <v>7215</v>
      </c>
      <c r="E601" s="141" t="s">
        <v>7215</v>
      </c>
      <c r="F601" s="141" t="s">
        <v>7215</v>
      </c>
      <c r="G601" s="141" t="s">
        <v>7215</v>
      </c>
      <c r="H601" s="141" t="s">
        <v>7215</v>
      </c>
      <c r="I601" s="141" t="s">
        <v>7215</v>
      </c>
      <c r="J601" s="141" t="s">
        <v>7215</v>
      </c>
      <c r="K601" s="141" t="s">
        <v>7215</v>
      </c>
      <c r="L601" s="141" t="s">
        <v>7215</v>
      </c>
      <c r="M601" s="141" t="s">
        <v>7215</v>
      </c>
      <c r="N601" s="141" t="s">
        <v>7215</v>
      </c>
      <c r="O601" s="141" t="s">
        <v>7215</v>
      </c>
    </row>
    <row r="602" spans="1:15" x14ac:dyDescent="0.2">
      <c r="A602" s="141">
        <v>330039</v>
      </c>
      <c r="B602" s="141" t="s">
        <v>4111</v>
      </c>
      <c r="C602" s="141" t="s">
        <v>7215</v>
      </c>
      <c r="D602" s="141" t="s">
        <v>7215</v>
      </c>
      <c r="E602" s="141" t="s">
        <v>7215</v>
      </c>
      <c r="F602" s="141" t="s">
        <v>7215</v>
      </c>
      <c r="G602" s="141" t="s">
        <v>7215</v>
      </c>
      <c r="H602" s="141" t="s">
        <v>7215</v>
      </c>
      <c r="I602" s="141" t="s">
        <v>7215</v>
      </c>
      <c r="J602" s="141" t="s">
        <v>7215</v>
      </c>
      <c r="K602" s="141" t="s">
        <v>7215</v>
      </c>
      <c r="L602" s="141" t="s">
        <v>7215</v>
      </c>
      <c r="M602" s="141" t="s">
        <v>7215</v>
      </c>
      <c r="N602" s="141" t="s">
        <v>7215</v>
      </c>
      <c r="O602" s="141" t="s">
        <v>7215</v>
      </c>
    </row>
    <row r="603" spans="1:15" x14ac:dyDescent="0.2">
      <c r="A603" s="141">
        <v>330041</v>
      </c>
      <c r="B603" s="141" t="s">
        <v>4111</v>
      </c>
      <c r="C603" s="141" t="s">
        <v>7215</v>
      </c>
      <c r="D603" s="141" t="s">
        <v>7215</v>
      </c>
      <c r="E603" s="141" t="s">
        <v>7215</v>
      </c>
      <c r="F603" s="141" t="s">
        <v>7215</v>
      </c>
      <c r="G603" s="141" t="s">
        <v>7215</v>
      </c>
      <c r="H603" s="141" t="s">
        <v>7215</v>
      </c>
      <c r="I603" s="141" t="s">
        <v>7215</v>
      </c>
      <c r="J603" s="141" t="s">
        <v>7215</v>
      </c>
      <c r="K603" s="141" t="s">
        <v>7215</v>
      </c>
      <c r="L603" s="141" t="s">
        <v>7215</v>
      </c>
      <c r="M603" s="141" t="s">
        <v>7215</v>
      </c>
      <c r="N603" s="141" t="s">
        <v>7215</v>
      </c>
      <c r="O603" s="141" t="s">
        <v>7215</v>
      </c>
    </row>
    <row r="604" spans="1:15" x14ac:dyDescent="0.2">
      <c r="A604" s="141">
        <v>330046</v>
      </c>
      <c r="B604" s="141" t="s">
        <v>4111</v>
      </c>
      <c r="C604" s="141" t="s">
        <v>7215</v>
      </c>
      <c r="D604" s="141" t="s">
        <v>7215</v>
      </c>
      <c r="E604" s="141" t="s">
        <v>7215</v>
      </c>
      <c r="F604" s="141" t="s">
        <v>7215</v>
      </c>
      <c r="G604" s="141" t="s">
        <v>7215</v>
      </c>
      <c r="H604" s="141" t="s">
        <v>7215</v>
      </c>
      <c r="I604" s="141" t="s">
        <v>7215</v>
      </c>
      <c r="J604" s="141" t="s">
        <v>7215</v>
      </c>
      <c r="K604" s="141" t="s">
        <v>7215</v>
      </c>
      <c r="L604" s="141" t="s">
        <v>7215</v>
      </c>
      <c r="M604" s="141" t="s">
        <v>7215</v>
      </c>
      <c r="N604" s="141" t="s">
        <v>7215</v>
      </c>
      <c r="O604" s="141" t="s">
        <v>7215</v>
      </c>
    </row>
    <row r="605" spans="1:15" x14ac:dyDescent="0.2">
      <c r="A605" s="141">
        <v>330063</v>
      </c>
      <c r="B605" s="141" t="s">
        <v>4111</v>
      </c>
      <c r="C605" s="141" t="s">
        <v>7215</v>
      </c>
      <c r="D605" s="141" t="s">
        <v>7215</v>
      </c>
      <c r="E605" s="141" t="s">
        <v>7215</v>
      </c>
      <c r="F605" s="141" t="s">
        <v>7215</v>
      </c>
      <c r="G605" s="141" t="s">
        <v>7215</v>
      </c>
      <c r="H605" s="141" t="s">
        <v>7215</v>
      </c>
      <c r="I605" s="141" t="s">
        <v>7215</v>
      </c>
      <c r="J605" s="141" t="s">
        <v>7215</v>
      </c>
      <c r="K605" s="141" t="s">
        <v>7215</v>
      </c>
      <c r="L605" s="141" t="s">
        <v>7215</v>
      </c>
      <c r="M605" s="141" t="s">
        <v>7215</v>
      </c>
      <c r="N605" s="141" t="s">
        <v>7215</v>
      </c>
      <c r="O605" s="141" t="s">
        <v>7215</v>
      </c>
    </row>
    <row r="606" spans="1:15" x14ac:dyDescent="0.2">
      <c r="A606" s="141">
        <v>330082</v>
      </c>
      <c r="B606" s="141" t="s">
        <v>4111</v>
      </c>
      <c r="C606" s="141" t="s">
        <v>7215</v>
      </c>
      <c r="D606" s="141" t="s">
        <v>7215</v>
      </c>
      <c r="E606" s="141" t="s">
        <v>7215</v>
      </c>
      <c r="F606" s="141" t="s">
        <v>7215</v>
      </c>
      <c r="G606" s="141" t="s">
        <v>7215</v>
      </c>
      <c r="H606" s="141" t="s">
        <v>7215</v>
      </c>
      <c r="I606" s="141" t="s">
        <v>7215</v>
      </c>
      <c r="J606" s="141" t="s">
        <v>7215</v>
      </c>
      <c r="K606" s="141" t="s">
        <v>7215</v>
      </c>
      <c r="L606" s="141" t="s">
        <v>7215</v>
      </c>
      <c r="M606" s="141" t="s">
        <v>7215</v>
      </c>
      <c r="N606" s="141" t="s">
        <v>7215</v>
      </c>
      <c r="O606" s="141" t="s">
        <v>7215</v>
      </c>
    </row>
    <row r="607" spans="1:15" x14ac:dyDescent="0.2">
      <c r="A607" s="141">
        <v>330101</v>
      </c>
      <c r="B607" s="141" t="s">
        <v>4111</v>
      </c>
      <c r="C607" s="141" t="s">
        <v>7215</v>
      </c>
      <c r="D607" s="141" t="s">
        <v>7215</v>
      </c>
      <c r="E607" s="141" t="s">
        <v>7215</v>
      </c>
      <c r="F607" s="141" t="s">
        <v>7215</v>
      </c>
      <c r="G607" s="141" t="s">
        <v>7215</v>
      </c>
      <c r="H607" s="141" t="s">
        <v>7215</v>
      </c>
      <c r="I607" s="141" t="s">
        <v>7215</v>
      </c>
      <c r="J607" s="141" t="s">
        <v>7215</v>
      </c>
      <c r="K607" s="141" t="s">
        <v>7215</v>
      </c>
      <c r="L607" s="141" t="s">
        <v>7215</v>
      </c>
      <c r="M607" s="141" t="s">
        <v>7215</v>
      </c>
      <c r="N607" s="141" t="s">
        <v>7215</v>
      </c>
      <c r="O607" s="141" t="s">
        <v>7215</v>
      </c>
    </row>
    <row r="608" spans="1:15" x14ac:dyDescent="0.2">
      <c r="A608" s="141">
        <v>330131</v>
      </c>
      <c r="B608" s="141" t="s">
        <v>4111</v>
      </c>
      <c r="C608" s="141" t="s">
        <v>7215</v>
      </c>
      <c r="D608" s="141" t="s">
        <v>7215</v>
      </c>
      <c r="E608" s="141" t="s">
        <v>7215</v>
      </c>
      <c r="F608" s="141" t="s">
        <v>7215</v>
      </c>
      <c r="G608" s="141" t="s">
        <v>7215</v>
      </c>
      <c r="H608" s="141" t="s">
        <v>7215</v>
      </c>
      <c r="I608" s="141" t="s">
        <v>7215</v>
      </c>
      <c r="J608" s="141" t="s">
        <v>7215</v>
      </c>
      <c r="K608" s="141" t="s">
        <v>7215</v>
      </c>
      <c r="L608" s="141" t="s">
        <v>7215</v>
      </c>
      <c r="M608" s="141" t="s">
        <v>7215</v>
      </c>
      <c r="N608" s="141" t="s">
        <v>7215</v>
      </c>
      <c r="O608" s="141" t="s">
        <v>7215</v>
      </c>
    </row>
    <row r="609" spans="1:15" x14ac:dyDescent="0.2">
      <c r="A609" s="141">
        <v>330138</v>
      </c>
      <c r="B609" s="141" t="s">
        <v>4111</v>
      </c>
      <c r="C609" s="141" t="s">
        <v>7215</v>
      </c>
      <c r="D609" s="141" t="s">
        <v>7215</v>
      </c>
      <c r="E609" s="141" t="s">
        <v>7215</v>
      </c>
      <c r="F609" s="141" t="s">
        <v>7215</v>
      </c>
      <c r="G609" s="141" t="s">
        <v>7215</v>
      </c>
      <c r="H609" s="141" t="s">
        <v>7215</v>
      </c>
      <c r="I609" s="141" t="s">
        <v>7215</v>
      </c>
      <c r="J609" s="141" t="s">
        <v>7215</v>
      </c>
      <c r="K609" s="141" t="s">
        <v>7215</v>
      </c>
      <c r="L609" s="141" t="s">
        <v>7215</v>
      </c>
      <c r="M609" s="141" t="s">
        <v>7215</v>
      </c>
      <c r="N609" s="141" t="s">
        <v>7215</v>
      </c>
      <c r="O609" s="141" t="s">
        <v>7215</v>
      </c>
    </row>
    <row r="610" spans="1:15" x14ac:dyDescent="0.2">
      <c r="A610" s="141">
        <v>330142</v>
      </c>
      <c r="B610" s="141" t="s">
        <v>4111</v>
      </c>
      <c r="C610" s="141" t="s">
        <v>7215</v>
      </c>
      <c r="D610" s="141" t="s">
        <v>7215</v>
      </c>
      <c r="E610" s="141" t="s">
        <v>7215</v>
      </c>
      <c r="F610" s="141" t="s">
        <v>7215</v>
      </c>
      <c r="G610" s="141" t="s">
        <v>7215</v>
      </c>
      <c r="H610" s="141" t="s">
        <v>7215</v>
      </c>
      <c r="I610" s="141" t="s">
        <v>7215</v>
      </c>
      <c r="J610" s="141" t="s">
        <v>7215</v>
      </c>
      <c r="K610" s="141" t="s">
        <v>7215</v>
      </c>
      <c r="L610" s="141" t="s">
        <v>7215</v>
      </c>
      <c r="M610" s="141" t="s">
        <v>7215</v>
      </c>
      <c r="N610" s="141" t="s">
        <v>7215</v>
      </c>
      <c r="O610" s="141" t="s">
        <v>7215</v>
      </c>
    </row>
    <row r="611" spans="1:15" x14ac:dyDescent="0.2">
      <c r="A611" s="141">
        <v>330156</v>
      </c>
      <c r="B611" s="141" t="s">
        <v>4111</v>
      </c>
      <c r="C611" s="141" t="s">
        <v>7215</v>
      </c>
      <c r="D611" s="141" t="s">
        <v>7215</v>
      </c>
      <c r="E611" s="141" t="s">
        <v>7215</v>
      </c>
      <c r="F611" s="141" t="s">
        <v>7215</v>
      </c>
      <c r="G611" s="141" t="s">
        <v>7215</v>
      </c>
      <c r="H611" s="141" t="s">
        <v>7215</v>
      </c>
      <c r="I611" s="141" t="s">
        <v>7215</v>
      </c>
      <c r="J611" s="141" t="s">
        <v>7215</v>
      </c>
      <c r="K611" s="141" t="s">
        <v>7215</v>
      </c>
      <c r="L611" s="141" t="s">
        <v>7215</v>
      </c>
      <c r="M611" s="141" t="s">
        <v>7215</v>
      </c>
      <c r="N611" s="141" t="s">
        <v>7215</v>
      </c>
      <c r="O611" s="141" t="s">
        <v>7215</v>
      </c>
    </row>
    <row r="612" spans="1:15" x14ac:dyDescent="0.2">
      <c r="A612" s="141">
        <v>330162</v>
      </c>
      <c r="B612" s="141" t="s">
        <v>4111</v>
      </c>
      <c r="C612" s="141" t="s">
        <v>7215</v>
      </c>
      <c r="D612" s="141" t="s">
        <v>7215</v>
      </c>
      <c r="E612" s="141" t="s">
        <v>7215</v>
      </c>
      <c r="F612" s="141" t="s">
        <v>7215</v>
      </c>
      <c r="G612" s="141" t="s">
        <v>7215</v>
      </c>
      <c r="H612" s="141" t="s">
        <v>7215</v>
      </c>
      <c r="I612" s="141" t="s">
        <v>7215</v>
      </c>
      <c r="J612" s="141" t="s">
        <v>7215</v>
      </c>
      <c r="K612" s="141" t="s">
        <v>7215</v>
      </c>
      <c r="L612" s="141" t="s">
        <v>7215</v>
      </c>
      <c r="M612" s="141" t="s">
        <v>7215</v>
      </c>
      <c r="N612" s="141" t="s">
        <v>7215</v>
      </c>
      <c r="O612" s="141" t="s">
        <v>7215</v>
      </c>
    </row>
    <row r="613" spans="1:15" x14ac:dyDescent="0.2">
      <c r="A613" s="141">
        <v>330174</v>
      </c>
      <c r="B613" s="141" t="s">
        <v>4111</v>
      </c>
      <c r="C613" s="141" t="s">
        <v>7215</v>
      </c>
      <c r="D613" s="141" t="s">
        <v>7215</v>
      </c>
      <c r="E613" s="141" t="s">
        <v>7215</v>
      </c>
      <c r="F613" s="141" t="s">
        <v>7215</v>
      </c>
      <c r="G613" s="141" t="s">
        <v>7215</v>
      </c>
      <c r="H613" s="141" t="s">
        <v>7215</v>
      </c>
      <c r="I613" s="141" t="s">
        <v>7215</v>
      </c>
      <c r="J613" s="141" t="s">
        <v>7215</v>
      </c>
      <c r="K613" s="141" t="s">
        <v>7215</v>
      </c>
      <c r="L613" s="141" t="s">
        <v>7215</v>
      </c>
      <c r="M613" s="141" t="s">
        <v>7215</v>
      </c>
      <c r="N613" s="141" t="s">
        <v>7215</v>
      </c>
      <c r="O613" s="141" t="s">
        <v>7215</v>
      </c>
    </row>
    <row r="614" spans="1:15" x14ac:dyDescent="0.2">
      <c r="A614" s="141">
        <v>330196</v>
      </c>
      <c r="B614" s="141" t="s">
        <v>4111</v>
      </c>
      <c r="C614" s="141" t="s">
        <v>7215</v>
      </c>
      <c r="D614" s="141" t="s">
        <v>7215</v>
      </c>
      <c r="E614" s="141" t="s">
        <v>7215</v>
      </c>
      <c r="F614" s="141" t="s">
        <v>7215</v>
      </c>
      <c r="G614" s="141" t="s">
        <v>7215</v>
      </c>
      <c r="H614" s="141" t="s">
        <v>7215</v>
      </c>
      <c r="I614" s="141" t="s">
        <v>7215</v>
      </c>
      <c r="J614" s="141" t="s">
        <v>7215</v>
      </c>
      <c r="K614" s="141" t="s">
        <v>7215</v>
      </c>
      <c r="L614" s="141" t="s">
        <v>7215</v>
      </c>
      <c r="M614" s="141" t="s">
        <v>7215</v>
      </c>
      <c r="N614" s="141" t="s">
        <v>7215</v>
      </c>
      <c r="O614" s="141" t="s">
        <v>7215</v>
      </c>
    </row>
    <row r="615" spans="1:15" x14ac:dyDescent="0.2">
      <c r="A615" s="141">
        <v>330200</v>
      </c>
      <c r="B615" s="141" t="s">
        <v>4111</v>
      </c>
      <c r="C615" s="141" t="s">
        <v>7215</v>
      </c>
      <c r="D615" s="141" t="s">
        <v>7215</v>
      </c>
      <c r="E615" s="141" t="s">
        <v>7215</v>
      </c>
      <c r="F615" s="141" t="s">
        <v>7215</v>
      </c>
      <c r="G615" s="141" t="s">
        <v>7215</v>
      </c>
      <c r="H615" s="141" t="s">
        <v>7215</v>
      </c>
      <c r="I615" s="141" t="s">
        <v>7215</v>
      </c>
      <c r="J615" s="141" t="s">
        <v>7215</v>
      </c>
      <c r="K615" s="141" t="s">
        <v>7215</v>
      </c>
      <c r="L615" s="141" t="s">
        <v>7215</v>
      </c>
      <c r="M615" s="141" t="s">
        <v>7215</v>
      </c>
      <c r="N615" s="141" t="s">
        <v>7215</v>
      </c>
      <c r="O615" s="141" t="s">
        <v>7215</v>
      </c>
    </row>
    <row r="616" spans="1:15" x14ac:dyDescent="0.2">
      <c r="A616" s="141">
        <v>330205</v>
      </c>
      <c r="B616" s="141" t="s">
        <v>4111</v>
      </c>
      <c r="C616" s="141" t="s">
        <v>7215</v>
      </c>
      <c r="D616" s="141" t="s">
        <v>7215</v>
      </c>
      <c r="E616" s="141" t="s">
        <v>7215</v>
      </c>
      <c r="F616" s="141" t="s">
        <v>7215</v>
      </c>
      <c r="G616" s="141" t="s">
        <v>7215</v>
      </c>
      <c r="H616" s="141" t="s">
        <v>7215</v>
      </c>
      <c r="I616" s="141" t="s">
        <v>7215</v>
      </c>
      <c r="J616" s="141" t="s">
        <v>7215</v>
      </c>
      <c r="K616" s="141" t="s">
        <v>7215</v>
      </c>
      <c r="L616" s="141" t="s">
        <v>7215</v>
      </c>
      <c r="M616" s="141" t="s">
        <v>7215</v>
      </c>
      <c r="N616" s="141" t="s">
        <v>7215</v>
      </c>
      <c r="O616" s="141" t="s">
        <v>7215</v>
      </c>
    </row>
    <row r="617" spans="1:15" x14ac:dyDescent="0.2">
      <c r="A617" s="141">
        <v>330218</v>
      </c>
      <c r="B617" s="141" t="s">
        <v>4111</v>
      </c>
      <c r="C617" s="141" t="s">
        <v>7215</v>
      </c>
      <c r="D617" s="141" t="s">
        <v>7215</v>
      </c>
      <c r="E617" s="141" t="s">
        <v>7215</v>
      </c>
      <c r="F617" s="141" t="s">
        <v>7215</v>
      </c>
      <c r="G617" s="141" t="s">
        <v>7215</v>
      </c>
      <c r="H617" s="141" t="s">
        <v>7215</v>
      </c>
      <c r="I617" s="141" t="s">
        <v>7215</v>
      </c>
      <c r="J617" s="141" t="s">
        <v>7215</v>
      </c>
      <c r="K617" s="141" t="s">
        <v>7215</v>
      </c>
      <c r="L617" s="141" t="s">
        <v>7215</v>
      </c>
      <c r="M617" s="141" t="s">
        <v>7215</v>
      </c>
      <c r="N617" s="141" t="s">
        <v>7215</v>
      </c>
      <c r="O617" s="141" t="s">
        <v>7215</v>
      </c>
    </row>
    <row r="618" spans="1:15" x14ac:dyDescent="0.2">
      <c r="A618" s="141">
        <v>330232</v>
      </c>
      <c r="B618" s="141" t="s">
        <v>4111</v>
      </c>
      <c r="C618" s="141" t="s">
        <v>7215</v>
      </c>
      <c r="D618" s="141" t="s">
        <v>7215</v>
      </c>
      <c r="E618" s="141" t="s">
        <v>7215</v>
      </c>
      <c r="F618" s="141" t="s">
        <v>7215</v>
      </c>
      <c r="G618" s="141" t="s">
        <v>7215</v>
      </c>
      <c r="H618" s="141" t="s">
        <v>7215</v>
      </c>
      <c r="I618" s="141" t="s">
        <v>7215</v>
      </c>
      <c r="J618" s="141" t="s">
        <v>7215</v>
      </c>
      <c r="K618" s="141" t="s">
        <v>7215</v>
      </c>
      <c r="L618" s="141" t="s">
        <v>7215</v>
      </c>
      <c r="M618" s="141" t="s">
        <v>7215</v>
      </c>
      <c r="N618" s="141" t="s">
        <v>7215</v>
      </c>
      <c r="O618" s="141" t="s">
        <v>7215</v>
      </c>
    </row>
    <row r="619" spans="1:15" x14ac:dyDescent="0.2">
      <c r="A619" s="141">
        <v>330237</v>
      </c>
      <c r="B619" s="141" t="s">
        <v>4111</v>
      </c>
      <c r="C619" s="141" t="s">
        <v>7215</v>
      </c>
      <c r="D619" s="141" t="s">
        <v>7215</v>
      </c>
      <c r="E619" s="141" t="s">
        <v>7215</v>
      </c>
      <c r="F619" s="141" t="s">
        <v>7215</v>
      </c>
      <c r="G619" s="141" t="s">
        <v>7215</v>
      </c>
      <c r="H619" s="141" t="s">
        <v>7215</v>
      </c>
      <c r="I619" s="141" t="s">
        <v>7215</v>
      </c>
      <c r="J619" s="141" t="s">
        <v>7215</v>
      </c>
      <c r="K619" s="141" t="s">
        <v>7215</v>
      </c>
      <c r="L619" s="141" t="s">
        <v>7215</v>
      </c>
      <c r="M619" s="141" t="s">
        <v>7215</v>
      </c>
      <c r="N619" s="141" t="s">
        <v>7215</v>
      </c>
      <c r="O619" s="141" t="s">
        <v>7215</v>
      </c>
    </row>
    <row r="620" spans="1:15" x14ac:dyDescent="0.2">
      <c r="A620" s="141">
        <v>330238</v>
      </c>
      <c r="B620" s="141" t="s">
        <v>4111</v>
      </c>
      <c r="C620" s="141" t="s">
        <v>7215</v>
      </c>
      <c r="D620" s="141" t="s">
        <v>7215</v>
      </c>
      <c r="E620" s="141" t="s">
        <v>7215</v>
      </c>
      <c r="F620" s="141" t="s">
        <v>7215</v>
      </c>
      <c r="G620" s="141" t="s">
        <v>7215</v>
      </c>
      <c r="H620" s="141" t="s">
        <v>7215</v>
      </c>
      <c r="I620" s="141" t="s">
        <v>7215</v>
      </c>
      <c r="J620" s="141" t="s">
        <v>7215</v>
      </c>
      <c r="K620" s="141" t="s">
        <v>7215</v>
      </c>
      <c r="L620" s="141" t="s">
        <v>7215</v>
      </c>
      <c r="M620" s="141" t="s">
        <v>7215</v>
      </c>
      <c r="N620" s="141" t="s">
        <v>7215</v>
      </c>
      <c r="O620" s="141" t="s">
        <v>7215</v>
      </c>
    </row>
    <row r="621" spans="1:15" x14ac:dyDescent="0.2">
      <c r="A621" s="141">
        <v>330292</v>
      </c>
      <c r="B621" s="141" t="s">
        <v>4111</v>
      </c>
      <c r="C621" s="141" t="s">
        <v>7215</v>
      </c>
      <c r="D621" s="141" t="s">
        <v>7215</v>
      </c>
      <c r="E621" s="141" t="s">
        <v>7215</v>
      </c>
      <c r="F621" s="141" t="s">
        <v>7215</v>
      </c>
      <c r="G621" s="141" t="s">
        <v>7215</v>
      </c>
      <c r="H621" s="141" t="s">
        <v>7215</v>
      </c>
      <c r="I621" s="141" t="s">
        <v>7215</v>
      </c>
      <c r="J621" s="141" t="s">
        <v>7215</v>
      </c>
      <c r="K621" s="141" t="s">
        <v>7215</v>
      </c>
      <c r="L621" s="141" t="s">
        <v>7215</v>
      </c>
      <c r="M621" s="141" t="s">
        <v>7215</v>
      </c>
      <c r="N621" s="141" t="s">
        <v>7215</v>
      </c>
      <c r="O621" s="141" t="s">
        <v>7215</v>
      </c>
    </row>
    <row r="622" spans="1:15" x14ac:dyDescent="0.2">
      <c r="A622" s="141">
        <v>330318</v>
      </c>
      <c r="B622" s="141" t="s">
        <v>4111</v>
      </c>
      <c r="C622" s="141" t="s">
        <v>7215</v>
      </c>
      <c r="D622" s="141" t="s">
        <v>7215</v>
      </c>
      <c r="E622" s="141" t="s">
        <v>7215</v>
      </c>
      <c r="F622" s="141" t="s">
        <v>7215</v>
      </c>
      <c r="G622" s="141" t="s">
        <v>7215</v>
      </c>
      <c r="H622" s="141" t="s">
        <v>7215</v>
      </c>
      <c r="I622" s="141" t="s">
        <v>7215</v>
      </c>
      <c r="J622" s="141" t="s">
        <v>7215</v>
      </c>
      <c r="K622" s="141" t="s">
        <v>7215</v>
      </c>
      <c r="L622" s="141" t="s">
        <v>7215</v>
      </c>
      <c r="M622" s="141" t="s">
        <v>7215</v>
      </c>
      <c r="N622" s="141" t="s">
        <v>7215</v>
      </c>
      <c r="O622" s="141" t="s">
        <v>7215</v>
      </c>
    </row>
    <row r="623" spans="1:15" x14ac:dyDescent="0.2">
      <c r="A623" s="141">
        <v>330323</v>
      </c>
      <c r="B623" s="141" t="s">
        <v>4111</v>
      </c>
      <c r="C623" s="141" t="s">
        <v>7215</v>
      </c>
      <c r="D623" s="141" t="s">
        <v>7215</v>
      </c>
      <c r="E623" s="141" t="s">
        <v>7215</v>
      </c>
      <c r="F623" s="141" t="s">
        <v>7215</v>
      </c>
      <c r="G623" s="141" t="s">
        <v>7215</v>
      </c>
      <c r="H623" s="141" t="s">
        <v>7215</v>
      </c>
      <c r="I623" s="141" t="s">
        <v>7215</v>
      </c>
      <c r="J623" s="141" t="s">
        <v>7215</v>
      </c>
      <c r="K623" s="141" t="s">
        <v>7215</v>
      </c>
      <c r="L623" s="141" t="s">
        <v>7215</v>
      </c>
      <c r="M623" s="141" t="s">
        <v>7215</v>
      </c>
      <c r="N623" s="141" t="s">
        <v>7215</v>
      </c>
      <c r="O623" s="141" t="s">
        <v>7215</v>
      </c>
    </row>
    <row r="624" spans="1:15" x14ac:dyDescent="0.2">
      <c r="A624" s="141">
        <v>330339</v>
      </c>
      <c r="B624" s="141" t="s">
        <v>4111</v>
      </c>
      <c r="C624" s="141" t="s">
        <v>7215</v>
      </c>
      <c r="D624" s="141" t="s">
        <v>7215</v>
      </c>
      <c r="E624" s="141" t="s">
        <v>7215</v>
      </c>
      <c r="F624" s="141" t="s">
        <v>7215</v>
      </c>
      <c r="G624" s="141" t="s">
        <v>7215</v>
      </c>
      <c r="H624" s="141" t="s">
        <v>7215</v>
      </c>
      <c r="I624" s="141" t="s">
        <v>7215</v>
      </c>
      <c r="J624" s="141" t="s">
        <v>7215</v>
      </c>
      <c r="K624" s="141" t="s">
        <v>7215</v>
      </c>
      <c r="L624" s="141" t="s">
        <v>7215</v>
      </c>
      <c r="M624" s="141" t="s">
        <v>7215</v>
      </c>
      <c r="N624" s="141" t="s">
        <v>7215</v>
      </c>
      <c r="O624" s="141" t="s">
        <v>7215</v>
      </c>
    </row>
    <row r="625" spans="1:15" x14ac:dyDescent="0.2">
      <c r="A625" s="141">
        <v>330341</v>
      </c>
      <c r="B625" s="141" t="s">
        <v>4111</v>
      </c>
      <c r="C625" s="141" t="s">
        <v>7215</v>
      </c>
      <c r="D625" s="141" t="s">
        <v>7215</v>
      </c>
      <c r="E625" s="141" t="s">
        <v>7215</v>
      </c>
      <c r="F625" s="141" t="s">
        <v>7215</v>
      </c>
      <c r="G625" s="141" t="s">
        <v>7215</v>
      </c>
      <c r="H625" s="141" t="s">
        <v>7215</v>
      </c>
      <c r="I625" s="141" t="s">
        <v>7215</v>
      </c>
      <c r="J625" s="141" t="s">
        <v>7215</v>
      </c>
      <c r="K625" s="141" t="s">
        <v>7215</v>
      </c>
      <c r="L625" s="141" t="s">
        <v>7215</v>
      </c>
      <c r="M625" s="141" t="s">
        <v>7215</v>
      </c>
      <c r="N625" s="141" t="s">
        <v>7215</v>
      </c>
      <c r="O625" s="141" t="s">
        <v>7215</v>
      </c>
    </row>
    <row r="626" spans="1:15" x14ac:dyDescent="0.2">
      <c r="A626" s="141">
        <v>330342</v>
      </c>
      <c r="B626" s="141" t="s">
        <v>4111</v>
      </c>
      <c r="C626" s="141" t="s">
        <v>7215</v>
      </c>
      <c r="D626" s="141" t="s">
        <v>7215</v>
      </c>
      <c r="E626" s="141" t="s">
        <v>7215</v>
      </c>
      <c r="F626" s="141" t="s">
        <v>7215</v>
      </c>
      <c r="G626" s="141" t="s">
        <v>7215</v>
      </c>
      <c r="H626" s="141" t="s">
        <v>7215</v>
      </c>
      <c r="I626" s="141" t="s">
        <v>7215</v>
      </c>
      <c r="J626" s="141" t="s">
        <v>7215</v>
      </c>
      <c r="K626" s="141" t="s">
        <v>7215</v>
      </c>
      <c r="L626" s="141" t="s">
        <v>7215</v>
      </c>
      <c r="M626" s="141" t="s">
        <v>7215</v>
      </c>
      <c r="N626" s="141" t="s">
        <v>7215</v>
      </c>
      <c r="O626" s="141" t="s">
        <v>7215</v>
      </c>
    </row>
    <row r="627" spans="1:15" x14ac:dyDescent="0.2">
      <c r="A627" s="141">
        <v>330346</v>
      </c>
      <c r="B627" s="141" t="s">
        <v>4111</v>
      </c>
      <c r="C627" s="141" t="s">
        <v>7215</v>
      </c>
      <c r="D627" s="141" t="s">
        <v>7215</v>
      </c>
      <c r="E627" s="141" t="s">
        <v>7215</v>
      </c>
      <c r="F627" s="141" t="s">
        <v>7215</v>
      </c>
      <c r="G627" s="141" t="s">
        <v>7215</v>
      </c>
      <c r="H627" s="141" t="s">
        <v>7215</v>
      </c>
      <c r="I627" s="141" t="s">
        <v>7215</v>
      </c>
      <c r="J627" s="141" t="s">
        <v>7215</v>
      </c>
      <c r="K627" s="141" t="s">
        <v>7215</v>
      </c>
      <c r="L627" s="141" t="s">
        <v>7215</v>
      </c>
      <c r="M627" s="141" t="s">
        <v>7215</v>
      </c>
      <c r="N627" s="141" t="s">
        <v>7215</v>
      </c>
      <c r="O627" s="141" t="s">
        <v>7215</v>
      </c>
    </row>
    <row r="628" spans="1:15" x14ac:dyDescent="0.2">
      <c r="A628" s="141">
        <v>330365</v>
      </c>
      <c r="B628" s="141" t="s">
        <v>4111</v>
      </c>
      <c r="C628" s="141" t="s">
        <v>7215</v>
      </c>
      <c r="D628" s="141" t="s">
        <v>7215</v>
      </c>
      <c r="E628" s="141" t="s">
        <v>7215</v>
      </c>
      <c r="F628" s="141" t="s">
        <v>7215</v>
      </c>
      <c r="G628" s="141" t="s">
        <v>7215</v>
      </c>
      <c r="H628" s="141" t="s">
        <v>7215</v>
      </c>
      <c r="I628" s="141" t="s">
        <v>7215</v>
      </c>
      <c r="J628" s="141" t="s">
        <v>7215</v>
      </c>
      <c r="K628" s="141" t="s">
        <v>7215</v>
      </c>
      <c r="L628" s="141" t="s">
        <v>7215</v>
      </c>
      <c r="M628" s="141" t="s">
        <v>7215</v>
      </c>
      <c r="N628" s="141" t="s">
        <v>7215</v>
      </c>
      <c r="O628" s="141" t="s">
        <v>7215</v>
      </c>
    </row>
    <row r="629" spans="1:15" x14ac:dyDescent="0.2">
      <c r="A629" s="141">
        <v>330366</v>
      </c>
      <c r="B629" s="141" t="s">
        <v>4111</v>
      </c>
      <c r="C629" s="141" t="s">
        <v>7215</v>
      </c>
      <c r="D629" s="141" t="s">
        <v>7215</v>
      </c>
      <c r="E629" s="141" t="s">
        <v>7215</v>
      </c>
      <c r="F629" s="141" t="s">
        <v>7215</v>
      </c>
      <c r="G629" s="141" t="s">
        <v>7215</v>
      </c>
      <c r="H629" s="141" t="s">
        <v>7215</v>
      </c>
      <c r="I629" s="141" t="s">
        <v>7215</v>
      </c>
      <c r="J629" s="141" t="s">
        <v>7215</v>
      </c>
      <c r="K629" s="141" t="s">
        <v>7215</v>
      </c>
      <c r="L629" s="141" t="s">
        <v>7215</v>
      </c>
      <c r="M629" s="141" t="s">
        <v>7215</v>
      </c>
      <c r="N629" s="141" t="s">
        <v>7215</v>
      </c>
      <c r="O629" s="141" t="s">
        <v>7215</v>
      </c>
    </row>
    <row r="630" spans="1:15" x14ac:dyDescent="0.2">
      <c r="A630" s="141">
        <v>330381</v>
      </c>
      <c r="B630" s="141" t="s">
        <v>4111</v>
      </c>
      <c r="C630" s="141" t="s">
        <v>7215</v>
      </c>
      <c r="D630" s="141" t="s">
        <v>7215</v>
      </c>
      <c r="E630" s="141" t="s">
        <v>7215</v>
      </c>
      <c r="F630" s="141" t="s">
        <v>7215</v>
      </c>
      <c r="G630" s="141" t="s">
        <v>7215</v>
      </c>
      <c r="H630" s="141" t="s">
        <v>7215</v>
      </c>
      <c r="I630" s="141" t="s">
        <v>7215</v>
      </c>
      <c r="J630" s="141" t="s">
        <v>7215</v>
      </c>
      <c r="K630" s="141" t="s">
        <v>7215</v>
      </c>
      <c r="L630" s="141" t="s">
        <v>7215</v>
      </c>
      <c r="M630" s="141" t="s">
        <v>7215</v>
      </c>
      <c r="N630" s="141" t="s">
        <v>7215</v>
      </c>
      <c r="O630" s="141" t="s">
        <v>7215</v>
      </c>
    </row>
    <row r="631" spans="1:15" x14ac:dyDescent="0.2">
      <c r="A631" s="141">
        <v>330392</v>
      </c>
      <c r="B631" s="141" t="s">
        <v>4111</v>
      </c>
      <c r="C631" s="141" t="s">
        <v>7215</v>
      </c>
      <c r="D631" s="141" t="s">
        <v>7215</v>
      </c>
      <c r="E631" s="141" t="s">
        <v>7215</v>
      </c>
      <c r="F631" s="141" t="s">
        <v>7215</v>
      </c>
      <c r="G631" s="141" t="s">
        <v>7215</v>
      </c>
      <c r="H631" s="141" t="s">
        <v>7215</v>
      </c>
      <c r="I631" s="141" t="s">
        <v>7215</v>
      </c>
      <c r="J631" s="141" t="s">
        <v>7215</v>
      </c>
      <c r="K631" s="141" t="s">
        <v>7215</v>
      </c>
      <c r="L631" s="141" t="s">
        <v>7215</v>
      </c>
      <c r="M631" s="141" t="s">
        <v>7215</v>
      </c>
      <c r="N631" s="141" t="s">
        <v>7215</v>
      </c>
      <c r="O631" s="141" t="s">
        <v>7215</v>
      </c>
    </row>
    <row r="632" spans="1:15" x14ac:dyDescent="0.2">
      <c r="A632" s="141">
        <v>330399</v>
      </c>
      <c r="B632" s="141" t="s">
        <v>4111</v>
      </c>
      <c r="C632" s="141" t="s">
        <v>7215</v>
      </c>
      <c r="D632" s="141" t="s">
        <v>7215</v>
      </c>
      <c r="E632" s="141" t="s">
        <v>7215</v>
      </c>
      <c r="F632" s="141" t="s">
        <v>7215</v>
      </c>
      <c r="G632" s="141" t="s">
        <v>7215</v>
      </c>
      <c r="H632" s="141" t="s">
        <v>7215</v>
      </c>
      <c r="I632" s="141" t="s">
        <v>7215</v>
      </c>
      <c r="J632" s="141" t="s">
        <v>7215</v>
      </c>
      <c r="K632" s="141" t="s">
        <v>7215</v>
      </c>
      <c r="L632" s="141" t="s">
        <v>7215</v>
      </c>
      <c r="M632" s="141" t="s">
        <v>7215</v>
      </c>
      <c r="N632" s="141" t="s">
        <v>7215</v>
      </c>
      <c r="O632" s="141" t="s">
        <v>7215</v>
      </c>
    </row>
    <row r="633" spans="1:15" x14ac:dyDescent="0.2">
      <c r="A633" s="141">
        <v>330413</v>
      </c>
      <c r="B633" s="141" t="s">
        <v>4111</v>
      </c>
      <c r="C633" s="141" t="s">
        <v>7215</v>
      </c>
      <c r="D633" s="141" t="s">
        <v>7215</v>
      </c>
      <c r="E633" s="141" t="s">
        <v>7215</v>
      </c>
      <c r="F633" s="141" t="s">
        <v>7215</v>
      </c>
      <c r="G633" s="141" t="s">
        <v>7215</v>
      </c>
      <c r="H633" s="141" t="s">
        <v>7215</v>
      </c>
      <c r="I633" s="141" t="s">
        <v>7215</v>
      </c>
      <c r="J633" s="141" t="s">
        <v>7215</v>
      </c>
      <c r="K633" s="141" t="s">
        <v>7215</v>
      </c>
      <c r="L633" s="141" t="s">
        <v>7215</v>
      </c>
      <c r="M633" s="141" t="s">
        <v>7215</v>
      </c>
      <c r="N633" s="141" t="s">
        <v>7215</v>
      </c>
      <c r="O633" s="141" t="s">
        <v>7215</v>
      </c>
    </row>
    <row r="634" spans="1:15" x14ac:dyDescent="0.2">
      <c r="A634" s="141">
        <v>330427</v>
      </c>
      <c r="B634" s="141" t="s">
        <v>4111</v>
      </c>
      <c r="C634" s="141" t="s">
        <v>7215</v>
      </c>
      <c r="D634" s="141" t="s">
        <v>7215</v>
      </c>
      <c r="E634" s="141" t="s">
        <v>7215</v>
      </c>
      <c r="F634" s="141" t="s">
        <v>7215</v>
      </c>
      <c r="G634" s="141" t="s">
        <v>7215</v>
      </c>
      <c r="H634" s="141" t="s">
        <v>7215</v>
      </c>
      <c r="I634" s="141" t="s">
        <v>7215</v>
      </c>
      <c r="J634" s="141" t="s">
        <v>7215</v>
      </c>
      <c r="K634" s="141" t="s">
        <v>7215</v>
      </c>
      <c r="L634" s="141" t="s">
        <v>7215</v>
      </c>
      <c r="M634" s="141" t="s">
        <v>7215</v>
      </c>
      <c r="N634" s="141" t="s">
        <v>7215</v>
      </c>
      <c r="O634" s="141" t="s">
        <v>7215</v>
      </c>
    </row>
    <row r="635" spans="1:15" x14ac:dyDescent="0.2">
      <c r="A635" s="141">
        <v>330443</v>
      </c>
      <c r="B635" s="141" t="s">
        <v>4111</v>
      </c>
      <c r="C635" s="141" t="s">
        <v>7215</v>
      </c>
      <c r="D635" s="141" t="s">
        <v>7215</v>
      </c>
      <c r="E635" s="141" t="s">
        <v>7215</v>
      </c>
      <c r="F635" s="141" t="s">
        <v>7215</v>
      </c>
      <c r="G635" s="141" t="s">
        <v>7215</v>
      </c>
      <c r="H635" s="141" t="s">
        <v>7215</v>
      </c>
      <c r="I635" s="141" t="s">
        <v>7215</v>
      </c>
      <c r="J635" s="141" t="s">
        <v>7215</v>
      </c>
      <c r="K635" s="141" t="s">
        <v>7215</v>
      </c>
      <c r="L635" s="141" t="s">
        <v>7215</v>
      </c>
      <c r="M635" s="141" t="s">
        <v>7215</v>
      </c>
      <c r="N635" s="141" t="s">
        <v>7215</v>
      </c>
      <c r="O635" s="141" t="s">
        <v>7215</v>
      </c>
    </row>
    <row r="636" spans="1:15" x14ac:dyDescent="0.2">
      <c r="A636" s="141">
        <v>330451</v>
      </c>
      <c r="B636" s="141" t="s">
        <v>4111</v>
      </c>
      <c r="C636" s="141" t="s">
        <v>7215</v>
      </c>
      <c r="D636" s="141" t="s">
        <v>7215</v>
      </c>
      <c r="E636" s="141" t="s">
        <v>7215</v>
      </c>
      <c r="F636" s="141" t="s">
        <v>7215</v>
      </c>
      <c r="G636" s="141" t="s">
        <v>7215</v>
      </c>
      <c r="H636" s="141" t="s">
        <v>7215</v>
      </c>
      <c r="I636" s="141" t="s">
        <v>7215</v>
      </c>
      <c r="J636" s="141" t="s">
        <v>7215</v>
      </c>
      <c r="K636" s="141" t="s">
        <v>7215</v>
      </c>
      <c r="L636" s="141" t="s">
        <v>7215</v>
      </c>
      <c r="M636" s="141" t="s">
        <v>7215</v>
      </c>
      <c r="N636" s="141" t="s">
        <v>7215</v>
      </c>
      <c r="O636" s="141" t="s">
        <v>7215</v>
      </c>
    </row>
    <row r="637" spans="1:15" x14ac:dyDescent="0.2">
      <c r="A637" s="141">
        <v>330482</v>
      </c>
      <c r="B637" s="141" t="s">
        <v>4111</v>
      </c>
      <c r="C637" s="141" t="s">
        <v>7215</v>
      </c>
      <c r="D637" s="141" t="s">
        <v>7215</v>
      </c>
      <c r="E637" s="141" t="s">
        <v>7215</v>
      </c>
      <c r="F637" s="141" t="s">
        <v>7215</v>
      </c>
      <c r="G637" s="141" t="s">
        <v>7215</v>
      </c>
      <c r="H637" s="141" t="s">
        <v>7215</v>
      </c>
      <c r="I637" s="141" t="s">
        <v>7215</v>
      </c>
      <c r="J637" s="141" t="s">
        <v>7215</v>
      </c>
      <c r="K637" s="141" t="s">
        <v>7215</v>
      </c>
      <c r="L637" s="141" t="s">
        <v>7215</v>
      </c>
      <c r="M637" s="141" t="s">
        <v>7215</v>
      </c>
      <c r="N637" s="141" t="s">
        <v>7215</v>
      </c>
      <c r="O637" s="141" t="s">
        <v>7215</v>
      </c>
    </row>
    <row r="638" spans="1:15" x14ac:dyDescent="0.2">
      <c r="A638" s="141">
        <v>330487</v>
      </c>
      <c r="B638" s="141" t="s">
        <v>4111</v>
      </c>
      <c r="C638" s="141" t="s">
        <v>7215</v>
      </c>
      <c r="D638" s="141" t="s">
        <v>7215</v>
      </c>
      <c r="E638" s="141" t="s">
        <v>7215</v>
      </c>
      <c r="F638" s="141" t="s">
        <v>7215</v>
      </c>
      <c r="G638" s="141" t="s">
        <v>7215</v>
      </c>
      <c r="H638" s="141" t="s">
        <v>7215</v>
      </c>
      <c r="I638" s="141" t="s">
        <v>7215</v>
      </c>
      <c r="J638" s="141" t="s">
        <v>7215</v>
      </c>
      <c r="K638" s="141" t="s">
        <v>7215</v>
      </c>
      <c r="L638" s="141" t="s">
        <v>7215</v>
      </c>
      <c r="M638" s="141" t="s">
        <v>7215</v>
      </c>
      <c r="N638" s="141" t="s">
        <v>7215</v>
      </c>
      <c r="O638" s="141" t="s">
        <v>7215</v>
      </c>
    </row>
    <row r="639" spans="1:15" x14ac:dyDescent="0.2">
      <c r="A639" s="141">
        <v>330517</v>
      </c>
      <c r="B639" s="141" t="s">
        <v>4111</v>
      </c>
      <c r="C639" s="141" t="s">
        <v>7215</v>
      </c>
      <c r="D639" s="141" t="s">
        <v>7215</v>
      </c>
      <c r="E639" s="141" t="s">
        <v>7215</v>
      </c>
      <c r="F639" s="141" t="s">
        <v>7215</v>
      </c>
      <c r="G639" s="141" t="s">
        <v>7215</v>
      </c>
      <c r="H639" s="141" t="s">
        <v>7215</v>
      </c>
      <c r="I639" s="141" t="s">
        <v>7215</v>
      </c>
      <c r="J639" s="141" t="s">
        <v>7215</v>
      </c>
      <c r="K639" s="141" t="s">
        <v>7215</v>
      </c>
      <c r="L639" s="141" t="s">
        <v>7215</v>
      </c>
      <c r="M639" s="141" t="s">
        <v>7215</v>
      </c>
      <c r="N639" s="141" t="s">
        <v>7215</v>
      </c>
      <c r="O639" s="141" t="s">
        <v>7215</v>
      </c>
    </row>
    <row r="640" spans="1:15" x14ac:dyDescent="0.2">
      <c r="A640" s="141">
        <v>330526</v>
      </c>
      <c r="B640" s="141" t="s">
        <v>4111</v>
      </c>
      <c r="C640" s="141" t="s">
        <v>7215</v>
      </c>
      <c r="D640" s="141" t="s">
        <v>7215</v>
      </c>
      <c r="E640" s="141" t="s">
        <v>7215</v>
      </c>
      <c r="F640" s="141" t="s">
        <v>7215</v>
      </c>
      <c r="G640" s="141" t="s">
        <v>7215</v>
      </c>
      <c r="H640" s="141" t="s">
        <v>7215</v>
      </c>
      <c r="I640" s="141" t="s">
        <v>7215</v>
      </c>
      <c r="J640" s="141" t="s">
        <v>7215</v>
      </c>
      <c r="K640" s="141" t="s">
        <v>7215</v>
      </c>
      <c r="L640" s="141" t="s">
        <v>7215</v>
      </c>
      <c r="M640" s="141" t="s">
        <v>7215</v>
      </c>
      <c r="N640" s="141" t="s">
        <v>7215</v>
      </c>
      <c r="O640" s="141" t="s">
        <v>7215</v>
      </c>
    </row>
    <row r="641" spans="1:15" x14ac:dyDescent="0.2">
      <c r="A641" s="141">
        <v>330539</v>
      </c>
      <c r="B641" s="141" t="s">
        <v>4111</v>
      </c>
      <c r="C641" s="141" t="s">
        <v>7215</v>
      </c>
      <c r="D641" s="141" t="s">
        <v>7215</v>
      </c>
      <c r="E641" s="141" t="s">
        <v>7215</v>
      </c>
      <c r="F641" s="141" t="s">
        <v>7215</v>
      </c>
      <c r="G641" s="141" t="s">
        <v>7215</v>
      </c>
      <c r="H641" s="141" t="s">
        <v>7215</v>
      </c>
      <c r="I641" s="141" t="s">
        <v>7215</v>
      </c>
      <c r="J641" s="141" t="s">
        <v>7215</v>
      </c>
      <c r="K641" s="141" t="s">
        <v>7215</v>
      </c>
      <c r="L641" s="141" t="s">
        <v>7215</v>
      </c>
      <c r="M641" s="141" t="s">
        <v>7215</v>
      </c>
      <c r="N641" s="141" t="s">
        <v>7215</v>
      </c>
      <c r="O641" s="141" t="s">
        <v>7215</v>
      </c>
    </row>
    <row r="642" spans="1:15" x14ac:dyDescent="0.2">
      <c r="A642" s="141">
        <v>330542</v>
      </c>
      <c r="B642" s="141" t="s">
        <v>4111</v>
      </c>
      <c r="C642" s="141" t="s">
        <v>7215</v>
      </c>
      <c r="D642" s="141" t="s">
        <v>7215</v>
      </c>
      <c r="E642" s="141" t="s">
        <v>7215</v>
      </c>
      <c r="F642" s="141" t="s">
        <v>7215</v>
      </c>
      <c r="G642" s="141" t="s">
        <v>7215</v>
      </c>
      <c r="H642" s="141" t="s">
        <v>7215</v>
      </c>
      <c r="I642" s="141" t="s">
        <v>7215</v>
      </c>
      <c r="J642" s="141" t="s">
        <v>7215</v>
      </c>
      <c r="K642" s="141" t="s">
        <v>7215</v>
      </c>
      <c r="L642" s="141" t="s">
        <v>7215</v>
      </c>
      <c r="M642" s="141" t="s">
        <v>7215</v>
      </c>
      <c r="N642" s="141" t="s">
        <v>7215</v>
      </c>
      <c r="O642" s="141" t="s">
        <v>7215</v>
      </c>
    </row>
    <row r="643" spans="1:15" x14ac:dyDescent="0.2">
      <c r="A643" s="141">
        <v>330548</v>
      </c>
      <c r="B643" s="141" t="s">
        <v>4111</v>
      </c>
      <c r="C643" s="141" t="s">
        <v>7215</v>
      </c>
      <c r="D643" s="141" t="s">
        <v>7215</v>
      </c>
      <c r="E643" s="141" t="s">
        <v>7215</v>
      </c>
      <c r="F643" s="141" t="s">
        <v>7215</v>
      </c>
      <c r="G643" s="141" t="s">
        <v>7215</v>
      </c>
      <c r="H643" s="141" t="s">
        <v>7215</v>
      </c>
      <c r="I643" s="141" t="s">
        <v>7215</v>
      </c>
      <c r="J643" s="141" t="s">
        <v>7215</v>
      </c>
      <c r="K643" s="141" t="s">
        <v>7215</v>
      </c>
      <c r="L643" s="141" t="s">
        <v>7215</v>
      </c>
      <c r="M643" s="141" t="s">
        <v>7215</v>
      </c>
      <c r="N643" s="141" t="s">
        <v>7215</v>
      </c>
      <c r="O643" s="141" t="s">
        <v>7215</v>
      </c>
    </row>
    <row r="644" spans="1:15" x14ac:dyDescent="0.2">
      <c r="A644" s="141">
        <v>330556</v>
      </c>
      <c r="B644" s="141" t="s">
        <v>4111</v>
      </c>
      <c r="C644" s="141" t="s">
        <v>7215</v>
      </c>
      <c r="D644" s="141" t="s">
        <v>7215</v>
      </c>
      <c r="E644" s="141" t="s">
        <v>7215</v>
      </c>
      <c r="F644" s="141" t="s">
        <v>7215</v>
      </c>
      <c r="G644" s="141" t="s">
        <v>7215</v>
      </c>
      <c r="H644" s="141" t="s">
        <v>7215</v>
      </c>
      <c r="I644" s="141" t="s">
        <v>7215</v>
      </c>
      <c r="J644" s="141" t="s">
        <v>7215</v>
      </c>
      <c r="K644" s="141" t="s">
        <v>7215</v>
      </c>
      <c r="L644" s="141" t="s">
        <v>7215</v>
      </c>
      <c r="M644" s="141" t="s">
        <v>7215</v>
      </c>
      <c r="N644" s="141" t="s">
        <v>7215</v>
      </c>
      <c r="O644" s="141" t="s">
        <v>7215</v>
      </c>
    </row>
    <row r="645" spans="1:15" x14ac:dyDescent="0.2">
      <c r="A645" s="141">
        <v>330563</v>
      </c>
      <c r="B645" s="141" t="s">
        <v>4111</v>
      </c>
      <c r="C645" s="141" t="s">
        <v>7215</v>
      </c>
      <c r="D645" s="141" t="s">
        <v>7215</v>
      </c>
      <c r="E645" s="141" t="s">
        <v>7215</v>
      </c>
      <c r="F645" s="141" t="s">
        <v>7215</v>
      </c>
      <c r="G645" s="141" t="s">
        <v>7215</v>
      </c>
      <c r="H645" s="141" t="s">
        <v>7215</v>
      </c>
      <c r="I645" s="141" t="s">
        <v>7215</v>
      </c>
      <c r="J645" s="141" t="s">
        <v>7215</v>
      </c>
      <c r="K645" s="141" t="s">
        <v>7215</v>
      </c>
      <c r="L645" s="141" t="s">
        <v>7215</v>
      </c>
      <c r="M645" s="141" t="s">
        <v>7215</v>
      </c>
      <c r="N645" s="141" t="s">
        <v>7215</v>
      </c>
      <c r="O645" s="141" t="s">
        <v>7215</v>
      </c>
    </row>
    <row r="646" spans="1:15" x14ac:dyDescent="0.2">
      <c r="A646" s="141">
        <v>330594</v>
      </c>
      <c r="B646" s="141" t="s">
        <v>4111</v>
      </c>
      <c r="C646" s="141" t="s">
        <v>7215</v>
      </c>
      <c r="D646" s="141" t="s">
        <v>7215</v>
      </c>
      <c r="E646" s="141" t="s">
        <v>7215</v>
      </c>
      <c r="F646" s="141" t="s">
        <v>7215</v>
      </c>
      <c r="G646" s="141" t="s">
        <v>7215</v>
      </c>
      <c r="H646" s="141" t="s">
        <v>7215</v>
      </c>
      <c r="I646" s="141" t="s">
        <v>7215</v>
      </c>
      <c r="J646" s="141" t="s">
        <v>7215</v>
      </c>
      <c r="K646" s="141" t="s">
        <v>7215</v>
      </c>
      <c r="L646" s="141" t="s">
        <v>7215</v>
      </c>
      <c r="M646" s="141" t="s">
        <v>7215</v>
      </c>
      <c r="N646" s="141" t="s">
        <v>7215</v>
      </c>
      <c r="O646" s="141" t="s">
        <v>7215</v>
      </c>
    </row>
    <row r="647" spans="1:15" x14ac:dyDescent="0.2">
      <c r="A647" s="141">
        <v>330613</v>
      </c>
      <c r="B647" s="141" t="s">
        <v>4111</v>
      </c>
      <c r="C647" s="141" t="s">
        <v>7215</v>
      </c>
      <c r="D647" s="141" t="s">
        <v>7215</v>
      </c>
      <c r="E647" s="141" t="s">
        <v>7215</v>
      </c>
      <c r="F647" s="141" t="s">
        <v>7215</v>
      </c>
      <c r="G647" s="141" t="s">
        <v>7215</v>
      </c>
      <c r="H647" s="141" t="s">
        <v>7215</v>
      </c>
      <c r="I647" s="141" t="s">
        <v>7215</v>
      </c>
      <c r="J647" s="141" t="s">
        <v>7215</v>
      </c>
      <c r="K647" s="141" t="s">
        <v>7215</v>
      </c>
      <c r="L647" s="141" t="s">
        <v>7215</v>
      </c>
      <c r="M647" s="141" t="s">
        <v>7215</v>
      </c>
      <c r="N647" s="141" t="s">
        <v>7215</v>
      </c>
      <c r="O647" s="141" t="s">
        <v>7215</v>
      </c>
    </row>
    <row r="648" spans="1:15" x14ac:dyDescent="0.2">
      <c r="A648" s="141">
        <v>330618</v>
      </c>
      <c r="B648" s="141" t="s">
        <v>4111</v>
      </c>
      <c r="C648" s="141" t="s">
        <v>7215</v>
      </c>
      <c r="D648" s="141" t="s">
        <v>7215</v>
      </c>
      <c r="E648" s="141" t="s">
        <v>7215</v>
      </c>
      <c r="F648" s="141" t="s">
        <v>7215</v>
      </c>
      <c r="G648" s="141" t="s">
        <v>7215</v>
      </c>
      <c r="H648" s="141" t="s">
        <v>7215</v>
      </c>
      <c r="I648" s="141" t="s">
        <v>7215</v>
      </c>
      <c r="J648" s="141" t="s">
        <v>7215</v>
      </c>
      <c r="K648" s="141" t="s">
        <v>7215</v>
      </c>
      <c r="L648" s="141" t="s">
        <v>7215</v>
      </c>
      <c r="M648" s="141" t="s">
        <v>7215</v>
      </c>
      <c r="N648" s="141" t="s">
        <v>7215</v>
      </c>
      <c r="O648" s="141" t="s">
        <v>7215</v>
      </c>
    </row>
    <row r="649" spans="1:15" x14ac:dyDescent="0.2">
      <c r="A649" s="141">
        <v>330637</v>
      </c>
      <c r="B649" s="141" t="s">
        <v>4111</v>
      </c>
      <c r="C649" s="141" t="s">
        <v>7215</v>
      </c>
      <c r="D649" s="141" t="s">
        <v>7215</v>
      </c>
      <c r="E649" s="141" t="s">
        <v>7215</v>
      </c>
      <c r="F649" s="141" t="s">
        <v>7215</v>
      </c>
      <c r="G649" s="141" t="s">
        <v>7215</v>
      </c>
      <c r="H649" s="141" t="s">
        <v>7215</v>
      </c>
      <c r="I649" s="141" t="s">
        <v>7215</v>
      </c>
      <c r="J649" s="141" t="s">
        <v>7215</v>
      </c>
      <c r="K649" s="141" t="s">
        <v>7215</v>
      </c>
      <c r="L649" s="141" t="s">
        <v>7215</v>
      </c>
      <c r="M649" s="141" t="s">
        <v>7215</v>
      </c>
      <c r="N649" s="141" t="s">
        <v>7215</v>
      </c>
      <c r="O649" s="141" t="s">
        <v>7215</v>
      </c>
    </row>
    <row r="650" spans="1:15" x14ac:dyDescent="0.2">
      <c r="A650" s="141">
        <v>330640</v>
      </c>
      <c r="B650" s="141" t="s">
        <v>4111</v>
      </c>
      <c r="C650" s="141" t="s">
        <v>7215</v>
      </c>
      <c r="D650" s="141" t="s">
        <v>7215</v>
      </c>
      <c r="E650" s="141" t="s">
        <v>7215</v>
      </c>
      <c r="F650" s="141" t="s">
        <v>7215</v>
      </c>
      <c r="G650" s="141" t="s">
        <v>7215</v>
      </c>
      <c r="H650" s="141" t="s">
        <v>7215</v>
      </c>
      <c r="I650" s="141" t="s">
        <v>7215</v>
      </c>
      <c r="J650" s="141" t="s">
        <v>7215</v>
      </c>
      <c r="K650" s="141" t="s">
        <v>7215</v>
      </c>
      <c r="L650" s="141" t="s">
        <v>7215</v>
      </c>
      <c r="M650" s="141" t="s">
        <v>7215</v>
      </c>
      <c r="N650" s="141" t="s">
        <v>7215</v>
      </c>
      <c r="O650" s="141" t="s">
        <v>7215</v>
      </c>
    </row>
    <row r="651" spans="1:15" x14ac:dyDescent="0.2">
      <c r="A651" s="141">
        <v>330644</v>
      </c>
      <c r="B651" s="141" t="s">
        <v>4111</v>
      </c>
      <c r="C651" s="141" t="s">
        <v>7215</v>
      </c>
      <c r="D651" s="141" t="s">
        <v>7215</v>
      </c>
      <c r="E651" s="141" t="s">
        <v>7215</v>
      </c>
      <c r="F651" s="141" t="s">
        <v>7215</v>
      </c>
      <c r="G651" s="141" t="s">
        <v>7215</v>
      </c>
      <c r="H651" s="141" t="s">
        <v>7215</v>
      </c>
      <c r="I651" s="141" t="s">
        <v>7215</v>
      </c>
      <c r="J651" s="141" t="s">
        <v>7215</v>
      </c>
      <c r="K651" s="141" t="s">
        <v>7215</v>
      </c>
      <c r="L651" s="141" t="s">
        <v>7215</v>
      </c>
      <c r="M651" s="141" t="s">
        <v>7215</v>
      </c>
      <c r="N651" s="141" t="s">
        <v>7215</v>
      </c>
      <c r="O651" s="141" t="s">
        <v>7215</v>
      </c>
    </row>
    <row r="652" spans="1:15" x14ac:dyDescent="0.2">
      <c r="A652" s="141">
        <v>330666</v>
      </c>
      <c r="B652" s="141" t="s">
        <v>4111</v>
      </c>
      <c r="C652" s="141" t="s">
        <v>7215</v>
      </c>
      <c r="D652" s="141" t="s">
        <v>7215</v>
      </c>
      <c r="E652" s="141" t="s">
        <v>7215</v>
      </c>
      <c r="F652" s="141" t="s">
        <v>7215</v>
      </c>
      <c r="G652" s="141" t="s">
        <v>7215</v>
      </c>
      <c r="H652" s="141" t="s">
        <v>7215</v>
      </c>
      <c r="I652" s="141" t="s">
        <v>7215</v>
      </c>
      <c r="J652" s="141" t="s">
        <v>7215</v>
      </c>
      <c r="K652" s="141" t="s">
        <v>7215</v>
      </c>
      <c r="L652" s="141" t="s">
        <v>7215</v>
      </c>
      <c r="M652" s="141" t="s">
        <v>7215</v>
      </c>
      <c r="N652" s="141" t="s">
        <v>7215</v>
      </c>
      <c r="O652" s="141" t="s">
        <v>7215</v>
      </c>
    </row>
    <row r="653" spans="1:15" x14ac:dyDescent="0.2">
      <c r="A653" s="141">
        <v>330667</v>
      </c>
      <c r="B653" s="141" t="s">
        <v>4111</v>
      </c>
      <c r="C653" s="141" t="s">
        <v>7215</v>
      </c>
      <c r="D653" s="141" t="s">
        <v>7215</v>
      </c>
      <c r="E653" s="141" t="s">
        <v>7215</v>
      </c>
      <c r="F653" s="141" t="s">
        <v>7215</v>
      </c>
      <c r="G653" s="141" t="s">
        <v>7215</v>
      </c>
      <c r="H653" s="141" t="s">
        <v>7215</v>
      </c>
      <c r="I653" s="141" t="s">
        <v>7215</v>
      </c>
      <c r="J653" s="141" t="s">
        <v>7215</v>
      </c>
      <c r="K653" s="141" t="s">
        <v>7215</v>
      </c>
      <c r="L653" s="141" t="s">
        <v>7215</v>
      </c>
      <c r="M653" s="141" t="s">
        <v>7215</v>
      </c>
      <c r="N653" s="141" t="s">
        <v>7215</v>
      </c>
      <c r="O653" s="141" t="s">
        <v>7215</v>
      </c>
    </row>
    <row r="654" spans="1:15" x14ac:dyDescent="0.2">
      <c r="A654" s="141">
        <v>330690</v>
      </c>
      <c r="B654" s="141" t="s">
        <v>4111</v>
      </c>
      <c r="C654" s="141" t="s">
        <v>7215</v>
      </c>
      <c r="D654" s="141" t="s">
        <v>7215</v>
      </c>
      <c r="E654" s="141" t="s">
        <v>7215</v>
      </c>
      <c r="F654" s="141" t="s">
        <v>7215</v>
      </c>
      <c r="G654" s="141" t="s">
        <v>7215</v>
      </c>
      <c r="H654" s="141" t="s">
        <v>7215</v>
      </c>
      <c r="I654" s="141" t="s">
        <v>7215</v>
      </c>
      <c r="J654" s="141" t="s">
        <v>7215</v>
      </c>
      <c r="K654" s="141" t="s">
        <v>7215</v>
      </c>
      <c r="L654" s="141" t="s">
        <v>7215</v>
      </c>
      <c r="M654" s="141" t="s">
        <v>7215</v>
      </c>
      <c r="N654" s="141" t="s">
        <v>7215</v>
      </c>
      <c r="O654" s="141" t="s">
        <v>7215</v>
      </c>
    </row>
    <row r="655" spans="1:15" x14ac:dyDescent="0.2">
      <c r="A655" s="141">
        <v>330701</v>
      </c>
      <c r="B655" s="141" t="s">
        <v>4111</v>
      </c>
      <c r="C655" s="141" t="s">
        <v>7215</v>
      </c>
      <c r="D655" s="141" t="s">
        <v>7215</v>
      </c>
      <c r="E655" s="141" t="s">
        <v>7215</v>
      </c>
      <c r="F655" s="141" t="s">
        <v>7215</v>
      </c>
      <c r="G655" s="141" t="s">
        <v>7215</v>
      </c>
      <c r="H655" s="141" t="s">
        <v>7215</v>
      </c>
      <c r="I655" s="141" t="s">
        <v>7215</v>
      </c>
      <c r="J655" s="141" t="s">
        <v>7215</v>
      </c>
      <c r="K655" s="141" t="s">
        <v>7215</v>
      </c>
      <c r="L655" s="141" t="s">
        <v>7215</v>
      </c>
      <c r="M655" s="141" t="s">
        <v>7215</v>
      </c>
      <c r="N655" s="141" t="s">
        <v>7215</v>
      </c>
      <c r="O655" s="141" t="s">
        <v>7215</v>
      </c>
    </row>
    <row r="656" spans="1:15" x14ac:dyDescent="0.2">
      <c r="A656" s="141">
        <v>330708</v>
      </c>
      <c r="B656" s="141" t="s">
        <v>4111</v>
      </c>
      <c r="C656" s="141" t="s">
        <v>7215</v>
      </c>
      <c r="D656" s="141" t="s">
        <v>7215</v>
      </c>
      <c r="E656" s="141" t="s">
        <v>7215</v>
      </c>
      <c r="F656" s="141" t="s">
        <v>7215</v>
      </c>
      <c r="G656" s="141" t="s">
        <v>7215</v>
      </c>
      <c r="H656" s="141" t="s">
        <v>7215</v>
      </c>
      <c r="I656" s="141" t="s">
        <v>7215</v>
      </c>
      <c r="J656" s="141" t="s">
        <v>7215</v>
      </c>
      <c r="K656" s="141" t="s">
        <v>7215</v>
      </c>
      <c r="L656" s="141" t="s">
        <v>7215</v>
      </c>
      <c r="M656" s="141" t="s">
        <v>7215</v>
      </c>
      <c r="N656" s="141" t="s">
        <v>7215</v>
      </c>
      <c r="O656" s="141" t="s">
        <v>7215</v>
      </c>
    </row>
    <row r="657" spans="1:15" x14ac:dyDescent="0.2">
      <c r="A657" s="141">
        <v>330715</v>
      </c>
      <c r="B657" s="141" t="s">
        <v>4111</v>
      </c>
      <c r="C657" s="141" t="s">
        <v>7215</v>
      </c>
      <c r="D657" s="141" t="s">
        <v>7215</v>
      </c>
      <c r="E657" s="141" t="s">
        <v>7215</v>
      </c>
      <c r="F657" s="141" t="s">
        <v>7215</v>
      </c>
      <c r="G657" s="141" t="s">
        <v>7215</v>
      </c>
      <c r="H657" s="141" t="s">
        <v>7215</v>
      </c>
      <c r="I657" s="141" t="s">
        <v>7215</v>
      </c>
      <c r="J657" s="141" t="s">
        <v>7215</v>
      </c>
      <c r="K657" s="141" t="s">
        <v>7215</v>
      </c>
      <c r="L657" s="141" t="s">
        <v>7215</v>
      </c>
      <c r="M657" s="141" t="s">
        <v>7215</v>
      </c>
      <c r="N657" s="141" t="s">
        <v>7215</v>
      </c>
      <c r="O657" s="141" t="s">
        <v>7215</v>
      </c>
    </row>
    <row r="658" spans="1:15" x14ac:dyDescent="0.2">
      <c r="A658" s="141">
        <v>330726</v>
      </c>
      <c r="B658" s="141" t="s">
        <v>4111</v>
      </c>
      <c r="C658" s="141" t="s">
        <v>7215</v>
      </c>
      <c r="D658" s="141" t="s">
        <v>7215</v>
      </c>
      <c r="E658" s="141" t="s">
        <v>7215</v>
      </c>
      <c r="F658" s="141" t="s">
        <v>7215</v>
      </c>
      <c r="G658" s="141" t="s">
        <v>7215</v>
      </c>
      <c r="H658" s="141" t="s">
        <v>7215</v>
      </c>
      <c r="I658" s="141" t="s">
        <v>7215</v>
      </c>
      <c r="J658" s="141" t="s">
        <v>7215</v>
      </c>
      <c r="K658" s="141" t="s">
        <v>7215</v>
      </c>
      <c r="L658" s="141" t="s">
        <v>7215</v>
      </c>
      <c r="M658" s="141" t="s">
        <v>7215</v>
      </c>
      <c r="N658" s="141" t="s">
        <v>7215</v>
      </c>
      <c r="O658" s="141" t="s">
        <v>7215</v>
      </c>
    </row>
    <row r="659" spans="1:15" x14ac:dyDescent="0.2">
      <c r="A659" s="141">
        <v>330770</v>
      </c>
      <c r="B659" s="141" t="s">
        <v>4111</v>
      </c>
      <c r="C659" s="141" t="s">
        <v>7215</v>
      </c>
      <c r="D659" s="141" t="s">
        <v>7215</v>
      </c>
      <c r="E659" s="141" t="s">
        <v>7215</v>
      </c>
      <c r="F659" s="141" t="s">
        <v>7215</v>
      </c>
      <c r="G659" s="141" t="s">
        <v>7215</v>
      </c>
      <c r="H659" s="141" t="s">
        <v>7215</v>
      </c>
      <c r="I659" s="141" t="s">
        <v>7215</v>
      </c>
      <c r="J659" s="141" t="s">
        <v>7215</v>
      </c>
      <c r="K659" s="141" t="s">
        <v>7215</v>
      </c>
      <c r="L659" s="141" t="s">
        <v>7215</v>
      </c>
      <c r="M659" s="141" t="s">
        <v>7215</v>
      </c>
      <c r="N659" s="141" t="s">
        <v>7215</v>
      </c>
      <c r="O659" s="141" t="s">
        <v>7215</v>
      </c>
    </row>
    <row r="660" spans="1:15" x14ac:dyDescent="0.2">
      <c r="A660" s="141">
        <v>330790</v>
      </c>
      <c r="B660" s="141" t="s">
        <v>4111</v>
      </c>
      <c r="C660" s="141" t="s">
        <v>7215</v>
      </c>
      <c r="D660" s="141" t="s">
        <v>7215</v>
      </c>
      <c r="E660" s="141" t="s">
        <v>7215</v>
      </c>
      <c r="F660" s="141" t="s">
        <v>7215</v>
      </c>
      <c r="G660" s="141" t="s">
        <v>7215</v>
      </c>
      <c r="H660" s="141" t="s">
        <v>7215</v>
      </c>
      <c r="I660" s="141" t="s">
        <v>7215</v>
      </c>
      <c r="J660" s="141" t="s">
        <v>7215</v>
      </c>
      <c r="K660" s="141" t="s">
        <v>7215</v>
      </c>
      <c r="L660" s="141" t="s">
        <v>7215</v>
      </c>
      <c r="M660" s="141" t="s">
        <v>7215</v>
      </c>
      <c r="N660" s="141" t="s">
        <v>7215</v>
      </c>
      <c r="O660" s="141" t="s">
        <v>7215</v>
      </c>
    </row>
    <row r="661" spans="1:15" x14ac:dyDescent="0.2">
      <c r="A661" s="141">
        <v>330814</v>
      </c>
      <c r="B661" s="141" t="s">
        <v>4111</v>
      </c>
      <c r="C661" s="141" t="s">
        <v>7215</v>
      </c>
      <c r="D661" s="141" t="s">
        <v>7215</v>
      </c>
      <c r="E661" s="141" t="s">
        <v>7215</v>
      </c>
      <c r="F661" s="141" t="s">
        <v>7215</v>
      </c>
      <c r="G661" s="141" t="s">
        <v>7215</v>
      </c>
      <c r="H661" s="141" t="s">
        <v>7215</v>
      </c>
      <c r="I661" s="141" t="s">
        <v>7215</v>
      </c>
      <c r="J661" s="141" t="s">
        <v>7215</v>
      </c>
      <c r="K661" s="141" t="s">
        <v>7215</v>
      </c>
      <c r="L661" s="141" t="s">
        <v>7215</v>
      </c>
      <c r="M661" s="141" t="s">
        <v>7215</v>
      </c>
      <c r="N661" s="141" t="s">
        <v>7215</v>
      </c>
      <c r="O661" s="141" t="s">
        <v>7215</v>
      </c>
    </row>
    <row r="662" spans="1:15" x14ac:dyDescent="0.2">
      <c r="A662" s="141">
        <v>330850</v>
      </c>
      <c r="B662" s="141" t="s">
        <v>4111</v>
      </c>
      <c r="C662" s="141" t="s">
        <v>7215</v>
      </c>
      <c r="D662" s="141" t="s">
        <v>7215</v>
      </c>
      <c r="E662" s="141" t="s">
        <v>7215</v>
      </c>
      <c r="F662" s="141" t="s">
        <v>7215</v>
      </c>
      <c r="G662" s="141" t="s">
        <v>7215</v>
      </c>
      <c r="H662" s="141" t="s">
        <v>7215</v>
      </c>
      <c r="I662" s="141" t="s">
        <v>7215</v>
      </c>
      <c r="J662" s="141" t="s">
        <v>7215</v>
      </c>
      <c r="K662" s="141" t="s">
        <v>7215</v>
      </c>
      <c r="L662" s="141" t="s">
        <v>7215</v>
      </c>
      <c r="M662" s="141" t="s">
        <v>7215</v>
      </c>
      <c r="N662" s="141" t="s">
        <v>7215</v>
      </c>
      <c r="O662" s="141" t="s">
        <v>7215</v>
      </c>
    </row>
    <row r="663" spans="1:15" x14ac:dyDescent="0.2">
      <c r="A663" s="141">
        <v>330870</v>
      </c>
      <c r="B663" s="141" t="s">
        <v>4111</v>
      </c>
      <c r="C663" s="141" t="s">
        <v>7215</v>
      </c>
      <c r="D663" s="141" t="s">
        <v>7215</v>
      </c>
      <c r="E663" s="141" t="s">
        <v>7215</v>
      </c>
      <c r="F663" s="141" t="s">
        <v>7215</v>
      </c>
      <c r="G663" s="141" t="s">
        <v>7215</v>
      </c>
      <c r="H663" s="141" t="s">
        <v>7215</v>
      </c>
      <c r="I663" s="141" t="s">
        <v>7215</v>
      </c>
      <c r="J663" s="141" t="s">
        <v>7215</v>
      </c>
      <c r="K663" s="141" t="s">
        <v>7215</v>
      </c>
      <c r="L663" s="141" t="s">
        <v>7215</v>
      </c>
      <c r="M663" s="141" t="s">
        <v>7215</v>
      </c>
      <c r="N663" s="141" t="s">
        <v>7215</v>
      </c>
      <c r="O663" s="141" t="s">
        <v>7215</v>
      </c>
    </row>
    <row r="664" spans="1:15" x14ac:dyDescent="0.2">
      <c r="A664" s="141">
        <v>330872</v>
      </c>
      <c r="B664" s="141" t="s">
        <v>4111</v>
      </c>
      <c r="C664" s="141" t="s">
        <v>7215</v>
      </c>
      <c r="D664" s="141" t="s">
        <v>7215</v>
      </c>
      <c r="E664" s="141" t="s">
        <v>7215</v>
      </c>
      <c r="F664" s="141" t="s">
        <v>7215</v>
      </c>
      <c r="G664" s="141" t="s">
        <v>7215</v>
      </c>
      <c r="H664" s="141" t="s">
        <v>7215</v>
      </c>
      <c r="I664" s="141" t="s">
        <v>7215</v>
      </c>
      <c r="J664" s="141" t="s">
        <v>7215</v>
      </c>
      <c r="K664" s="141" t="s">
        <v>7215</v>
      </c>
      <c r="L664" s="141" t="s">
        <v>7215</v>
      </c>
      <c r="M664" s="141" t="s">
        <v>7215</v>
      </c>
      <c r="N664" s="141" t="s">
        <v>7215</v>
      </c>
      <c r="O664" s="141" t="s">
        <v>7215</v>
      </c>
    </row>
    <row r="665" spans="1:15" x14ac:dyDescent="0.2">
      <c r="A665" s="141">
        <v>330899</v>
      </c>
      <c r="B665" s="141" t="s">
        <v>4111</v>
      </c>
      <c r="C665" s="141" t="s">
        <v>7215</v>
      </c>
      <c r="D665" s="141" t="s">
        <v>7215</v>
      </c>
      <c r="E665" s="141" t="s">
        <v>7215</v>
      </c>
      <c r="F665" s="141" t="s">
        <v>7215</v>
      </c>
      <c r="G665" s="141" t="s">
        <v>7215</v>
      </c>
      <c r="H665" s="141" t="s">
        <v>7215</v>
      </c>
      <c r="I665" s="141" t="s">
        <v>7215</v>
      </c>
      <c r="J665" s="141" t="s">
        <v>7215</v>
      </c>
      <c r="K665" s="141" t="s">
        <v>7215</v>
      </c>
      <c r="L665" s="141" t="s">
        <v>7215</v>
      </c>
      <c r="M665" s="141" t="s">
        <v>7215</v>
      </c>
      <c r="N665" s="141" t="s">
        <v>7215</v>
      </c>
      <c r="O665" s="141" t="s">
        <v>7215</v>
      </c>
    </row>
    <row r="666" spans="1:15" x14ac:dyDescent="0.2">
      <c r="A666" s="141">
        <v>330900</v>
      </c>
      <c r="B666" s="141" t="s">
        <v>4111</v>
      </c>
      <c r="C666" s="141" t="s">
        <v>7215</v>
      </c>
      <c r="D666" s="141" t="s">
        <v>7215</v>
      </c>
      <c r="E666" s="141" t="s">
        <v>7215</v>
      </c>
      <c r="F666" s="141" t="s">
        <v>7215</v>
      </c>
      <c r="G666" s="141" t="s">
        <v>7215</v>
      </c>
      <c r="H666" s="141" t="s">
        <v>7215</v>
      </c>
      <c r="I666" s="141" t="s">
        <v>7215</v>
      </c>
      <c r="J666" s="141" t="s">
        <v>7215</v>
      </c>
      <c r="K666" s="141" t="s">
        <v>7215</v>
      </c>
      <c r="L666" s="141" t="s">
        <v>7215</v>
      </c>
      <c r="M666" s="141" t="s">
        <v>7215</v>
      </c>
      <c r="N666" s="141" t="s">
        <v>7215</v>
      </c>
      <c r="O666" s="141" t="s">
        <v>7215</v>
      </c>
    </row>
    <row r="667" spans="1:15" x14ac:dyDescent="0.2">
      <c r="A667" s="141">
        <v>330936</v>
      </c>
      <c r="B667" s="141" t="s">
        <v>4111</v>
      </c>
      <c r="C667" s="141" t="s">
        <v>7215</v>
      </c>
      <c r="D667" s="141" t="s">
        <v>7215</v>
      </c>
      <c r="E667" s="141" t="s">
        <v>7215</v>
      </c>
      <c r="F667" s="141" t="s">
        <v>7215</v>
      </c>
      <c r="G667" s="141" t="s">
        <v>7215</v>
      </c>
      <c r="H667" s="141" t="s">
        <v>7215</v>
      </c>
      <c r="I667" s="141" t="s">
        <v>7215</v>
      </c>
      <c r="J667" s="141" t="s">
        <v>7215</v>
      </c>
      <c r="K667" s="141" t="s">
        <v>7215</v>
      </c>
      <c r="L667" s="141" t="s">
        <v>7215</v>
      </c>
      <c r="M667" s="141" t="s">
        <v>7215</v>
      </c>
      <c r="N667" s="141" t="s">
        <v>7215</v>
      </c>
      <c r="O667" s="141" t="s">
        <v>7215</v>
      </c>
    </row>
    <row r="668" spans="1:15" x14ac:dyDescent="0.2">
      <c r="A668" s="141">
        <v>330941</v>
      </c>
      <c r="B668" s="141" t="s">
        <v>4111</v>
      </c>
      <c r="C668" s="141" t="s">
        <v>7215</v>
      </c>
      <c r="D668" s="141" t="s">
        <v>7215</v>
      </c>
      <c r="E668" s="141" t="s">
        <v>7215</v>
      </c>
      <c r="F668" s="141" t="s">
        <v>7215</v>
      </c>
      <c r="G668" s="141" t="s">
        <v>7215</v>
      </c>
      <c r="H668" s="141" t="s">
        <v>7215</v>
      </c>
      <c r="I668" s="141" t="s">
        <v>7215</v>
      </c>
      <c r="J668" s="141" t="s">
        <v>7215</v>
      </c>
      <c r="K668" s="141" t="s">
        <v>7215</v>
      </c>
      <c r="L668" s="141" t="s">
        <v>7215</v>
      </c>
      <c r="M668" s="141" t="s">
        <v>7215</v>
      </c>
      <c r="N668" s="141" t="s">
        <v>7215</v>
      </c>
      <c r="O668" s="141" t="s">
        <v>7215</v>
      </c>
    </row>
    <row r="669" spans="1:15" x14ac:dyDescent="0.2">
      <c r="A669" s="141">
        <v>330954</v>
      </c>
      <c r="B669" s="141" t="s">
        <v>4111</v>
      </c>
      <c r="C669" s="141" t="s">
        <v>7215</v>
      </c>
      <c r="D669" s="141" t="s">
        <v>7215</v>
      </c>
      <c r="E669" s="141" t="s">
        <v>7215</v>
      </c>
      <c r="F669" s="141" t="s">
        <v>7215</v>
      </c>
      <c r="G669" s="141" t="s">
        <v>7215</v>
      </c>
      <c r="H669" s="141" t="s">
        <v>7215</v>
      </c>
      <c r="I669" s="141" t="s">
        <v>7215</v>
      </c>
      <c r="J669" s="141" t="s">
        <v>7215</v>
      </c>
      <c r="K669" s="141" t="s">
        <v>7215</v>
      </c>
      <c r="L669" s="141" t="s">
        <v>7215</v>
      </c>
      <c r="M669" s="141" t="s">
        <v>7215</v>
      </c>
      <c r="N669" s="141" t="s">
        <v>7215</v>
      </c>
      <c r="O669" s="141" t="s">
        <v>7215</v>
      </c>
    </row>
    <row r="670" spans="1:15" x14ac:dyDescent="0.2">
      <c r="A670" s="141">
        <v>330966</v>
      </c>
      <c r="B670" s="141" t="s">
        <v>4111</v>
      </c>
      <c r="C670" s="141" t="s">
        <v>7215</v>
      </c>
      <c r="D670" s="141" t="s">
        <v>7215</v>
      </c>
      <c r="E670" s="141" t="s">
        <v>7215</v>
      </c>
      <c r="F670" s="141" t="s">
        <v>7215</v>
      </c>
      <c r="G670" s="141" t="s">
        <v>7215</v>
      </c>
      <c r="H670" s="141" t="s">
        <v>7215</v>
      </c>
      <c r="I670" s="141" t="s">
        <v>7215</v>
      </c>
      <c r="J670" s="141" t="s">
        <v>7215</v>
      </c>
      <c r="K670" s="141" t="s">
        <v>7215</v>
      </c>
      <c r="L670" s="141" t="s">
        <v>7215</v>
      </c>
      <c r="M670" s="141" t="s">
        <v>7215</v>
      </c>
      <c r="N670" s="141" t="s">
        <v>7215</v>
      </c>
      <c r="O670" s="141" t="s">
        <v>7215</v>
      </c>
    </row>
    <row r="671" spans="1:15" x14ac:dyDescent="0.2">
      <c r="A671" s="141">
        <v>330977</v>
      </c>
      <c r="B671" s="141" t="s">
        <v>4111</v>
      </c>
      <c r="C671" s="141" t="s">
        <v>7215</v>
      </c>
      <c r="D671" s="141" t="s">
        <v>7215</v>
      </c>
      <c r="E671" s="141" t="s">
        <v>7215</v>
      </c>
      <c r="F671" s="141" t="s">
        <v>7215</v>
      </c>
      <c r="G671" s="141" t="s">
        <v>7215</v>
      </c>
      <c r="H671" s="141" t="s">
        <v>7215</v>
      </c>
      <c r="I671" s="141" t="s">
        <v>7215</v>
      </c>
      <c r="J671" s="141" t="s">
        <v>7215</v>
      </c>
      <c r="K671" s="141" t="s">
        <v>7215</v>
      </c>
      <c r="L671" s="141" t="s">
        <v>7215</v>
      </c>
      <c r="M671" s="141" t="s">
        <v>7215</v>
      </c>
      <c r="N671" s="141" t="s">
        <v>7215</v>
      </c>
      <c r="O671" s="141" t="s">
        <v>7215</v>
      </c>
    </row>
    <row r="672" spans="1:15" x14ac:dyDescent="0.2">
      <c r="A672" s="141">
        <v>330978</v>
      </c>
      <c r="B672" s="141" t="s">
        <v>4111</v>
      </c>
      <c r="C672" s="141" t="s">
        <v>7215</v>
      </c>
      <c r="D672" s="141" t="s">
        <v>7215</v>
      </c>
      <c r="E672" s="141" t="s">
        <v>7215</v>
      </c>
      <c r="F672" s="141" t="s">
        <v>7215</v>
      </c>
      <c r="G672" s="141" t="s">
        <v>7215</v>
      </c>
      <c r="H672" s="141" t="s">
        <v>7215</v>
      </c>
      <c r="I672" s="141" t="s">
        <v>7215</v>
      </c>
      <c r="J672" s="141" t="s">
        <v>7215</v>
      </c>
      <c r="K672" s="141" t="s">
        <v>7215</v>
      </c>
      <c r="L672" s="141" t="s">
        <v>7215</v>
      </c>
      <c r="M672" s="141" t="s">
        <v>7215</v>
      </c>
      <c r="N672" s="141" t="s">
        <v>7215</v>
      </c>
      <c r="O672" s="141" t="s">
        <v>7215</v>
      </c>
    </row>
    <row r="673" spans="1:15" x14ac:dyDescent="0.2">
      <c r="A673" s="141">
        <v>330983</v>
      </c>
      <c r="B673" s="141" t="s">
        <v>4111</v>
      </c>
      <c r="C673" s="141" t="s">
        <v>7215</v>
      </c>
      <c r="D673" s="141" t="s">
        <v>7215</v>
      </c>
      <c r="E673" s="141" t="s">
        <v>7215</v>
      </c>
      <c r="F673" s="141" t="s">
        <v>7215</v>
      </c>
      <c r="G673" s="141" t="s">
        <v>7215</v>
      </c>
      <c r="H673" s="141" t="s">
        <v>7215</v>
      </c>
      <c r="I673" s="141" t="s">
        <v>7215</v>
      </c>
      <c r="J673" s="141" t="s">
        <v>7215</v>
      </c>
      <c r="K673" s="141" t="s">
        <v>7215</v>
      </c>
      <c r="L673" s="141" t="s">
        <v>7215</v>
      </c>
      <c r="M673" s="141" t="s">
        <v>7215</v>
      </c>
      <c r="N673" s="141" t="s">
        <v>7215</v>
      </c>
      <c r="O673" s="141" t="s">
        <v>7215</v>
      </c>
    </row>
    <row r="674" spans="1:15" x14ac:dyDescent="0.2">
      <c r="A674" s="141">
        <v>330984</v>
      </c>
      <c r="B674" s="141" t="s">
        <v>4111</v>
      </c>
      <c r="C674" s="141" t="s">
        <v>7215</v>
      </c>
      <c r="D674" s="141" t="s">
        <v>7215</v>
      </c>
      <c r="E674" s="141" t="s">
        <v>7215</v>
      </c>
      <c r="F674" s="141" t="s">
        <v>7215</v>
      </c>
      <c r="G674" s="141" t="s">
        <v>7215</v>
      </c>
      <c r="H674" s="141" t="s">
        <v>7215</v>
      </c>
      <c r="I674" s="141" t="s">
        <v>7215</v>
      </c>
      <c r="J674" s="141" t="s">
        <v>7215</v>
      </c>
      <c r="K674" s="141" t="s">
        <v>7215</v>
      </c>
      <c r="L674" s="141" t="s">
        <v>7215</v>
      </c>
      <c r="M674" s="141" t="s">
        <v>7215</v>
      </c>
      <c r="N674" s="141" t="s">
        <v>7215</v>
      </c>
      <c r="O674" s="141" t="s">
        <v>7215</v>
      </c>
    </row>
    <row r="675" spans="1:15" x14ac:dyDescent="0.2">
      <c r="A675" s="141">
        <v>331042</v>
      </c>
      <c r="B675" s="141" t="s">
        <v>4111</v>
      </c>
      <c r="C675" s="141" t="s">
        <v>7215</v>
      </c>
      <c r="D675" s="141" t="s">
        <v>7215</v>
      </c>
      <c r="E675" s="141" t="s">
        <v>7215</v>
      </c>
      <c r="F675" s="141" t="s">
        <v>7215</v>
      </c>
      <c r="G675" s="141" t="s">
        <v>7215</v>
      </c>
      <c r="H675" s="141" t="s">
        <v>7215</v>
      </c>
      <c r="I675" s="141" t="s">
        <v>7215</v>
      </c>
      <c r="J675" s="141" t="s">
        <v>7215</v>
      </c>
      <c r="K675" s="141" t="s">
        <v>7215</v>
      </c>
      <c r="L675" s="141" t="s">
        <v>7215</v>
      </c>
      <c r="M675" s="141" t="s">
        <v>7215</v>
      </c>
      <c r="N675" s="141" t="s">
        <v>7215</v>
      </c>
      <c r="O675" s="141" t="s">
        <v>7215</v>
      </c>
    </row>
    <row r="676" spans="1:15" x14ac:dyDescent="0.2">
      <c r="A676" s="141">
        <v>331271</v>
      </c>
      <c r="B676" s="141" t="s">
        <v>4111</v>
      </c>
      <c r="C676" s="141" t="s">
        <v>7215</v>
      </c>
      <c r="D676" s="141" t="s">
        <v>7215</v>
      </c>
      <c r="E676" s="141" t="s">
        <v>7215</v>
      </c>
      <c r="F676" s="141" t="s">
        <v>7215</v>
      </c>
      <c r="G676" s="141" t="s">
        <v>7215</v>
      </c>
      <c r="H676" s="141" t="s">
        <v>7215</v>
      </c>
      <c r="I676" s="141" t="s">
        <v>7215</v>
      </c>
      <c r="J676" s="141" t="s">
        <v>7215</v>
      </c>
      <c r="K676" s="141" t="s">
        <v>7215</v>
      </c>
      <c r="L676" s="141" t="s">
        <v>7215</v>
      </c>
      <c r="M676" s="141" t="s">
        <v>7215</v>
      </c>
      <c r="N676" s="141" t="s">
        <v>7215</v>
      </c>
      <c r="O676" s="141" t="s">
        <v>7215</v>
      </c>
    </row>
    <row r="677" spans="1:15" x14ac:dyDescent="0.2">
      <c r="A677" s="141">
        <v>331294</v>
      </c>
      <c r="B677" s="141" t="s">
        <v>4111</v>
      </c>
      <c r="C677" s="141" t="s">
        <v>7215</v>
      </c>
      <c r="D677" s="141" t="s">
        <v>7215</v>
      </c>
      <c r="E677" s="141" t="s">
        <v>7215</v>
      </c>
      <c r="F677" s="141" t="s">
        <v>7215</v>
      </c>
      <c r="G677" s="141" t="s">
        <v>7215</v>
      </c>
      <c r="H677" s="141" t="s">
        <v>7215</v>
      </c>
      <c r="I677" s="141" t="s">
        <v>7215</v>
      </c>
      <c r="J677" s="141" t="s">
        <v>7215</v>
      </c>
      <c r="K677" s="141" t="s">
        <v>7215</v>
      </c>
      <c r="L677" s="141" t="s">
        <v>7215</v>
      </c>
      <c r="M677" s="141" t="s">
        <v>7215</v>
      </c>
      <c r="N677" s="141" t="s">
        <v>7215</v>
      </c>
      <c r="O677" s="141" t="s">
        <v>7215</v>
      </c>
    </row>
    <row r="678" spans="1:15" x14ac:dyDescent="0.2">
      <c r="A678" s="141">
        <v>331297</v>
      </c>
      <c r="B678" s="141" t="s">
        <v>4111</v>
      </c>
      <c r="C678" s="141" t="s">
        <v>7215</v>
      </c>
      <c r="D678" s="141" t="s">
        <v>7215</v>
      </c>
      <c r="E678" s="141" t="s">
        <v>7215</v>
      </c>
      <c r="F678" s="141" t="s">
        <v>7215</v>
      </c>
      <c r="G678" s="141" t="s">
        <v>7215</v>
      </c>
      <c r="H678" s="141" t="s">
        <v>7215</v>
      </c>
      <c r="I678" s="141" t="s">
        <v>7215</v>
      </c>
      <c r="J678" s="141" t="s">
        <v>7215</v>
      </c>
      <c r="K678" s="141" t="s">
        <v>7215</v>
      </c>
      <c r="L678" s="141" t="s">
        <v>7215</v>
      </c>
      <c r="M678" s="141" t="s">
        <v>7215</v>
      </c>
      <c r="N678" s="141" t="s">
        <v>7215</v>
      </c>
      <c r="O678" s="141" t="s">
        <v>7215</v>
      </c>
    </row>
    <row r="679" spans="1:15" x14ac:dyDescent="0.2">
      <c r="A679" s="141">
        <v>331303</v>
      </c>
      <c r="B679" s="141" t="s">
        <v>4111</v>
      </c>
      <c r="C679" s="141" t="s">
        <v>7215</v>
      </c>
      <c r="D679" s="141" t="s">
        <v>7215</v>
      </c>
      <c r="E679" s="141" t="s">
        <v>7215</v>
      </c>
      <c r="F679" s="141" t="s">
        <v>7215</v>
      </c>
      <c r="G679" s="141" t="s">
        <v>7215</v>
      </c>
      <c r="H679" s="141" t="s">
        <v>7215</v>
      </c>
      <c r="I679" s="141" t="s">
        <v>7215</v>
      </c>
      <c r="J679" s="141" t="s">
        <v>7215</v>
      </c>
      <c r="K679" s="141" t="s">
        <v>7215</v>
      </c>
      <c r="L679" s="141" t="s">
        <v>7215</v>
      </c>
      <c r="M679" s="141" t="s">
        <v>7215</v>
      </c>
      <c r="N679" s="141" t="s">
        <v>7215</v>
      </c>
      <c r="O679" s="141" t="s">
        <v>7215</v>
      </c>
    </row>
    <row r="680" spans="1:15" x14ac:dyDescent="0.2">
      <c r="A680" s="141">
        <v>331363</v>
      </c>
      <c r="B680" s="141" t="s">
        <v>4111</v>
      </c>
      <c r="C680" s="141" t="s">
        <v>7215</v>
      </c>
      <c r="D680" s="141" t="s">
        <v>7215</v>
      </c>
      <c r="E680" s="141" t="s">
        <v>7215</v>
      </c>
      <c r="F680" s="141" t="s">
        <v>7215</v>
      </c>
      <c r="G680" s="141" t="s">
        <v>7215</v>
      </c>
      <c r="H680" s="141" t="s">
        <v>7215</v>
      </c>
      <c r="I680" s="141" t="s">
        <v>7215</v>
      </c>
      <c r="J680" s="141" t="s">
        <v>7215</v>
      </c>
      <c r="K680" s="141" t="s">
        <v>7215</v>
      </c>
      <c r="L680" s="141" t="s">
        <v>7215</v>
      </c>
      <c r="M680" s="141" t="s">
        <v>7215</v>
      </c>
      <c r="N680" s="141" t="s">
        <v>7215</v>
      </c>
      <c r="O680" s="141" t="s">
        <v>7215</v>
      </c>
    </row>
    <row r="681" spans="1:15" x14ac:dyDescent="0.2">
      <c r="A681" s="141">
        <v>331369</v>
      </c>
      <c r="B681" s="141" t="s">
        <v>4111</v>
      </c>
      <c r="C681" s="141" t="s">
        <v>7215</v>
      </c>
      <c r="D681" s="141" t="s">
        <v>7215</v>
      </c>
      <c r="E681" s="141" t="s">
        <v>7215</v>
      </c>
      <c r="F681" s="141" t="s">
        <v>7215</v>
      </c>
      <c r="G681" s="141" t="s">
        <v>7215</v>
      </c>
      <c r="H681" s="141" t="s">
        <v>7215</v>
      </c>
      <c r="I681" s="141" t="s">
        <v>7215</v>
      </c>
      <c r="J681" s="141" t="s">
        <v>7215</v>
      </c>
      <c r="K681" s="141" t="s">
        <v>7215</v>
      </c>
      <c r="L681" s="141" t="s">
        <v>7215</v>
      </c>
      <c r="M681" s="141" t="s">
        <v>7215</v>
      </c>
      <c r="N681" s="141" t="s">
        <v>7215</v>
      </c>
      <c r="O681" s="141" t="s">
        <v>7215</v>
      </c>
    </row>
    <row r="682" spans="1:15" x14ac:dyDescent="0.2">
      <c r="A682" s="141">
        <v>331370</v>
      </c>
      <c r="B682" s="141" t="s">
        <v>4111</v>
      </c>
      <c r="C682" s="141" t="s">
        <v>7215</v>
      </c>
      <c r="D682" s="141" t="s">
        <v>7215</v>
      </c>
      <c r="E682" s="141" t="s">
        <v>7215</v>
      </c>
      <c r="F682" s="141" t="s">
        <v>7215</v>
      </c>
      <c r="G682" s="141" t="s">
        <v>7215</v>
      </c>
      <c r="H682" s="141" t="s">
        <v>7215</v>
      </c>
      <c r="I682" s="141" t="s">
        <v>7215</v>
      </c>
      <c r="J682" s="141" t="s">
        <v>7215</v>
      </c>
      <c r="K682" s="141" t="s">
        <v>7215</v>
      </c>
      <c r="L682" s="141" t="s">
        <v>7215</v>
      </c>
      <c r="M682" s="141" t="s">
        <v>7215</v>
      </c>
      <c r="N682" s="141" t="s">
        <v>7215</v>
      </c>
      <c r="O682" s="141" t="s">
        <v>7215</v>
      </c>
    </row>
    <row r="683" spans="1:15" x14ac:dyDescent="0.2">
      <c r="A683" s="141">
        <v>331397</v>
      </c>
      <c r="B683" s="141" t="s">
        <v>4111</v>
      </c>
      <c r="C683" s="141" t="s">
        <v>7215</v>
      </c>
      <c r="D683" s="141" t="s">
        <v>7215</v>
      </c>
      <c r="E683" s="141" t="s">
        <v>7215</v>
      </c>
      <c r="F683" s="141" t="s">
        <v>7215</v>
      </c>
      <c r="G683" s="141" t="s">
        <v>7215</v>
      </c>
      <c r="H683" s="141" t="s">
        <v>7215</v>
      </c>
      <c r="I683" s="141" t="s">
        <v>7215</v>
      </c>
      <c r="J683" s="141" t="s">
        <v>7215</v>
      </c>
      <c r="K683" s="141" t="s">
        <v>7215</v>
      </c>
      <c r="L683" s="141" t="s">
        <v>7215</v>
      </c>
      <c r="M683" s="141" t="s">
        <v>7215</v>
      </c>
      <c r="N683" s="141" t="s">
        <v>7215</v>
      </c>
      <c r="O683" s="141" t="s">
        <v>7215</v>
      </c>
    </row>
    <row r="684" spans="1:15" x14ac:dyDescent="0.2">
      <c r="A684" s="141">
        <v>331413</v>
      </c>
      <c r="B684" s="141" t="s">
        <v>4111</v>
      </c>
      <c r="C684" s="141" t="s">
        <v>7215</v>
      </c>
      <c r="D684" s="141" t="s">
        <v>7215</v>
      </c>
      <c r="E684" s="141" t="s">
        <v>7215</v>
      </c>
      <c r="F684" s="141" t="s">
        <v>7215</v>
      </c>
      <c r="G684" s="141" t="s">
        <v>7215</v>
      </c>
      <c r="H684" s="141" t="s">
        <v>7215</v>
      </c>
      <c r="I684" s="141" t="s">
        <v>7215</v>
      </c>
      <c r="J684" s="141" t="s">
        <v>7215</v>
      </c>
      <c r="K684" s="141" t="s">
        <v>7215</v>
      </c>
      <c r="L684" s="141" t="s">
        <v>7215</v>
      </c>
      <c r="M684" s="141" t="s">
        <v>7215</v>
      </c>
      <c r="N684" s="141" t="s">
        <v>7215</v>
      </c>
      <c r="O684" s="141" t="s">
        <v>7215</v>
      </c>
    </row>
    <row r="685" spans="1:15" x14ac:dyDescent="0.2">
      <c r="A685" s="141">
        <v>331423</v>
      </c>
      <c r="B685" s="141" t="s">
        <v>4111</v>
      </c>
      <c r="C685" s="141" t="s">
        <v>7215</v>
      </c>
      <c r="D685" s="141" t="s">
        <v>7215</v>
      </c>
      <c r="E685" s="141" t="s">
        <v>7215</v>
      </c>
      <c r="F685" s="141" t="s">
        <v>7215</v>
      </c>
      <c r="G685" s="141" t="s">
        <v>7215</v>
      </c>
      <c r="H685" s="141" t="s">
        <v>7215</v>
      </c>
      <c r="I685" s="141" t="s">
        <v>7215</v>
      </c>
      <c r="J685" s="141" t="s">
        <v>7215</v>
      </c>
      <c r="K685" s="141" t="s">
        <v>7215</v>
      </c>
      <c r="L685" s="141" t="s">
        <v>7215</v>
      </c>
      <c r="M685" s="141" t="s">
        <v>7215</v>
      </c>
      <c r="N685" s="141" t="s">
        <v>7215</v>
      </c>
      <c r="O685" s="141" t="s">
        <v>7215</v>
      </c>
    </row>
    <row r="686" spans="1:15" x14ac:dyDescent="0.2">
      <c r="A686" s="141">
        <v>331427</v>
      </c>
      <c r="B686" s="141" t="s">
        <v>4111</v>
      </c>
      <c r="C686" s="141" t="s">
        <v>7215</v>
      </c>
      <c r="D686" s="141" t="s">
        <v>7215</v>
      </c>
      <c r="E686" s="141" t="s">
        <v>7215</v>
      </c>
      <c r="F686" s="141" t="s">
        <v>7215</v>
      </c>
      <c r="G686" s="141" t="s">
        <v>7215</v>
      </c>
      <c r="H686" s="141" t="s">
        <v>7215</v>
      </c>
      <c r="I686" s="141" t="s">
        <v>7215</v>
      </c>
      <c r="J686" s="141" t="s">
        <v>7215</v>
      </c>
      <c r="K686" s="141" t="s">
        <v>7215</v>
      </c>
      <c r="L686" s="141" t="s">
        <v>7215</v>
      </c>
      <c r="M686" s="141" t="s">
        <v>7215</v>
      </c>
      <c r="N686" s="141" t="s">
        <v>7215</v>
      </c>
      <c r="O686" s="141" t="s">
        <v>7215</v>
      </c>
    </row>
    <row r="687" spans="1:15" x14ac:dyDescent="0.2">
      <c r="A687" s="141">
        <v>331430</v>
      </c>
      <c r="B687" s="141" t="s">
        <v>4111</v>
      </c>
      <c r="C687" s="141" t="s">
        <v>7215</v>
      </c>
      <c r="D687" s="141" t="s">
        <v>7215</v>
      </c>
      <c r="E687" s="141" t="s">
        <v>7215</v>
      </c>
      <c r="F687" s="141" t="s">
        <v>7215</v>
      </c>
      <c r="G687" s="141" t="s">
        <v>7215</v>
      </c>
      <c r="H687" s="141" t="s">
        <v>7215</v>
      </c>
      <c r="I687" s="141" t="s">
        <v>7215</v>
      </c>
      <c r="J687" s="141" t="s">
        <v>7215</v>
      </c>
      <c r="K687" s="141" t="s">
        <v>7215</v>
      </c>
      <c r="L687" s="141" t="s">
        <v>7215</v>
      </c>
      <c r="M687" s="141" t="s">
        <v>7215</v>
      </c>
      <c r="N687" s="141" t="s">
        <v>7215</v>
      </c>
      <c r="O687" s="141" t="s">
        <v>7215</v>
      </c>
    </row>
    <row r="688" spans="1:15" x14ac:dyDescent="0.2">
      <c r="A688" s="141">
        <v>331438</v>
      </c>
      <c r="B688" s="141" t="s">
        <v>4111</v>
      </c>
      <c r="C688" s="141" t="s">
        <v>7215</v>
      </c>
      <c r="D688" s="141" t="s">
        <v>7215</v>
      </c>
      <c r="E688" s="141" t="s">
        <v>7215</v>
      </c>
      <c r="F688" s="141" t="s">
        <v>7215</v>
      </c>
      <c r="G688" s="141" t="s">
        <v>7215</v>
      </c>
      <c r="H688" s="141" t="s">
        <v>7215</v>
      </c>
      <c r="I688" s="141" t="s">
        <v>7215</v>
      </c>
      <c r="J688" s="141" t="s">
        <v>7215</v>
      </c>
      <c r="K688" s="141" t="s">
        <v>7215</v>
      </c>
      <c r="L688" s="141" t="s">
        <v>7215</v>
      </c>
      <c r="M688" s="141" t="s">
        <v>7215</v>
      </c>
      <c r="N688" s="141" t="s">
        <v>7215</v>
      </c>
      <c r="O688" s="141" t="s">
        <v>7215</v>
      </c>
    </row>
    <row r="689" spans="1:15" x14ac:dyDescent="0.2">
      <c r="A689" s="141">
        <v>331455</v>
      </c>
      <c r="B689" s="141" t="s">
        <v>4111</v>
      </c>
      <c r="C689" s="141" t="s">
        <v>7215</v>
      </c>
      <c r="D689" s="141" t="s">
        <v>7215</v>
      </c>
      <c r="E689" s="141" t="s">
        <v>7215</v>
      </c>
      <c r="F689" s="141" t="s">
        <v>7215</v>
      </c>
      <c r="G689" s="141" t="s">
        <v>7215</v>
      </c>
      <c r="H689" s="141" t="s">
        <v>7215</v>
      </c>
      <c r="I689" s="141" t="s">
        <v>7215</v>
      </c>
      <c r="J689" s="141" t="s">
        <v>7215</v>
      </c>
      <c r="K689" s="141" t="s">
        <v>7215</v>
      </c>
      <c r="L689" s="141" t="s">
        <v>7215</v>
      </c>
      <c r="M689" s="141" t="s">
        <v>7215</v>
      </c>
      <c r="N689" s="141" t="s">
        <v>7215</v>
      </c>
      <c r="O689" s="141" t="s">
        <v>7215</v>
      </c>
    </row>
    <row r="690" spans="1:15" x14ac:dyDescent="0.2">
      <c r="A690" s="141">
        <v>331462</v>
      </c>
      <c r="B690" s="141" t="s">
        <v>4111</v>
      </c>
      <c r="C690" s="141" t="s">
        <v>7215</v>
      </c>
      <c r="D690" s="141" t="s">
        <v>7215</v>
      </c>
      <c r="E690" s="141" t="s">
        <v>7215</v>
      </c>
      <c r="F690" s="141" t="s">
        <v>7215</v>
      </c>
      <c r="G690" s="141" t="s">
        <v>7215</v>
      </c>
      <c r="H690" s="141" t="s">
        <v>7215</v>
      </c>
      <c r="I690" s="141" t="s">
        <v>7215</v>
      </c>
      <c r="J690" s="141" t="s">
        <v>7215</v>
      </c>
      <c r="K690" s="141" t="s">
        <v>7215</v>
      </c>
      <c r="L690" s="141" t="s">
        <v>7215</v>
      </c>
      <c r="M690" s="141" t="s">
        <v>7215</v>
      </c>
      <c r="N690" s="141" t="s">
        <v>7215</v>
      </c>
      <c r="O690" s="141" t="s">
        <v>7215</v>
      </c>
    </row>
    <row r="691" spans="1:15" x14ac:dyDescent="0.2">
      <c r="A691" s="141">
        <v>331467</v>
      </c>
      <c r="B691" s="141" t="s">
        <v>4111</v>
      </c>
      <c r="C691" s="141" t="s">
        <v>7215</v>
      </c>
      <c r="D691" s="141" t="s">
        <v>7215</v>
      </c>
      <c r="E691" s="141" t="s">
        <v>7215</v>
      </c>
      <c r="F691" s="141" t="s">
        <v>7215</v>
      </c>
      <c r="G691" s="141" t="s">
        <v>7215</v>
      </c>
      <c r="H691" s="141" t="s">
        <v>7215</v>
      </c>
      <c r="I691" s="141" t="s">
        <v>7215</v>
      </c>
      <c r="J691" s="141" t="s">
        <v>7215</v>
      </c>
      <c r="K691" s="141" t="s">
        <v>7215</v>
      </c>
      <c r="L691" s="141" t="s">
        <v>7215</v>
      </c>
      <c r="M691" s="141" t="s">
        <v>7215</v>
      </c>
      <c r="N691" s="141" t="s">
        <v>7215</v>
      </c>
      <c r="O691" s="141" t="s">
        <v>7215</v>
      </c>
    </row>
    <row r="692" spans="1:15" x14ac:dyDescent="0.2">
      <c r="A692" s="141">
        <v>331473</v>
      </c>
      <c r="B692" s="141" t="s">
        <v>4111</v>
      </c>
      <c r="C692" s="141" t="s">
        <v>7215</v>
      </c>
      <c r="D692" s="141" t="s">
        <v>7215</v>
      </c>
      <c r="E692" s="141" t="s">
        <v>7215</v>
      </c>
      <c r="F692" s="141" t="s">
        <v>7215</v>
      </c>
      <c r="G692" s="141" t="s">
        <v>7215</v>
      </c>
      <c r="H692" s="141" t="s">
        <v>7215</v>
      </c>
      <c r="I692" s="141" t="s">
        <v>7215</v>
      </c>
      <c r="J692" s="141" t="s">
        <v>7215</v>
      </c>
      <c r="K692" s="141" t="s">
        <v>7215</v>
      </c>
      <c r="L692" s="141" t="s">
        <v>7215</v>
      </c>
      <c r="M692" s="141" t="s">
        <v>7215</v>
      </c>
      <c r="N692" s="141" t="s">
        <v>7215</v>
      </c>
      <c r="O692" s="141" t="s">
        <v>7215</v>
      </c>
    </row>
    <row r="693" spans="1:15" x14ac:dyDescent="0.2">
      <c r="A693" s="141">
        <v>331478</v>
      </c>
      <c r="B693" s="141" t="s">
        <v>4111</v>
      </c>
      <c r="C693" s="141" t="s">
        <v>7215</v>
      </c>
      <c r="D693" s="141" t="s">
        <v>7215</v>
      </c>
      <c r="E693" s="141" t="s">
        <v>7215</v>
      </c>
      <c r="F693" s="141" t="s">
        <v>7215</v>
      </c>
      <c r="G693" s="141" t="s">
        <v>7215</v>
      </c>
      <c r="H693" s="141" t="s">
        <v>7215</v>
      </c>
      <c r="I693" s="141" t="s">
        <v>7215</v>
      </c>
      <c r="J693" s="141" t="s">
        <v>7215</v>
      </c>
      <c r="K693" s="141" t="s">
        <v>7215</v>
      </c>
      <c r="L693" s="141" t="s">
        <v>7215</v>
      </c>
      <c r="M693" s="141" t="s">
        <v>7215</v>
      </c>
      <c r="N693" s="141" t="s">
        <v>7215</v>
      </c>
      <c r="O693" s="141" t="s">
        <v>7215</v>
      </c>
    </row>
    <row r="694" spans="1:15" x14ac:dyDescent="0.2">
      <c r="A694" s="141">
        <v>331491</v>
      </c>
      <c r="B694" s="141" t="s">
        <v>4111</v>
      </c>
      <c r="C694" s="141" t="s">
        <v>7215</v>
      </c>
      <c r="D694" s="141" t="s">
        <v>7215</v>
      </c>
      <c r="E694" s="141" t="s">
        <v>7215</v>
      </c>
      <c r="F694" s="141" t="s">
        <v>7215</v>
      </c>
      <c r="G694" s="141" t="s">
        <v>7215</v>
      </c>
      <c r="H694" s="141" t="s">
        <v>7215</v>
      </c>
      <c r="I694" s="141" t="s">
        <v>7215</v>
      </c>
      <c r="J694" s="141" t="s">
        <v>7215</v>
      </c>
      <c r="K694" s="141" t="s">
        <v>7215</v>
      </c>
      <c r="L694" s="141" t="s">
        <v>7215</v>
      </c>
      <c r="M694" s="141" t="s">
        <v>7215</v>
      </c>
      <c r="N694" s="141" t="s">
        <v>7215</v>
      </c>
      <c r="O694" s="141" t="s">
        <v>7215</v>
      </c>
    </row>
    <row r="695" spans="1:15" x14ac:dyDescent="0.2">
      <c r="A695" s="141">
        <v>331507</v>
      </c>
      <c r="B695" s="141" t="s">
        <v>4111</v>
      </c>
      <c r="C695" s="141" t="s">
        <v>7215</v>
      </c>
      <c r="D695" s="141" t="s">
        <v>7215</v>
      </c>
      <c r="E695" s="141" t="s">
        <v>7215</v>
      </c>
      <c r="F695" s="141" t="s">
        <v>7215</v>
      </c>
      <c r="G695" s="141" t="s">
        <v>7215</v>
      </c>
      <c r="H695" s="141" t="s">
        <v>7215</v>
      </c>
      <c r="I695" s="141" t="s">
        <v>7215</v>
      </c>
      <c r="J695" s="141" t="s">
        <v>7215</v>
      </c>
      <c r="K695" s="141" t="s">
        <v>7215</v>
      </c>
      <c r="L695" s="141" t="s">
        <v>7215</v>
      </c>
      <c r="M695" s="141" t="s">
        <v>7215</v>
      </c>
      <c r="N695" s="141" t="s">
        <v>7215</v>
      </c>
      <c r="O695" s="141" t="s">
        <v>7215</v>
      </c>
    </row>
    <row r="696" spans="1:15" x14ac:dyDescent="0.2">
      <c r="A696" s="141">
        <v>331516</v>
      </c>
      <c r="B696" s="141" t="s">
        <v>4111</v>
      </c>
      <c r="C696" s="141" t="s">
        <v>7215</v>
      </c>
      <c r="D696" s="141" t="s">
        <v>7215</v>
      </c>
      <c r="E696" s="141" t="s">
        <v>7215</v>
      </c>
      <c r="F696" s="141" t="s">
        <v>7215</v>
      </c>
      <c r="G696" s="141" t="s">
        <v>7215</v>
      </c>
      <c r="H696" s="141" t="s">
        <v>7215</v>
      </c>
      <c r="I696" s="141" t="s">
        <v>7215</v>
      </c>
      <c r="J696" s="141" t="s">
        <v>7215</v>
      </c>
      <c r="K696" s="141" t="s">
        <v>7215</v>
      </c>
      <c r="L696" s="141" t="s">
        <v>7215</v>
      </c>
      <c r="M696" s="141" t="s">
        <v>7215</v>
      </c>
      <c r="N696" s="141" t="s">
        <v>7215</v>
      </c>
      <c r="O696" s="141" t="s">
        <v>7215</v>
      </c>
    </row>
    <row r="697" spans="1:15" x14ac:dyDescent="0.2">
      <c r="A697" s="141">
        <v>331521</v>
      </c>
      <c r="B697" s="141" t="s">
        <v>4111</v>
      </c>
      <c r="C697" s="141" t="s">
        <v>7215</v>
      </c>
      <c r="D697" s="141" t="s">
        <v>7215</v>
      </c>
      <c r="E697" s="141" t="s">
        <v>7215</v>
      </c>
      <c r="F697" s="141" t="s">
        <v>7215</v>
      </c>
      <c r="G697" s="141" t="s">
        <v>7215</v>
      </c>
      <c r="H697" s="141" t="s">
        <v>7215</v>
      </c>
      <c r="I697" s="141" t="s">
        <v>7215</v>
      </c>
      <c r="J697" s="141" t="s">
        <v>7215</v>
      </c>
      <c r="K697" s="141" t="s">
        <v>7215</v>
      </c>
      <c r="L697" s="141" t="s">
        <v>7215</v>
      </c>
      <c r="M697" s="141" t="s">
        <v>7215</v>
      </c>
      <c r="N697" s="141" t="s">
        <v>7215</v>
      </c>
      <c r="O697" s="141" t="s">
        <v>7215</v>
      </c>
    </row>
    <row r="698" spans="1:15" x14ac:dyDescent="0.2">
      <c r="A698" s="141">
        <v>331535</v>
      </c>
      <c r="B698" s="141" t="s">
        <v>4111</v>
      </c>
      <c r="C698" s="141" t="s">
        <v>7215</v>
      </c>
      <c r="D698" s="141" t="s">
        <v>7215</v>
      </c>
      <c r="E698" s="141" t="s">
        <v>7215</v>
      </c>
      <c r="F698" s="141" t="s">
        <v>7215</v>
      </c>
      <c r="G698" s="141" t="s">
        <v>7215</v>
      </c>
      <c r="H698" s="141" t="s">
        <v>7215</v>
      </c>
      <c r="I698" s="141" t="s">
        <v>7215</v>
      </c>
      <c r="J698" s="141" t="s">
        <v>7215</v>
      </c>
      <c r="K698" s="141" t="s">
        <v>7215</v>
      </c>
      <c r="L698" s="141" t="s">
        <v>7215</v>
      </c>
      <c r="M698" s="141" t="s">
        <v>7215</v>
      </c>
      <c r="N698" s="141" t="s">
        <v>7215</v>
      </c>
      <c r="O698" s="141" t="s">
        <v>7215</v>
      </c>
    </row>
    <row r="699" spans="1:15" x14ac:dyDescent="0.2">
      <c r="A699" s="141">
        <v>331553</v>
      </c>
      <c r="B699" s="141" t="s">
        <v>4111</v>
      </c>
      <c r="C699" s="141" t="s">
        <v>7215</v>
      </c>
      <c r="D699" s="141" t="s">
        <v>7215</v>
      </c>
      <c r="E699" s="141" t="s">
        <v>7215</v>
      </c>
      <c r="F699" s="141" t="s">
        <v>7215</v>
      </c>
      <c r="G699" s="141" t="s">
        <v>7215</v>
      </c>
      <c r="H699" s="141" t="s">
        <v>7215</v>
      </c>
      <c r="I699" s="141" t="s">
        <v>7215</v>
      </c>
      <c r="J699" s="141" t="s">
        <v>7215</v>
      </c>
      <c r="K699" s="141" t="s">
        <v>7215</v>
      </c>
      <c r="L699" s="141" t="s">
        <v>7215</v>
      </c>
      <c r="M699" s="141" t="s">
        <v>7215</v>
      </c>
      <c r="N699" s="141" t="s">
        <v>7215</v>
      </c>
      <c r="O699" s="141" t="s">
        <v>7215</v>
      </c>
    </row>
    <row r="700" spans="1:15" x14ac:dyDescent="0.2">
      <c r="A700" s="141">
        <v>331573</v>
      </c>
      <c r="B700" s="141" t="s">
        <v>4111</v>
      </c>
      <c r="C700" s="141" t="s">
        <v>7215</v>
      </c>
      <c r="D700" s="141" t="s">
        <v>7215</v>
      </c>
      <c r="E700" s="141" t="s">
        <v>7215</v>
      </c>
      <c r="F700" s="141" t="s">
        <v>7215</v>
      </c>
      <c r="G700" s="141" t="s">
        <v>7215</v>
      </c>
      <c r="H700" s="141" t="s">
        <v>7215</v>
      </c>
      <c r="I700" s="141" t="s">
        <v>7215</v>
      </c>
      <c r="J700" s="141" t="s">
        <v>7215</v>
      </c>
      <c r="K700" s="141" t="s">
        <v>7215</v>
      </c>
      <c r="L700" s="141" t="s">
        <v>7215</v>
      </c>
      <c r="M700" s="141" t="s">
        <v>7215</v>
      </c>
      <c r="N700" s="141" t="s">
        <v>7215</v>
      </c>
      <c r="O700" s="141" t="s">
        <v>7215</v>
      </c>
    </row>
    <row r="701" spans="1:15" x14ac:dyDescent="0.2">
      <c r="A701" s="141">
        <v>331591</v>
      </c>
      <c r="B701" s="141" t="s">
        <v>4111</v>
      </c>
      <c r="C701" s="141" t="s">
        <v>7215</v>
      </c>
      <c r="D701" s="141" t="s">
        <v>7215</v>
      </c>
      <c r="E701" s="141" t="s">
        <v>7215</v>
      </c>
      <c r="F701" s="141" t="s">
        <v>7215</v>
      </c>
      <c r="G701" s="141" t="s">
        <v>7215</v>
      </c>
      <c r="H701" s="141" t="s">
        <v>7215</v>
      </c>
      <c r="I701" s="141" t="s">
        <v>7215</v>
      </c>
      <c r="J701" s="141" t="s">
        <v>7215</v>
      </c>
      <c r="K701" s="141" t="s">
        <v>7215</v>
      </c>
      <c r="L701" s="141" t="s">
        <v>7215</v>
      </c>
      <c r="M701" s="141" t="s">
        <v>7215</v>
      </c>
      <c r="N701" s="141" t="s">
        <v>7215</v>
      </c>
      <c r="O701" s="141" t="s">
        <v>7215</v>
      </c>
    </row>
    <row r="702" spans="1:15" x14ac:dyDescent="0.2">
      <c r="A702" s="141">
        <v>331599</v>
      </c>
      <c r="B702" s="141" t="s">
        <v>4111</v>
      </c>
      <c r="C702" s="141" t="s">
        <v>7215</v>
      </c>
      <c r="D702" s="141" t="s">
        <v>7215</v>
      </c>
      <c r="E702" s="141" t="s">
        <v>7215</v>
      </c>
      <c r="F702" s="141" t="s">
        <v>7215</v>
      </c>
      <c r="G702" s="141" t="s">
        <v>7215</v>
      </c>
      <c r="H702" s="141" t="s">
        <v>7215</v>
      </c>
      <c r="I702" s="141" t="s">
        <v>7215</v>
      </c>
      <c r="J702" s="141" t="s">
        <v>7215</v>
      </c>
      <c r="K702" s="141" t="s">
        <v>7215</v>
      </c>
      <c r="L702" s="141" t="s">
        <v>7215</v>
      </c>
      <c r="M702" s="141" t="s">
        <v>7215</v>
      </c>
      <c r="N702" s="141" t="s">
        <v>7215</v>
      </c>
      <c r="O702" s="141" t="s">
        <v>7215</v>
      </c>
    </row>
    <row r="703" spans="1:15" x14ac:dyDescent="0.2">
      <c r="A703" s="141">
        <v>331608</v>
      </c>
      <c r="B703" s="141" t="s">
        <v>4111</v>
      </c>
      <c r="C703" s="141" t="s">
        <v>7215</v>
      </c>
      <c r="D703" s="141" t="s">
        <v>7215</v>
      </c>
      <c r="E703" s="141" t="s">
        <v>7215</v>
      </c>
      <c r="F703" s="141" t="s">
        <v>7215</v>
      </c>
      <c r="G703" s="141" t="s">
        <v>7215</v>
      </c>
      <c r="H703" s="141" t="s">
        <v>7215</v>
      </c>
      <c r="I703" s="141" t="s">
        <v>7215</v>
      </c>
      <c r="J703" s="141" t="s">
        <v>7215</v>
      </c>
      <c r="K703" s="141" t="s">
        <v>7215</v>
      </c>
      <c r="L703" s="141" t="s">
        <v>7215</v>
      </c>
      <c r="M703" s="141" t="s">
        <v>7215</v>
      </c>
      <c r="N703" s="141" t="s">
        <v>7215</v>
      </c>
      <c r="O703" s="141" t="s">
        <v>7215</v>
      </c>
    </row>
    <row r="704" spans="1:15" x14ac:dyDescent="0.2">
      <c r="A704" s="141">
        <v>331616</v>
      </c>
      <c r="B704" s="141" t="s">
        <v>4111</v>
      </c>
      <c r="C704" s="141" t="s">
        <v>7215</v>
      </c>
      <c r="D704" s="141" t="s">
        <v>7215</v>
      </c>
      <c r="E704" s="141" t="s">
        <v>7215</v>
      </c>
      <c r="F704" s="141" t="s">
        <v>7215</v>
      </c>
      <c r="G704" s="141" t="s">
        <v>7215</v>
      </c>
      <c r="H704" s="141" t="s">
        <v>7215</v>
      </c>
      <c r="I704" s="141" t="s">
        <v>7215</v>
      </c>
      <c r="J704" s="141" t="s">
        <v>7215</v>
      </c>
      <c r="K704" s="141" t="s">
        <v>7215</v>
      </c>
      <c r="L704" s="141" t="s">
        <v>7215</v>
      </c>
      <c r="M704" s="141" t="s">
        <v>7215</v>
      </c>
      <c r="N704" s="141" t="s">
        <v>7215</v>
      </c>
      <c r="O704" s="141" t="s">
        <v>7215</v>
      </c>
    </row>
    <row r="705" spans="1:15" x14ac:dyDescent="0.2">
      <c r="A705" s="141">
        <v>331618</v>
      </c>
      <c r="B705" s="141" t="s">
        <v>4111</v>
      </c>
      <c r="C705" s="141" t="s">
        <v>7215</v>
      </c>
      <c r="D705" s="141" t="s">
        <v>7215</v>
      </c>
      <c r="E705" s="141" t="s">
        <v>7215</v>
      </c>
      <c r="F705" s="141" t="s">
        <v>7215</v>
      </c>
      <c r="G705" s="141" t="s">
        <v>7215</v>
      </c>
      <c r="H705" s="141" t="s">
        <v>7215</v>
      </c>
      <c r="I705" s="141" t="s">
        <v>7215</v>
      </c>
      <c r="J705" s="141" t="s">
        <v>7215</v>
      </c>
      <c r="K705" s="141" t="s">
        <v>7215</v>
      </c>
      <c r="L705" s="141" t="s">
        <v>7215</v>
      </c>
      <c r="M705" s="141" t="s">
        <v>7215</v>
      </c>
      <c r="N705" s="141" t="s">
        <v>7215</v>
      </c>
      <c r="O705" s="141" t="s">
        <v>7215</v>
      </c>
    </row>
    <row r="706" spans="1:15" x14ac:dyDescent="0.2">
      <c r="A706" s="141">
        <v>331620</v>
      </c>
      <c r="B706" s="141" t="s">
        <v>4111</v>
      </c>
      <c r="C706" s="141" t="s">
        <v>7215</v>
      </c>
      <c r="D706" s="141" t="s">
        <v>7215</v>
      </c>
      <c r="E706" s="141" t="s">
        <v>7215</v>
      </c>
      <c r="F706" s="141" t="s">
        <v>7215</v>
      </c>
      <c r="G706" s="141" t="s">
        <v>7215</v>
      </c>
      <c r="H706" s="141" t="s">
        <v>7215</v>
      </c>
      <c r="I706" s="141" t="s">
        <v>7215</v>
      </c>
      <c r="J706" s="141" t="s">
        <v>7215</v>
      </c>
      <c r="K706" s="141" t="s">
        <v>7215</v>
      </c>
      <c r="L706" s="141" t="s">
        <v>7215</v>
      </c>
      <c r="M706" s="141" t="s">
        <v>7215</v>
      </c>
      <c r="N706" s="141" t="s">
        <v>7215</v>
      </c>
      <c r="O706" s="141" t="s">
        <v>7215</v>
      </c>
    </row>
    <row r="707" spans="1:15" x14ac:dyDescent="0.2">
      <c r="A707" s="141">
        <v>331626</v>
      </c>
      <c r="B707" s="141" t="s">
        <v>4111</v>
      </c>
      <c r="C707" s="141" t="s">
        <v>7215</v>
      </c>
      <c r="D707" s="141" t="s">
        <v>7215</v>
      </c>
      <c r="E707" s="141" t="s">
        <v>7215</v>
      </c>
      <c r="F707" s="141" t="s">
        <v>7215</v>
      </c>
      <c r="G707" s="141" t="s">
        <v>7215</v>
      </c>
      <c r="H707" s="141" t="s">
        <v>7215</v>
      </c>
      <c r="I707" s="141" t="s">
        <v>7215</v>
      </c>
      <c r="J707" s="141" t="s">
        <v>7215</v>
      </c>
      <c r="K707" s="141" t="s">
        <v>7215</v>
      </c>
      <c r="L707" s="141" t="s">
        <v>7215</v>
      </c>
      <c r="M707" s="141" t="s">
        <v>7215</v>
      </c>
      <c r="N707" s="141" t="s">
        <v>7215</v>
      </c>
      <c r="O707" s="141" t="s">
        <v>7215</v>
      </c>
    </row>
    <row r="708" spans="1:15" x14ac:dyDescent="0.2">
      <c r="A708" s="141">
        <v>331631</v>
      </c>
      <c r="B708" s="141" t="s">
        <v>4111</v>
      </c>
      <c r="C708" s="141" t="s">
        <v>7215</v>
      </c>
      <c r="D708" s="141" t="s">
        <v>7215</v>
      </c>
      <c r="E708" s="141" t="s">
        <v>7215</v>
      </c>
      <c r="F708" s="141" t="s">
        <v>7215</v>
      </c>
      <c r="G708" s="141" t="s">
        <v>7215</v>
      </c>
      <c r="H708" s="141" t="s">
        <v>7215</v>
      </c>
      <c r="I708" s="141" t="s">
        <v>7215</v>
      </c>
      <c r="J708" s="141" t="s">
        <v>7215</v>
      </c>
      <c r="K708" s="141" t="s">
        <v>7215</v>
      </c>
      <c r="L708" s="141" t="s">
        <v>7215</v>
      </c>
      <c r="M708" s="141" t="s">
        <v>7215</v>
      </c>
      <c r="N708" s="141" t="s">
        <v>7215</v>
      </c>
      <c r="O708" s="141" t="s">
        <v>7215</v>
      </c>
    </row>
    <row r="709" spans="1:15" x14ac:dyDescent="0.2">
      <c r="A709" s="141">
        <v>331634</v>
      </c>
      <c r="B709" s="141" t="s">
        <v>4111</v>
      </c>
      <c r="C709" s="141" t="s">
        <v>7215</v>
      </c>
      <c r="D709" s="141" t="s">
        <v>7215</v>
      </c>
      <c r="E709" s="141" t="s">
        <v>7215</v>
      </c>
      <c r="F709" s="141" t="s">
        <v>7215</v>
      </c>
      <c r="G709" s="141" t="s">
        <v>7215</v>
      </c>
      <c r="H709" s="141" t="s">
        <v>7215</v>
      </c>
      <c r="I709" s="141" t="s">
        <v>7215</v>
      </c>
      <c r="J709" s="141" t="s">
        <v>7215</v>
      </c>
      <c r="K709" s="141" t="s">
        <v>7215</v>
      </c>
      <c r="L709" s="141" t="s">
        <v>7215</v>
      </c>
      <c r="M709" s="141" t="s">
        <v>7215</v>
      </c>
      <c r="N709" s="141" t="s">
        <v>7215</v>
      </c>
      <c r="O709" s="141" t="s">
        <v>7215</v>
      </c>
    </row>
    <row r="710" spans="1:15" x14ac:dyDescent="0.2">
      <c r="A710" s="141">
        <v>331637</v>
      </c>
      <c r="B710" s="141" t="s">
        <v>4111</v>
      </c>
      <c r="C710" s="141" t="s">
        <v>7215</v>
      </c>
      <c r="D710" s="141" t="s">
        <v>7215</v>
      </c>
      <c r="E710" s="141" t="s">
        <v>7215</v>
      </c>
      <c r="F710" s="141" t="s">
        <v>7215</v>
      </c>
      <c r="G710" s="141" t="s">
        <v>7215</v>
      </c>
      <c r="H710" s="141" t="s">
        <v>7215</v>
      </c>
      <c r="I710" s="141" t="s">
        <v>7215</v>
      </c>
      <c r="J710" s="141" t="s">
        <v>7215</v>
      </c>
      <c r="K710" s="141" t="s">
        <v>7215</v>
      </c>
      <c r="L710" s="141" t="s">
        <v>7215</v>
      </c>
      <c r="M710" s="141" t="s">
        <v>7215</v>
      </c>
      <c r="N710" s="141" t="s">
        <v>7215</v>
      </c>
      <c r="O710" s="141" t="s">
        <v>7215</v>
      </c>
    </row>
    <row r="711" spans="1:15" x14ac:dyDescent="0.2">
      <c r="A711" s="141">
        <v>331641</v>
      </c>
      <c r="B711" s="141" t="s">
        <v>4111</v>
      </c>
      <c r="C711" s="141" t="s">
        <v>7215</v>
      </c>
      <c r="D711" s="141" t="s">
        <v>7215</v>
      </c>
      <c r="E711" s="141" t="s">
        <v>7215</v>
      </c>
      <c r="F711" s="141" t="s">
        <v>7215</v>
      </c>
      <c r="G711" s="141" t="s">
        <v>7215</v>
      </c>
      <c r="H711" s="141" t="s">
        <v>7215</v>
      </c>
      <c r="I711" s="141" t="s">
        <v>7215</v>
      </c>
      <c r="J711" s="141" t="s">
        <v>7215</v>
      </c>
      <c r="K711" s="141" t="s">
        <v>7215</v>
      </c>
      <c r="L711" s="141" t="s">
        <v>7215</v>
      </c>
      <c r="M711" s="141" t="s">
        <v>7215</v>
      </c>
      <c r="N711" s="141" t="s">
        <v>7215</v>
      </c>
      <c r="O711" s="141" t="s">
        <v>7215</v>
      </c>
    </row>
    <row r="712" spans="1:15" x14ac:dyDescent="0.2">
      <c r="A712" s="141">
        <v>331646</v>
      </c>
      <c r="B712" s="141" t="s">
        <v>4111</v>
      </c>
      <c r="C712" s="141" t="s">
        <v>7215</v>
      </c>
      <c r="D712" s="141" t="s">
        <v>7215</v>
      </c>
      <c r="E712" s="141" t="s">
        <v>7215</v>
      </c>
      <c r="F712" s="141" t="s">
        <v>7215</v>
      </c>
      <c r="G712" s="141" t="s">
        <v>7215</v>
      </c>
      <c r="H712" s="141" t="s">
        <v>7215</v>
      </c>
      <c r="I712" s="141" t="s">
        <v>7215</v>
      </c>
      <c r="J712" s="141" t="s">
        <v>7215</v>
      </c>
      <c r="K712" s="141" t="s">
        <v>7215</v>
      </c>
      <c r="L712" s="141" t="s">
        <v>7215</v>
      </c>
      <c r="M712" s="141" t="s">
        <v>7215</v>
      </c>
      <c r="N712" s="141" t="s">
        <v>7215</v>
      </c>
      <c r="O712" s="141" t="s">
        <v>7215</v>
      </c>
    </row>
    <row r="713" spans="1:15" x14ac:dyDescent="0.2">
      <c r="A713" s="141">
        <v>331648</v>
      </c>
      <c r="B713" s="141" t="s">
        <v>4111</v>
      </c>
      <c r="C713" s="141" t="s">
        <v>7215</v>
      </c>
      <c r="D713" s="141" t="s">
        <v>7215</v>
      </c>
      <c r="E713" s="141" t="s">
        <v>7215</v>
      </c>
      <c r="F713" s="141" t="s">
        <v>7215</v>
      </c>
      <c r="G713" s="141" t="s">
        <v>7215</v>
      </c>
      <c r="H713" s="141" t="s">
        <v>7215</v>
      </c>
      <c r="I713" s="141" t="s">
        <v>7215</v>
      </c>
      <c r="J713" s="141" t="s">
        <v>7215</v>
      </c>
      <c r="K713" s="141" t="s">
        <v>7215</v>
      </c>
      <c r="L713" s="141" t="s">
        <v>7215</v>
      </c>
      <c r="M713" s="141" t="s">
        <v>7215</v>
      </c>
      <c r="N713" s="141" t="s">
        <v>7215</v>
      </c>
      <c r="O713" s="141" t="s">
        <v>7215</v>
      </c>
    </row>
    <row r="714" spans="1:15" x14ac:dyDescent="0.2">
      <c r="A714" s="141">
        <v>331659</v>
      </c>
      <c r="B714" s="141" t="s">
        <v>4111</v>
      </c>
      <c r="C714" s="141" t="s">
        <v>7215</v>
      </c>
      <c r="D714" s="141" t="s">
        <v>7215</v>
      </c>
      <c r="E714" s="141" t="s">
        <v>7215</v>
      </c>
      <c r="F714" s="141" t="s">
        <v>7215</v>
      </c>
      <c r="G714" s="141" t="s">
        <v>7215</v>
      </c>
      <c r="H714" s="141" t="s">
        <v>7215</v>
      </c>
      <c r="I714" s="141" t="s">
        <v>7215</v>
      </c>
      <c r="J714" s="141" t="s">
        <v>7215</v>
      </c>
      <c r="K714" s="141" t="s">
        <v>7215</v>
      </c>
      <c r="L714" s="141" t="s">
        <v>7215</v>
      </c>
      <c r="M714" s="141" t="s">
        <v>7215</v>
      </c>
      <c r="N714" s="141" t="s">
        <v>7215</v>
      </c>
      <c r="O714" s="141" t="s">
        <v>7215</v>
      </c>
    </row>
    <row r="715" spans="1:15" x14ac:dyDescent="0.2">
      <c r="A715" s="141">
        <v>331665</v>
      </c>
      <c r="B715" s="141" t="s">
        <v>4111</v>
      </c>
      <c r="C715" s="141" t="s">
        <v>7215</v>
      </c>
      <c r="D715" s="141" t="s">
        <v>7215</v>
      </c>
      <c r="E715" s="141" t="s">
        <v>7215</v>
      </c>
      <c r="F715" s="141" t="s">
        <v>7215</v>
      </c>
      <c r="G715" s="141" t="s">
        <v>7215</v>
      </c>
      <c r="H715" s="141" t="s">
        <v>7215</v>
      </c>
      <c r="I715" s="141" t="s">
        <v>7215</v>
      </c>
      <c r="J715" s="141" t="s">
        <v>7215</v>
      </c>
      <c r="K715" s="141" t="s">
        <v>7215</v>
      </c>
      <c r="L715" s="141" t="s">
        <v>7215</v>
      </c>
      <c r="M715" s="141" t="s">
        <v>7215</v>
      </c>
      <c r="N715" s="141" t="s">
        <v>7215</v>
      </c>
      <c r="O715" s="141" t="s">
        <v>7215</v>
      </c>
    </row>
    <row r="716" spans="1:15" x14ac:dyDescent="0.2">
      <c r="A716" s="141">
        <v>331672</v>
      </c>
      <c r="B716" s="141" t="s">
        <v>4111</v>
      </c>
      <c r="C716" s="141" t="s">
        <v>7215</v>
      </c>
      <c r="D716" s="141" t="s">
        <v>7215</v>
      </c>
      <c r="E716" s="141" t="s">
        <v>7215</v>
      </c>
      <c r="F716" s="141" t="s">
        <v>7215</v>
      </c>
      <c r="G716" s="141" t="s">
        <v>7215</v>
      </c>
      <c r="H716" s="141" t="s">
        <v>7215</v>
      </c>
      <c r="I716" s="141" t="s">
        <v>7215</v>
      </c>
      <c r="J716" s="141" t="s">
        <v>7215</v>
      </c>
      <c r="K716" s="141" t="s">
        <v>7215</v>
      </c>
      <c r="L716" s="141" t="s">
        <v>7215</v>
      </c>
      <c r="M716" s="141" t="s">
        <v>7215</v>
      </c>
      <c r="N716" s="141" t="s">
        <v>7215</v>
      </c>
      <c r="O716" s="141" t="s">
        <v>7215</v>
      </c>
    </row>
    <row r="717" spans="1:15" x14ac:dyDescent="0.2">
      <c r="A717" s="141">
        <v>331673</v>
      </c>
      <c r="B717" s="141" t="s">
        <v>4111</v>
      </c>
      <c r="C717" s="141" t="s">
        <v>7215</v>
      </c>
      <c r="D717" s="141" t="s">
        <v>7215</v>
      </c>
      <c r="E717" s="141" t="s">
        <v>7215</v>
      </c>
      <c r="F717" s="141" t="s">
        <v>7215</v>
      </c>
      <c r="G717" s="141" t="s">
        <v>7215</v>
      </c>
      <c r="H717" s="141" t="s">
        <v>7215</v>
      </c>
      <c r="I717" s="141" t="s">
        <v>7215</v>
      </c>
      <c r="J717" s="141" t="s">
        <v>7215</v>
      </c>
      <c r="K717" s="141" t="s">
        <v>7215</v>
      </c>
      <c r="L717" s="141" t="s">
        <v>7215</v>
      </c>
      <c r="M717" s="141" t="s">
        <v>7215</v>
      </c>
      <c r="N717" s="141" t="s">
        <v>7215</v>
      </c>
      <c r="O717" s="141" t="s">
        <v>7215</v>
      </c>
    </row>
    <row r="718" spans="1:15" x14ac:dyDescent="0.2">
      <c r="A718" s="141">
        <v>331680</v>
      </c>
      <c r="B718" s="141" t="s">
        <v>4111</v>
      </c>
      <c r="C718" s="141" t="s">
        <v>7215</v>
      </c>
      <c r="D718" s="141" t="s">
        <v>7215</v>
      </c>
      <c r="E718" s="141" t="s">
        <v>7215</v>
      </c>
      <c r="F718" s="141" t="s">
        <v>7215</v>
      </c>
      <c r="G718" s="141" t="s">
        <v>7215</v>
      </c>
      <c r="H718" s="141" t="s">
        <v>7215</v>
      </c>
      <c r="I718" s="141" t="s">
        <v>7215</v>
      </c>
      <c r="J718" s="141" t="s">
        <v>7215</v>
      </c>
      <c r="K718" s="141" t="s">
        <v>7215</v>
      </c>
      <c r="L718" s="141" t="s">
        <v>7215</v>
      </c>
      <c r="M718" s="141" t="s">
        <v>7215</v>
      </c>
      <c r="N718" s="141" t="s">
        <v>7215</v>
      </c>
      <c r="O718" s="141" t="s">
        <v>7215</v>
      </c>
    </row>
    <row r="719" spans="1:15" x14ac:dyDescent="0.2">
      <c r="A719" s="141">
        <v>331686</v>
      </c>
      <c r="B719" s="141" t="s">
        <v>4111</v>
      </c>
      <c r="C719" s="141" t="s">
        <v>7215</v>
      </c>
      <c r="D719" s="141" t="s">
        <v>7215</v>
      </c>
      <c r="E719" s="141" t="s">
        <v>7215</v>
      </c>
      <c r="F719" s="141" t="s">
        <v>7215</v>
      </c>
      <c r="G719" s="141" t="s">
        <v>7215</v>
      </c>
      <c r="H719" s="141" t="s">
        <v>7215</v>
      </c>
      <c r="I719" s="141" t="s">
        <v>7215</v>
      </c>
      <c r="J719" s="141" t="s">
        <v>7215</v>
      </c>
      <c r="K719" s="141" t="s">
        <v>7215</v>
      </c>
      <c r="L719" s="141" t="s">
        <v>7215</v>
      </c>
      <c r="M719" s="141" t="s">
        <v>7215</v>
      </c>
      <c r="N719" s="141" t="s">
        <v>7215</v>
      </c>
      <c r="O719" s="141" t="s">
        <v>7215</v>
      </c>
    </row>
    <row r="720" spans="1:15" x14ac:dyDescent="0.2">
      <c r="A720" s="141">
        <v>331705</v>
      </c>
      <c r="B720" s="141" t="s">
        <v>4111</v>
      </c>
      <c r="C720" s="141" t="s">
        <v>7215</v>
      </c>
      <c r="D720" s="141" t="s">
        <v>7215</v>
      </c>
      <c r="E720" s="141" t="s">
        <v>7215</v>
      </c>
      <c r="F720" s="141" t="s">
        <v>7215</v>
      </c>
      <c r="G720" s="141" t="s">
        <v>7215</v>
      </c>
      <c r="H720" s="141" t="s">
        <v>7215</v>
      </c>
      <c r="I720" s="141" t="s">
        <v>7215</v>
      </c>
      <c r="J720" s="141" t="s">
        <v>7215</v>
      </c>
      <c r="K720" s="141" t="s">
        <v>7215</v>
      </c>
      <c r="L720" s="141" t="s">
        <v>7215</v>
      </c>
      <c r="M720" s="141" t="s">
        <v>7215</v>
      </c>
      <c r="N720" s="141" t="s">
        <v>7215</v>
      </c>
      <c r="O720" s="141" t="s">
        <v>7215</v>
      </c>
    </row>
    <row r="721" spans="1:15" x14ac:dyDescent="0.2">
      <c r="A721" s="141">
        <v>331716</v>
      </c>
      <c r="B721" s="141" t="s">
        <v>4111</v>
      </c>
      <c r="C721" s="141" t="s">
        <v>7215</v>
      </c>
      <c r="D721" s="141" t="s">
        <v>7215</v>
      </c>
      <c r="E721" s="141" t="s">
        <v>7215</v>
      </c>
      <c r="F721" s="141" t="s">
        <v>7215</v>
      </c>
      <c r="G721" s="141" t="s">
        <v>7215</v>
      </c>
      <c r="H721" s="141" t="s">
        <v>7215</v>
      </c>
      <c r="I721" s="141" t="s">
        <v>7215</v>
      </c>
      <c r="J721" s="141" t="s">
        <v>7215</v>
      </c>
      <c r="K721" s="141" t="s">
        <v>7215</v>
      </c>
      <c r="L721" s="141" t="s">
        <v>7215</v>
      </c>
      <c r="M721" s="141" t="s">
        <v>7215</v>
      </c>
      <c r="N721" s="141" t="s">
        <v>7215</v>
      </c>
      <c r="O721" s="141" t="s">
        <v>7215</v>
      </c>
    </row>
    <row r="722" spans="1:15" x14ac:dyDescent="0.2">
      <c r="A722" s="141">
        <v>331722</v>
      </c>
      <c r="B722" s="141" t="s">
        <v>4111</v>
      </c>
      <c r="C722" s="141" t="s">
        <v>7215</v>
      </c>
      <c r="D722" s="141" t="s">
        <v>7215</v>
      </c>
      <c r="E722" s="141" t="s">
        <v>7215</v>
      </c>
      <c r="F722" s="141" t="s">
        <v>7215</v>
      </c>
      <c r="G722" s="141" t="s">
        <v>7215</v>
      </c>
      <c r="H722" s="141" t="s">
        <v>7215</v>
      </c>
      <c r="I722" s="141" t="s">
        <v>7215</v>
      </c>
      <c r="J722" s="141" t="s">
        <v>7215</v>
      </c>
      <c r="K722" s="141" t="s">
        <v>7215</v>
      </c>
      <c r="L722" s="141" t="s">
        <v>7215</v>
      </c>
      <c r="M722" s="141" t="s">
        <v>7215</v>
      </c>
      <c r="N722" s="141" t="s">
        <v>7215</v>
      </c>
      <c r="O722" s="141" t="s">
        <v>7215</v>
      </c>
    </row>
    <row r="723" spans="1:15" x14ac:dyDescent="0.2">
      <c r="A723" s="141">
        <v>331734</v>
      </c>
      <c r="B723" s="141" t="s">
        <v>4111</v>
      </c>
      <c r="C723" s="141" t="s">
        <v>7215</v>
      </c>
      <c r="D723" s="141" t="s">
        <v>7215</v>
      </c>
      <c r="E723" s="141" t="s">
        <v>7215</v>
      </c>
      <c r="F723" s="141" t="s">
        <v>7215</v>
      </c>
      <c r="G723" s="141" t="s">
        <v>7215</v>
      </c>
      <c r="H723" s="141" t="s">
        <v>7215</v>
      </c>
      <c r="I723" s="141" t="s">
        <v>7215</v>
      </c>
      <c r="J723" s="141" t="s">
        <v>7215</v>
      </c>
      <c r="K723" s="141" t="s">
        <v>7215</v>
      </c>
      <c r="L723" s="141" t="s">
        <v>7215</v>
      </c>
      <c r="M723" s="141" t="s">
        <v>7215</v>
      </c>
      <c r="N723" s="141" t="s">
        <v>7215</v>
      </c>
      <c r="O723" s="141" t="s">
        <v>7215</v>
      </c>
    </row>
    <row r="724" spans="1:15" x14ac:dyDescent="0.2">
      <c r="A724" s="141">
        <v>331738</v>
      </c>
      <c r="B724" s="141" t="s">
        <v>4111</v>
      </c>
      <c r="C724" s="141" t="s">
        <v>7215</v>
      </c>
      <c r="D724" s="141" t="s">
        <v>7215</v>
      </c>
      <c r="E724" s="141" t="s">
        <v>7215</v>
      </c>
      <c r="F724" s="141" t="s">
        <v>7215</v>
      </c>
      <c r="G724" s="141" t="s">
        <v>7215</v>
      </c>
      <c r="H724" s="141" t="s">
        <v>7215</v>
      </c>
      <c r="I724" s="141" t="s">
        <v>7215</v>
      </c>
      <c r="J724" s="141" t="s">
        <v>7215</v>
      </c>
      <c r="K724" s="141" t="s">
        <v>7215</v>
      </c>
      <c r="L724" s="141" t="s">
        <v>7215</v>
      </c>
      <c r="M724" s="141" t="s">
        <v>7215</v>
      </c>
      <c r="N724" s="141" t="s">
        <v>7215</v>
      </c>
      <c r="O724" s="141" t="s">
        <v>7215</v>
      </c>
    </row>
    <row r="725" spans="1:15" x14ac:dyDescent="0.2">
      <c r="A725" s="141">
        <v>331744</v>
      </c>
      <c r="B725" s="141" t="s">
        <v>4111</v>
      </c>
      <c r="C725" s="141" t="s">
        <v>7215</v>
      </c>
      <c r="D725" s="141" t="s">
        <v>7215</v>
      </c>
      <c r="E725" s="141" t="s">
        <v>7215</v>
      </c>
      <c r="F725" s="141" t="s">
        <v>7215</v>
      </c>
      <c r="G725" s="141" t="s">
        <v>7215</v>
      </c>
      <c r="H725" s="141" t="s">
        <v>7215</v>
      </c>
      <c r="I725" s="141" t="s">
        <v>7215</v>
      </c>
      <c r="J725" s="141" t="s">
        <v>7215</v>
      </c>
      <c r="K725" s="141" t="s">
        <v>7215</v>
      </c>
      <c r="L725" s="141" t="s">
        <v>7215</v>
      </c>
      <c r="M725" s="141" t="s">
        <v>7215</v>
      </c>
      <c r="N725" s="141" t="s">
        <v>7215</v>
      </c>
      <c r="O725" s="141" t="s">
        <v>7215</v>
      </c>
    </row>
    <row r="726" spans="1:15" x14ac:dyDescent="0.2">
      <c r="A726" s="141">
        <v>331746</v>
      </c>
      <c r="B726" s="141" t="s">
        <v>4111</v>
      </c>
      <c r="C726" s="141" t="s">
        <v>7215</v>
      </c>
      <c r="D726" s="141" t="s">
        <v>7215</v>
      </c>
      <c r="E726" s="141" t="s">
        <v>7215</v>
      </c>
      <c r="F726" s="141" t="s">
        <v>7215</v>
      </c>
      <c r="G726" s="141" t="s">
        <v>7215</v>
      </c>
      <c r="H726" s="141" t="s">
        <v>7215</v>
      </c>
      <c r="I726" s="141" t="s">
        <v>7215</v>
      </c>
      <c r="J726" s="141" t="s">
        <v>7215</v>
      </c>
      <c r="K726" s="141" t="s">
        <v>7215</v>
      </c>
      <c r="L726" s="141" t="s">
        <v>7215</v>
      </c>
      <c r="M726" s="141" t="s">
        <v>7215</v>
      </c>
      <c r="N726" s="141" t="s">
        <v>7215</v>
      </c>
      <c r="O726" s="141" t="s">
        <v>7215</v>
      </c>
    </row>
    <row r="727" spans="1:15" x14ac:dyDescent="0.2">
      <c r="A727" s="141">
        <v>331755</v>
      </c>
      <c r="B727" s="141" t="s">
        <v>4111</v>
      </c>
      <c r="C727" s="141" t="s">
        <v>7215</v>
      </c>
      <c r="D727" s="141" t="s">
        <v>7215</v>
      </c>
      <c r="E727" s="141" t="s">
        <v>7215</v>
      </c>
      <c r="F727" s="141" t="s">
        <v>7215</v>
      </c>
      <c r="G727" s="141" t="s">
        <v>7215</v>
      </c>
      <c r="H727" s="141" t="s">
        <v>7215</v>
      </c>
      <c r="I727" s="141" t="s">
        <v>7215</v>
      </c>
      <c r="J727" s="141" t="s">
        <v>7215</v>
      </c>
      <c r="K727" s="141" t="s">
        <v>7215</v>
      </c>
      <c r="L727" s="141" t="s">
        <v>7215</v>
      </c>
      <c r="M727" s="141" t="s">
        <v>7215</v>
      </c>
      <c r="N727" s="141" t="s">
        <v>7215</v>
      </c>
      <c r="O727" s="141" t="s">
        <v>7215</v>
      </c>
    </row>
    <row r="728" spans="1:15" x14ac:dyDescent="0.2">
      <c r="A728" s="141">
        <v>331782</v>
      </c>
      <c r="B728" s="141" t="s">
        <v>4111</v>
      </c>
      <c r="C728" s="141" t="s">
        <v>7215</v>
      </c>
      <c r="D728" s="141" t="s">
        <v>7215</v>
      </c>
      <c r="E728" s="141" t="s">
        <v>7215</v>
      </c>
      <c r="F728" s="141" t="s">
        <v>7215</v>
      </c>
      <c r="G728" s="141" t="s">
        <v>7215</v>
      </c>
      <c r="H728" s="141" t="s">
        <v>7215</v>
      </c>
      <c r="I728" s="141" t="s">
        <v>7215</v>
      </c>
      <c r="J728" s="141" t="s">
        <v>7215</v>
      </c>
      <c r="K728" s="141" t="s">
        <v>7215</v>
      </c>
      <c r="L728" s="141" t="s">
        <v>7215</v>
      </c>
      <c r="M728" s="141" t="s">
        <v>7215</v>
      </c>
      <c r="N728" s="141" t="s">
        <v>7215</v>
      </c>
      <c r="O728" s="141" t="s">
        <v>7215</v>
      </c>
    </row>
    <row r="729" spans="1:15" x14ac:dyDescent="0.2">
      <c r="A729" s="141">
        <v>331788</v>
      </c>
      <c r="B729" s="141" t="s">
        <v>4111</v>
      </c>
      <c r="C729" s="141" t="s">
        <v>7215</v>
      </c>
      <c r="D729" s="141" t="s">
        <v>7215</v>
      </c>
      <c r="E729" s="141" t="s">
        <v>7215</v>
      </c>
      <c r="F729" s="141" t="s">
        <v>7215</v>
      </c>
      <c r="G729" s="141" t="s">
        <v>7215</v>
      </c>
      <c r="H729" s="141" t="s">
        <v>7215</v>
      </c>
      <c r="I729" s="141" t="s">
        <v>7215</v>
      </c>
      <c r="J729" s="141" t="s">
        <v>7215</v>
      </c>
      <c r="K729" s="141" t="s">
        <v>7215</v>
      </c>
      <c r="L729" s="141" t="s">
        <v>7215</v>
      </c>
      <c r="M729" s="141" t="s">
        <v>7215</v>
      </c>
      <c r="N729" s="141" t="s">
        <v>7215</v>
      </c>
      <c r="O729" s="141" t="s">
        <v>7215</v>
      </c>
    </row>
    <row r="730" spans="1:15" x14ac:dyDescent="0.2">
      <c r="A730" s="141">
        <v>331807</v>
      </c>
      <c r="B730" s="141" t="s">
        <v>4111</v>
      </c>
      <c r="C730" s="141" t="s">
        <v>7215</v>
      </c>
      <c r="D730" s="141" t="s">
        <v>7215</v>
      </c>
      <c r="E730" s="141" t="s">
        <v>7215</v>
      </c>
      <c r="F730" s="141" t="s">
        <v>7215</v>
      </c>
      <c r="G730" s="141" t="s">
        <v>7215</v>
      </c>
      <c r="H730" s="141" t="s">
        <v>7215</v>
      </c>
      <c r="I730" s="141" t="s">
        <v>7215</v>
      </c>
      <c r="J730" s="141" t="s">
        <v>7215</v>
      </c>
      <c r="K730" s="141" t="s">
        <v>7215</v>
      </c>
      <c r="L730" s="141" t="s">
        <v>7215</v>
      </c>
      <c r="M730" s="141" t="s">
        <v>7215</v>
      </c>
      <c r="N730" s="141" t="s">
        <v>7215</v>
      </c>
      <c r="O730" s="141" t="s">
        <v>7215</v>
      </c>
    </row>
    <row r="731" spans="1:15" x14ac:dyDescent="0.2">
      <c r="A731" s="141">
        <v>331808</v>
      </c>
      <c r="B731" s="141" t="s">
        <v>4111</v>
      </c>
      <c r="C731" s="141" t="s">
        <v>7215</v>
      </c>
      <c r="D731" s="141" t="s">
        <v>7215</v>
      </c>
      <c r="E731" s="141" t="s">
        <v>7215</v>
      </c>
      <c r="F731" s="141" t="s">
        <v>7215</v>
      </c>
      <c r="G731" s="141" t="s">
        <v>7215</v>
      </c>
      <c r="H731" s="141" t="s">
        <v>7215</v>
      </c>
      <c r="I731" s="141" t="s">
        <v>7215</v>
      </c>
      <c r="J731" s="141" t="s">
        <v>7215</v>
      </c>
      <c r="K731" s="141" t="s">
        <v>7215</v>
      </c>
      <c r="L731" s="141" t="s">
        <v>7215</v>
      </c>
      <c r="M731" s="141" t="s">
        <v>7215</v>
      </c>
      <c r="N731" s="141" t="s">
        <v>7215</v>
      </c>
      <c r="O731" s="141" t="s">
        <v>7215</v>
      </c>
    </row>
    <row r="732" spans="1:15" x14ac:dyDescent="0.2">
      <c r="A732" s="141">
        <v>331809</v>
      </c>
      <c r="B732" s="141" t="s">
        <v>4111</v>
      </c>
      <c r="C732" s="141" t="s">
        <v>7215</v>
      </c>
      <c r="D732" s="141" t="s">
        <v>7215</v>
      </c>
      <c r="E732" s="141" t="s">
        <v>7215</v>
      </c>
      <c r="F732" s="141" t="s">
        <v>7215</v>
      </c>
      <c r="G732" s="141" t="s">
        <v>7215</v>
      </c>
      <c r="H732" s="141" t="s">
        <v>7215</v>
      </c>
      <c r="I732" s="141" t="s">
        <v>7215</v>
      </c>
      <c r="J732" s="141" t="s">
        <v>7215</v>
      </c>
      <c r="K732" s="141" t="s">
        <v>7215</v>
      </c>
      <c r="L732" s="141" t="s">
        <v>7215</v>
      </c>
      <c r="M732" s="141" t="s">
        <v>7215</v>
      </c>
      <c r="N732" s="141" t="s">
        <v>7215</v>
      </c>
      <c r="O732" s="141" t="s">
        <v>7215</v>
      </c>
    </row>
    <row r="733" spans="1:15" x14ac:dyDescent="0.2">
      <c r="A733" s="141">
        <v>331816</v>
      </c>
      <c r="B733" s="141" t="s">
        <v>4111</v>
      </c>
      <c r="C733" s="141" t="s">
        <v>7215</v>
      </c>
      <c r="D733" s="141" t="s">
        <v>7215</v>
      </c>
      <c r="E733" s="141" t="s">
        <v>7215</v>
      </c>
      <c r="F733" s="141" t="s">
        <v>7215</v>
      </c>
      <c r="G733" s="141" t="s">
        <v>7215</v>
      </c>
      <c r="H733" s="141" t="s">
        <v>7215</v>
      </c>
      <c r="I733" s="141" t="s">
        <v>7215</v>
      </c>
      <c r="J733" s="141" t="s">
        <v>7215</v>
      </c>
      <c r="K733" s="141" t="s">
        <v>7215</v>
      </c>
      <c r="L733" s="141" t="s">
        <v>7215</v>
      </c>
      <c r="M733" s="141" t="s">
        <v>7215</v>
      </c>
      <c r="N733" s="141" t="s">
        <v>7215</v>
      </c>
      <c r="O733" s="141" t="s">
        <v>7215</v>
      </c>
    </row>
    <row r="734" spans="1:15" x14ac:dyDescent="0.2">
      <c r="A734" s="141">
        <v>331818</v>
      </c>
      <c r="B734" s="141" t="s">
        <v>4111</v>
      </c>
      <c r="C734" s="141" t="s">
        <v>7215</v>
      </c>
      <c r="D734" s="141" t="s">
        <v>7215</v>
      </c>
      <c r="E734" s="141" t="s">
        <v>7215</v>
      </c>
      <c r="F734" s="141" t="s">
        <v>7215</v>
      </c>
      <c r="G734" s="141" t="s">
        <v>7215</v>
      </c>
      <c r="H734" s="141" t="s">
        <v>7215</v>
      </c>
      <c r="I734" s="141" t="s">
        <v>7215</v>
      </c>
      <c r="J734" s="141" t="s">
        <v>7215</v>
      </c>
      <c r="K734" s="141" t="s">
        <v>7215</v>
      </c>
      <c r="L734" s="141" t="s">
        <v>7215</v>
      </c>
      <c r="M734" s="141" t="s">
        <v>7215</v>
      </c>
      <c r="N734" s="141" t="s">
        <v>7215</v>
      </c>
      <c r="O734" s="141" t="s">
        <v>7215</v>
      </c>
    </row>
    <row r="735" spans="1:15" x14ac:dyDescent="0.2">
      <c r="A735" s="141">
        <v>331821</v>
      </c>
      <c r="B735" s="141" t="s">
        <v>4111</v>
      </c>
      <c r="C735" s="141" t="s">
        <v>7215</v>
      </c>
      <c r="D735" s="141" t="s">
        <v>7215</v>
      </c>
      <c r="E735" s="141" t="s">
        <v>7215</v>
      </c>
      <c r="F735" s="141" t="s">
        <v>7215</v>
      </c>
      <c r="G735" s="141" t="s">
        <v>7215</v>
      </c>
      <c r="H735" s="141" t="s">
        <v>7215</v>
      </c>
      <c r="I735" s="141" t="s">
        <v>7215</v>
      </c>
      <c r="J735" s="141" t="s">
        <v>7215</v>
      </c>
      <c r="K735" s="141" t="s">
        <v>7215</v>
      </c>
      <c r="L735" s="141" t="s">
        <v>7215</v>
      </c>
      <c r="M735" s="141" t="s">
        <v>7215</v>
      </c>
      <c r="N735" s="141" t="s">
        <v>7215</v>
      </c>
      <c r="O735" s="141" t="s">
        <v>7215</v>
      </c>
    </row>
    <row r="736" spans="1:15" x14ac:dyDescent="0.2">
      <c r="A736" s="141">
        <v>331822</v>
      </c>
      <c r="B736" s="141" t="s">
        <v>4111</v>
      </c>
      <c r="C736" s="141" t="s">
        <v>7215</v>
      </c>
      <c r="D736" s="141" t="s">
        <v>7215</v>
      </c>
      <c r="E736" s="141" t="s">
        <v>7215</v>
      </c>
      <c r="F736" s="141" t="s">
        <v>7215</v>
      </c>
      <c r="G736" s="141" t="s">
        <v>7215</v>
      </c>
      <c r="H736" s="141" t="s">
        <v>7215</v>
      </c>
      <c r="I736" s="141" t="s">
        <v>7215</v>
      </c>
      <c r="J736" s="141" t="s">
        <v>7215</v>
      </c>
      <c r="K736" s="141" t="s">
        <v>7215</v>
      </c>
      <c r="L736" s="141" t="s">
        <v>7215</v>
      </c>
      <c r="M736" s="141" t="s">
        <v>7215</v>
      </c>
      <c r="N736" s="141" t="s">
        <v>7215</v>
      </c>
      <c r="O736" s="141" t="s">
        <v>7215</v>
      </c>
    </row>
    <row r="737" spans="1:15" x14ac:dyDescent="0.2">
      <c r="A737" s="141">
        <v>331823</v>
      </c>
      <c r="B737" s="141" t="s">
        <v>4111</v>
      </c>
      <c r="C737" s="141" t="s">
        <v>7215</v>
      </c>
      <c r="D737" s="141" t="s">
        <v>7215</v>
      </c>
      <c r="E737" s="141" t="s">
        <v>7215</v>
      </c>
      <c r="F737" s="141" t="s">
        <v>7215</v>
      </c>
      <c r="G737" s="141" t="s">
        <v>7215</v>
      </c>
      <c r="H737" s="141" t="s">
        <v>7215</v>
      </c>
      <c r="I737" s="141" t="s">
        <v>7215</v>
      </c>
      <c r="J737" s="141" t="s">
        <v>7215</v>
      </c>
      <c r="K737" s="141" t="s">
        <v>7215</v>
      </c>
      <c r="L737" s="141" t="s">
        <v>7215</v>
      </c>
      <c r="M737" s="141" t="s">
        <v>7215</v>
      </c>
      <c r="N737" s="141" t="s">
        <v>7215</v>
      </c>
      <c r="O737" s="141" t="s">
        <v>7215</v>
      </c>
    </row>
    <row r="738" spans="1:15" x14ac:dyDescent="0.2">
      <c r="A738" s="141">
        <v>331827</v>
      </c>
      <c r="B738" s="141" t="s">
        <v>4111</v>
      </c>
      <c r="C738" s="141" t="s">
        <v>7215</v>
      </c>
      <c r="D738" s="141" t="s">
        <v>7215</v>
      </c>
      <c r="E738" s="141" t="s">
        <v>7215</v>
      </c>
      <c r="F738" s="141" t="s">
        <v>7215</v>
      </c>
      <c r="G738" s="141" t="s">
        <v>7215</v>
      </c>
      <c r="H738" s="141" t="s">
        <v>7215</v>
      </c>
      <c r="I738" s="141" t="s">
        <v>7215</v>
      </c>
      <c r="J738" s="141" t="s">
        <v>7215</v>
      </c>
      <c r="K738" s="141" t="s">
        <v>7215</v>
      </c>
      <c r="L738" s="141" t="s">
        <v>7215</v>
      </c>
      <c r="M738" s="141" t="s">
        <v>7215</v>
      </c>
      <c r="N738" s="141" t="s">
        <v>7215</v>
      </c>
      <c r="O738" s="141" t="s">
        <v>7215</v>
      </c>
    </row>
    <row r="739" spans="1:15" x14ac:dyDescent="0.2">
      <c r="A739" s="141">
        <v>331830</v>
      </c>
      <c r="B739" s="141" t="s">
        <v>4111</v>
      </c>
      <c r="C739" s="141" t="s">
        <v>7215</v>
      </c>
      <c r="D739" s="141" t="s">
        <v>7215</v>
      </c>
      <c r="E739" s="141" t="s">
        <v>7215</v>
      </c>
      <c r="F739" s="141" t="s">
        <v>7215</v>
      </c>
      <c r="G739" s="141" t="s">
        <v>7215</v>
      </c>
      <c r="H739" s="141" t="s">
        <v>7215</v>
      </c>
      <c r="I739" s="141" t="s">
        <v>7215</v>
      </c>
      <c r="J739" s="141" t="s">
        <v>7215</v>
      </c>
      <c r="K739" s="141" t="s">
        <v>7215</v>
      </c>
      <c r="L739" s="141" t="s">
        <v>7215</v>
      </c>
      <c r="M739" s="141" t="s">
        <v>7215</v>
      </c>
      <c r="N739" s="141" t="s">
        <v>7215</v>
      </c>
      <c r="O739" s="141" t="s">
        <v>7215</v>
      </c>
    </row>
    <row r="740" spans="1:15" x14ac:dyDescent="0.2">
      <c r="A740" s="141">
        <v>331855</v>
      </c>
      <c r="B740" s="141" t="s">
        <v>4111</v>
      </c>
      <c r="C740" s="141" t="s">
        <v>7215</v>
      </c>
      <c r="D740" s="141" t="s">
        <v>7215</v>
      </c>
      <c r="E740" s="141" t="s">
        <v>7215</v>
      </c>
      <c r="F740" s="141" t="s">
        <v>7215</v>
      </c>
      <c r="G740" s="141" t="s">
        <v>7215</v>
      </c>
      <c r="H740" s="141" t="s">
        <v>7215</v>
      </c>
      <c r="I740" s="141" t="s">
        <v>7215</v>
      </c>
      <c r="J740" s="141" t="s">
        <v>7215</v>
      </c>
      <c r="K740" s="141" t="s">
        <v>7215</v>
      </c>
      <c r="L740" s="141" t="s">
        <v>7215</v>
      </c>
      <c r="M740" s="141" t="s">
        <v>7215</v>
      </c>
      <c r="N740" s="141" t="s">
        <v>7215</v>
      </c>
      <c r="O740" s="141" t="s">
        <v>7215</v>
      </c>
    </row>
    <row r="741" spans="1:15" x14ac:dyDescent="0.2">
      <c r="A741" s="141">
        <v>331860</v>
      </c>
      <c r="B741" s="141" t="s">
        <v>4111</v>
      </c>
      <c r="C741" s="141" t="s">
        <v>7215</v>
      </c>
      <c r="D741" s="141" t="s">
        <v>7215</v>
      </c>
      <c r="E741" s="141" t="s">
        <v>7215</v>
      </c>
      <c r="F741" s="141" t="s">
        <v>7215</v>
      </c>
      <c r="G741" s="141" t="s">
        <v>7215</v>
      </c>
      <c r="H741" s="141" t="s">
        <v>7215</v>
      </c>
      <c r="I741" s="141" t="s">
        <v>7215</v>
      </c>
      <c r="J741" s="141" t="s">
        <v>7215</v>
      </c>
      <c r="K741" s="141" t="s">
        <v>7215</v>
      </c>
      <c r="L741" s="141" t="s">
        <v>7215</v>
      </c>
      <c r="M741" s="141" t="s">
        <v>7215</v>
      </c>
      <c r="N741" s="141" t="s">
        <v>7215</v>
      </c>
      <c r="O741" s="141" t="s">
        <v>7215</v>
      </c>
    </row>
    <row r="742" spans="1:15" x14ac:dyDescent="0.2">
      <c r="A742" s="141">
        <v>331861</v>
      </c>
      <c r="B742" s="141" t="s">
        <v>4111</v>
      </c>
      <c r="C742" s="141" t="s">
        <v>7215</v>
      </c>
      <c r="D742" s="141" t="s">
        <v>7215</v>
      </c>
      <c r="E742" s="141" t="s">
        <v>7215</v>
      </c>
      <c r="F742" s="141" t="s">
        <v>7215</v>
      </c>
      <c r="G742" s="141" t="s">
        <v>7215</v>
      </c>
      <c r="H742" s="141" t="s">
        <v>7215</v>
      </c>
      <c r="I742" s="141" t="s">
        <v>7215</v>
      </c>
      <c r="J742" s="141" t="s">
        <v>7215</v>
      </c>
      <c r="K742" s="141" t="s">
        <v>7215</v>
      </c>
      <c r="L742" s="141" t="s">
        <v>7215</v>
      </c>
      <c r="M742" s="141" t="s">
        <v>7215</v>
      </c>
      <c r="N742" s="141" t="s">
        <v>7215</v>
      </c>
      <c r="O742" s="141" t="s">
        <v>7215</v>
      </c>
    </row>
    <row r="743" spans="1:15" x14ac:dyDescent="0.2">
      <c r="A743" s="141">
        <v>331874</v>
      </c>
      <c r="B743" s="141" t="s">
        <v>4111</v>
      </c>
      <c r="C743" s="141" t="s">
        <v>7215</v>
      </c>
      <c r="D743" s="141" t="s">
        <v>7215</v>
      </c>
      <c r="E743" s="141" t="s">
        <v>7215</v>
      </c>
      <c r="F743" s="141" t="s">
        <v>7215</v>
      </c>
      <c r="G743" s="141" t="s">
        <v>7215</v>
      </c>
      <c r="H743" s="141" t="s">
        <v>7215</v>
      </c>
      <c r="I743" s="141" t="s">
        <v>7215</v>
      </c>
      <c r="J743" s="141" t="s">
        <v>7215</v>
      </c>
      <c r="K743" s="141" t="s">
        <v>7215</v>
      </c>
      <c r="L743" s="141" t="s">
        <v>7215</v>
      </c>
      <c r="M743" s="141" t="s">
        <v>7215</v>
      </c>
      <c r="N743" s="141" t="s">
        <v>7215</v>
      </c>
      <c r="O743" s="141" t="s">
        <v>7215</v>
      </c>
    </row>
    <row r="744" spans="1:15" x14ac:dyDescent="0.2">
      <c r="A744" s="141">
        <v>331879</v>
      </c>
      <c r="B744" s="141" t="s">
        <v>4111</v>
      </c>
      <c r="C744" s="141" t="s">
        <v>7215</v>
      </c>
      <c r="D744" s="141" t="s">
        <v>7215</v>
      </c>
      <c r="E744" s="141" t="s">
        <v>7215</v>
      </c>
      <c r="F744" s="141" t="s">
        <v>7215</v>
      </c>
      <c r="G744" s="141" t="s">
        <v>7215</v>
      </c>
      <c r="H744" s="141" t="s">
        <v>7215</v>
      </c>
      <c r="I744" s="141" t="s">
        <v>7215</v>
      </c>
      <c r="J744" s="141" t="s">
        <v>7215</v>
      </c>
      <c r="K744" s="141" t="s">
        <v>7215</v>
      </c>
      <c r="L744" s="141" t="s">
        <v>7215</v>
      </c>
      <c r="M744" s="141" t="s">
        <v>7215</v>
      </c>
      <c r="N744" s="141" t="s">
        <v>7215</v>
      </c>
      <c r="O744" s="141" t="s">
        <v>7215</v>
      </c>
    </row>
    <row r="745" spans="1:15" x14ac:dyDescent="0.2">
      <c r="A745" s="141">
        <v>331882</v>
      </c>
      <c r="B745" s="141" t="s">
        <v>4111</v>
      </c>
      <c r="C745" s="141" t="s">
        <v>7215</v>
      </c>
      <c r="D745" s="141" t="s">
        <v>7215</v>
      </c>
      <c r="E745" s="141" t="s">
        <v>7215</v>
      </c>
      <c r="F745" s="141" t="s">
        <v>7215</v>
      </c>
      <c r="G745" s="141" t="s">
        <v>7215</v>
      </c>
      <c r="H745" s="141" t="s">
        <v>7215</v>
      </c>
      <c r="I745" s="141" t="s">
        <v>7215</v>
      </c>
      <c r="J745" s="141" t="s">
        <v>7215</v>
      </c>
      <c r="K745" s="141" t="s">
        <v>7215</v>
      </c>
      <c r="L745" s="141" t="s">
        <v>7215</v>
      </c>
      <c r="M745" s="141" t="s">
        <v>7215</v>
      </c>
      <c r="N745" s="141" t="s">
        <v>7215</v>
      </c>
      <c r="O745" s="141" t="s">
        <v>7215</v>
      </c>
    </row>
    <row r="746" spans="1:15" x14ac:dyDescent="0.2">
      <c r="A746" s="141">
        <v>331892</v>
      </c>
      <c r="B746" s="141" t="s">
        <v>4111</v>
      </c>
      <c r="C746" s="141" t="s">
        <v>7215</v>
      </c>
      <c r="D746" s="141" t="s">
        <v>7215</v>
      </c>
      <c r="E746" s="141" t="s">
        <v>7215</v>
      </c>
      <c r="F746" s="141" t="s">
        <v>7215</v>
      </c>
      <c r="G746" s="141" t="s">
        <v>7215</v>
      </c>
      <c r="H746" s="141" t="s">
        <v>7215</v>
      </c>
      <c r="I746" s="141" t="s">
        <v>7215</v>
      </c>
      <c r="J746" s="141" t="s">
        <v>7215</v>
      </c>
      <c r="K746" s="141" t="s">
        <v>7215</v>
      </c>
      <c r="L746" s="141" t="s">
        <v>7215</v>
      </c>
      <c r="M746" s="141" t="s">
        <v>7215</v>
      </c>
      <c r="N746" s="141" t="s">
        <v>7215</v>
      </c>
      <c r="O746" s="141" t="s">
        <v>7215</v>
      </c>
    </row>
    <row r="747" spans="1:15" x14ac:dyDescent="0.2">
      <c r="A747" s="141">
        <v>331897</v>
      </c>
      <c r="B747" s="141" t="s">
        <v>4111</v>
      </c>
      <c r="C747" s="141" t="s">
        <v>7215</v>
      </c>
      <c r="D747" s="141" t="s">
        <v>7215</v>
      </c>
      <c r="E747" s="141" t="s">
        <v>7215</v>
      </c>
      <c r="F747" s="141" t="s">
        <v>7215</v>
      </c>
      <c r="G747" s="141" t="s">
        <v>7215</v>
      </c>
      <c r="H747" s="141" t="s">
        <v>7215</v>
      </c>
      <c r="I747" s="141" t="s">
        <v>7215</v>
      </c>
      <c r="J747" s="141" t="s">
        <v>7215</v>
      </c>
      <c r="K747" s="141" t="s">
        <v>7215</v>
      </c>
      <c r="L747" s="141" t="s">
        <v>7215</v>
      </c>
      <c r="M747" s="141" t="s">
        <v>7215</v>
      </c>
      <c r="N747" s="141" t="s">
        <v>7215</v>
      </c>
      <c r="O747" s="141" t="s">
        <v>7215</v>
      </c>
    </row>
    <row r="748" spans="1:15" x14ac:dyDescent="0.2">
      <c r="A748" s="141">
        <v>331900</v>
      </c>
      <c r="B748" s="141" t="s">
        <v>4111</v>
      </c>
      <c r="C748" s="141" t="s">
        <v>7215</v>
      </c>
      <c r="D748" s="141" t="s">
        <v>7215</v>
      </c>
      <c r="E748" s="141" t="s">
        <v>7215</v>
      </c>
      <c r="F748" s="141" t="s">
        <v>7215</v>
      </c>
      <c r="G748" s="141" t="s">
        <v>7215</v>
      </c>
      <c r="H748" s="141" t="s">
        <v>7215</v>
      </c>
      <c r="I748" s="141" t="s">
        <v>7215</v>
      </c>
      <c r="J748" s="141" t="s">
        <v>7215</v>
      </c>
      <c r="K748" s="141" t="s">
        <v>7215</v>
      </c>
      <c r="L748" s="141" t="s">
        <v>7215</v>
      </c>
      <c r="M748" s="141" t="s">
        <v>7215</v>
      </c>
      <c r="N748" s="141" t="s">
        <v>7215</v>
      </c>
      <c r="O748" s="141" t="s">
        <v>7215</v>
      </c>
    </row>
    <row r="749" spans="1:15" x14ac:dyDescent="0.2">
      <c r="A749" s="141">
        <v>331905</v>
      </c>
      <c r="B749" s="141" t="s">
        <v>4111</v>
      </c>
      <c r="C749" s="141" t="s">
        <v>7215</v>
      </c>
      <c r="D749" s="141" t="s">
        <v>7215</v>
      </c>
      <c r="E749" s="141" t="s">
        <v>7215</v>
      </c>
      <c r="F749" s="141" t="s">
        <v>7215</v>
      </c>
      <c r="G749" s="141" t="s">
        <v>7215</v>
      </c>
      <c r="H749" s="141" t="s">
        <v>7215</v>
      </c>
      <c r="I749" s="141" t="s">
        <v>7215</v>
      </c>
      <c r="J749" s="141" t="s">
        <v>7215</v>
      </c>
      <c r="K749" s="141" t="s">
        <v>7215</v>
      </c>
      <c r="L749" s="141" t="s">
        <v>7215</v>
      </c>
      <c r="M749" s="141" t="s">
        <v>7215</v>
      </c>
      <c r="N749" s="141" t="s">
        <v>7215</v>
      </c>
      <c r="O749" s="141" t="s">
        <v>7215</v>
      </c>
    </row>
    <row r="750" spans="1:15" x14ac:dyDescent="0.2">
      <c r="A750" s="141">
        <v>331908</v>
      </c>
      <c r="B750" s="141" t="s">
        <v>4111</v>
      </c>
      <c r="C750" s="141" t="s">
        <v>7215</v>
      </c>
      <c r="D750" s="141" t="s">
        <v>7215</v>
      </c>
      <c r="E750" s="141" t="s">
        <v>7215</v>
      </c>
      <c r="F750" s="141" t="s">
        <v>7215</v>
      </c>
      <c r="G750" s="141" t="s">
        <v>7215</v>
      </c>
      <c r="H750" s="141" t="s">
        <v>7215</v>
      </c>
      <c r="I750" s="141" t="s">
        <v>7215</v>
      </c>
      <c r="J750" s="141" t="s">
        <v>7215</v>
      </c>
      <c r="K750" s="141" t="s">
        <v>7215</v>
      </c>
      <c r="L750" s="141" t="s">
        <v>7215</v>
      </c>
      <c r="M750" s="141" t="s">
        <v>7215</v>
      </c>
      <c r="N750" s="141" t="s">
        <v>7215</v>
      </c>
      <c r="O750" s="141" t="s">
        <v>7215</v>
      </c>
    </row>
    <row r="751" spans="1:15" x14ac:dyDescent="0.2">
      <c r="A751" s="141">
        <v>331916</v>
      </c>
      <c r="B751" s="141" t="s">
        <v>4111</v>
      </c>
      <c r="C751" s="141" t="s">
        <v>7215</v>
      </c>
      <c r="D751" s="141" t="s">
        <v>7215</v>
      </c>
      <c r="E751" s="141" t="s">
        <v>7215</v>
      </c>
      <c r="F751" s="141" t="s">
        <v>7215</v>
      </c>
      <c r="G751" s="141" t="s">
        <v>7215</v>
      </c>
      <c r="H751" s="141" t="s">
        <v>7215</v>
      </c>
      <c r="I751" s="141" t="s">
        <v>7215</v>
      </c>
      <c r="J751" s="141" t="s">
        <v>7215</v>
      </c>
      <c r="K751" s="141" t="s">
        <v>7215</v>
      </c>
      <c r="L751" s="141" t="s">
        <v>7215</v>
      </c>
      <c r="M751" s="141" t="s">
        <v>7215</v>
      </c>
      <c r="N751" s="141" t="s">
        <v>7215</v>
      </c>
      <c r="O751" s="141" t="s">
        <v>7215</v>
      </c>
    </row>
    <row r="752" spans="1:15" x14ac:dyDescent="0.2">
      <c r="A752" s="141">
        <v>331927</v>
      </c>
      <c r="B752" s="141" t="s">
        <v>4111</v>
      </c>
      <c r="C752" s="141" t="s">
        <v>7215</v>
      </c>
      <c r="D752" s="141" t="s">
        <v>7215</v>
      </c>
      <c r="E752" s="141" t="s">
        <v>7215</v>
      </c>
      <c r="F752" s="141" t="s">
        <v>7215</v>
      </c>
      <c r="G752" s="141" t="s">
        <v>7215</v>
      </c>
      <c r="H752" s="141" t="s">
        <v>7215</v>
      </c>
      <c r="I752" s="141" t="s">
        <v>7215</v>
      </c>
      <c r="J752" s="141" t="s">
        <v>7215</v>
      </c>
      <c r="K752" s="141" t="s">
        <v>7215</v>
      </c>
      <c r="L752" s="141" t="s">
        <v>7215</v>
      </c>
      <c r="M752" s="141" t="s">
        <v>7215</v>
      </c>
      <c r="N752" s="141" t="s">
        <v>7215</v>
      </c>
      <c r="O752" s="141" t="s">
        <v>7215</v>
      </c>
    </row>
    <row r="753" spans="1:15" x14ac:dyDescent="0.2">
      <c r="A753" s="141">
        <v>331946</v>
      </c>
      <c r="B753" s="141" t="s">
        <v>4111</v>
      </c>
      <c r="C753" s="141" t="s">
        <v>7215</v>
      </c>
      <c r="D753" s="141" t="s">
        <v>7215</v>
      </c>
      <c r="E753" s="141" t="s">
        <v>7215</v>
      </c>
      <c r="F753" s="141" t="s">
        <v>7215</v>
      </c>
      <c r="G753" s="141" t="s">
        <v>7215</v>
      </c>
      <c r="H753" s="141" t="s">
        <v>7215</v>
      </c>
      <c r="I753" s="141" t="s">
        <v>7215</v>
      </c>
      <c r="J753" s="141" t="s">
        <v>7215</v>
      </c>
      <c r="K753" s="141" t="s">
        <v>7215</v>
      </c>
      <c r="L753" s="141" t="s">
        <v>7215</v>
      </c>
      <c r="M753" s="141" t="s">
        <v>7215</v>
      </c>
      <c r="N753" s="141" t="s">
        <v>7215</v>
      </c>
      <c r="O753" s="141" t="s">
        <v>7215</v>
      </c>
    </row>
    <row r="754" spans="1:15" x14ac:dyDescent="0.2">
      <c r="A754" s="141">
        <v>331972</v>
      </c>
      <c r="B754" s="141" t="s">
        <v>4111</v>
      </c>
      <c r="C754" s="141" t="s">
        <v>7215</v>
      </c>
      <c r="D754" s="141" t="s">
        <v>7215</v>
      </c>
      <c r="E754" s="141" t="s">
        <v>7215</v>
      </c>
      <c r="F754" s="141" t="s">
        <v>7215</v>
      </c>
      <c r="G754" s="141" t="s">
        <v>7215</v>
      </c>
      <c r="H754" s="141" t="s">
        <v>7215</v>
      </c>
      <c r="I754" s="141" t="s">
        <v>7215</v>
      </c>
      <c r="J754" s="141" t="s">
        <v>7215</v>
      </c>
      <c r="K754" s="141" t="s">
        <v>7215</v>
      </c>
      <c r="L754" s="141" t="s">
        <v>7215</v>
      </c>
      <c r="M754" s="141" t="s">
        <v>7215</v>
      </c>
      <c r="N754" s="141" t="s">
        <v>7215</v>
      </c>
      <c r="O754" s="141" t="s">
        <v>7215</v>
      </c>
    </row>
    <row r="755" spans="1:15" x14ac:dyDescent="0.2">
      <c r="A755" s="141">
        <v>331990</v>
      </c>
      <c r="B755" s="141" t="s">
        <v>4111</v>
      </c>
      <c r="C755" s="141" t="s">
        <v>7215</v>
      </c>
      <c r="D755" s="141" t="s">
        <v>7215</v>
      </c>
      <c r="E755" s="141" t="s">
        <v>7215</v>
      </c>
      <c r="F755" s="141" t="s">
        <v>7215</v>
      </c>
      <c r="G755" s="141" t="s">
        <v>7215</v>
      </c>
      <c r="H755" s="141" t="s">
        <v>7215</v>
      </c>
      <c r="I755" s="141" t="s">
        <v>7215</v>
      </c>
      <c r="J755" s="141" t="s">
        <v>7215</v>
      </c>
      <c r="K755" s="141" t="s">
        <v>7215</v>
      </c>
      <c r="L755" s="141" t="s">
        <v>7215</v>
      </c>
      <c r="M755" s="141" t="s">
        <v>7215</v>
      </c>
      <c r="N755" s="141" t="s">
        <v>7215</v>
      </c>
      <c r="O755" s="141" t="s">
        <v>7215</v>
      </c>
    </row>
    <row r="756" spans="1:15" x14ac:dyDescent="0.2">
      <c r="A756" s="141">
        <v>331993</v>
      </c>
      <c r="B756" s="141" t="s">
        <v>4111</v>
      </c>
      <c r="C756" s="141" t="s">
        <v>7215</v>
      </c>
      <c r="D756" s="141" t="s">
        <v>7215</v>
      </c>
      <c r="E756" s="141" t="s">
        <v>7215</v>
      </c>
      <c r="F756" s="141" t="s">
        <v>7215</v>
      </c>
      <c r="G756" s="141" t="s">
        <v>7215</v>
      </c>
      <c r="H756" s="141" t="s">
        <v>7215</v>
      </c>
      <c r="I756" s="141" t="s">
        <v>7215</v>
      </c>
      <c r="J756" s="141" t="s">
        <v>7215</v>
      </c>
      <c r="K756" s="141" t="s">
        <v>7215</v>
      </c>
      <c r="L756" s="141" t="s">
        <v>7215</v>
      </c>
      <c r="M756" s="141" t="s">
        <v>7215</v>
      </c>
      <c r="N756" s="141" t="s">
        <v>7215</v>
      </c>
      <c r="O756" s="141" t="s">
        <v>7215</v>
      </c>
    </row>
    <row r="757" spans="1:15" x14ac:dyDescent="0.2">
      <c r="A757" s="141">
        <v>331997</v>
      </c>
      <c r="B757" s="141" t="s">
        <v>4111</v>
      </c>
      <c r="C757" s="141" t="s">
        <v>7215</v>
      </c>
      <c r="D757" s="141" t="s">
        <v>7215</v>
      </c>
      <c r="E757" s="141" t="s">
        <v>7215</v>
      </c>
      <c r="F757" s="141" t="s">
        <v>7215</v>
      </c>
      <c r="G757" s="141" t="s">
        <v>7215</v>
      </c>
      <c r="H757" s="141" t="s">
        <v>7215</v>
      </c>
      <c r="I757" s="141" t="s">
        <v>7215</v>
      </c>
      <c r="J757" s="141" t="s">
        <v>7215</v>
      </c>
      <c r="K757" s="141" t="s">
        <v>7215</v>
      </c>
      <c r="L757" s="141" t="s">
        <v>7215</v>
      </c>
      <c r="M757" s="141" t="s">
        <v>7215</v>
      </c>
      <c r="N757" s="141" t="s">
        <v>7215</v>
      </c>
      <c r="O757" s="141" t="s">
        <v>7215</v>
      </c>
    </row>
    <row r="758" spans="1:15" x14ac:dyDescent="0.2">
      <c r="A758" s="141">
        <v>332020</v>
      </c>
      <c r="B758" s="141" t="s">
        <v>4111</v>
      </c>
      <c r="C758" s="141" t="s">
        <v>7215</v>
      </c>
      <c r="D758" s="141" t="s">
        <v>7215</v>
      </c>
      <c r="E758" s="141" t="s">
        <v>7215</v>
      </c>
      <c r="F758" s="141" t="s">
        <v>7215</v>
      </c>
      <c r="G758" s="141" t="s">
        <v>7215</v>
      </c>
      <c r="H758" s="141" t="s">
        <v>7215</v>
      </c>
      <c r="I758" s="141" t="s">
        <v>7215</v>
      </c>
      <c r="J758" s="141" t="s">
        <v>7215</v>
      </c>
      <c r="K758" s="141" t="s">
        <v>7215</v>
      </c>
      <c r="L758" s="141" t="s">
        <v>7215</v>
      </c>
      <c r="M758" s="141" t="s">
        <v>7215</v>
      </c>
      <c r="N758" s="141" t="s">
        <v>7215</v>
      </c>
      <c r="O758" s="141" t="s">
        <v>7215</v>
      </c>
    </row>
    <row r="759" spans="1:15" x14ac:dyDescent="0.2">
      <c r="A759" s="141">
        <v>332024</v>
      </c>
      <c r="B759" s="141" t="s">
        <v>4111</v>
      </c>
      <c r="C759" s="141" t="s">
        <v>7215</v>
      </c>
      <c r="D759" s="141" t="s">
        <v>7215</v>
      </c>
      <c r="E759" s="141" t="s">
        <v>7215</v>
      </c>
      <c r="F759" s="141" t="s">
        <v>7215</v>
      </c>
      <c r="G759" s="141" t="s">
        <v>7215</v>
      </c>
      <c r="H759" s="141" t="s">
        <v>7215</v>
      </c>
      <c r="I759" s="141" t="s">
        <v>7215</v>
      </c>
      <c r="J759" s="141" t="s">
        <v>7215</v>
      </c>
      <c r="K759" s="141" t="s">
        <v>7215</v>
      </c>
      <c r="L759" s="141" t="s">
        <v>7215</v>
      </c>
      <c r="M759" s="141" t="s">
        <v>7215</v>
      </c>
      <c r="N759" s="141" t="s">
        <v>7215</v>
      </c>
      <c r="O759" s="141" t="s">
        <v>7215</v>
      </c>
    </row>
    <row r="760" spans="1:15" x14ac:dyDescent="0.2">
      <c r="A760" s="141">
        <v>332034</v>
      </c>
      <c r="B760" s="141" t="s">
        <v>4111</v>
      </c>
      <c r="C760" s="141" t="s">
        <v>7215</v>
      </c>
      <c r="D760" s="141" t="s">
        <v>7215</v>
      </c>
      <c r="E760" s="141" t="s">
        <v>7215</v>
      </c>
      <c r="F760" s="141" t="s">
        <v>7215</v>
      </c>
      <c r="G760" s="141" t="s">
        <v>7215</v>
      </c>
      <c r="H760" s="141" t="s">
        <v>7215</v>
      </c>
      <c r="I760" s="141" t="s">
        <v>7215</v>
      </c>
      <c r="J760" s="141" t="s">
        <v>7215</v>
      </c>
      <c r="K760" s="141" t="s">
        <v>7215</v>
      </c>
      <c r="L760" s="141" t="s">
        <v>7215</v>
      </c>
      <c r="M760" s="141" t="s">
        <v>7215</v>
      </c>
      <c r="N760" s="141" t="s">
        <v>7215</v>
      </c>
      <c r="O760" s="141" t="s">
        <v>7215</v>
      </c>
    </row>
    <row r="761" spans="1:15" x14ac:dyDescent="0.2">
      <c r="A761" s="141">
        <v>332038</v>
      </c>
      <c r="B761" s="141" t="s">
        <v>4111</v>
      </c>
      <c r="C761" s="141" t="s">
        <v>7215</v>
      </c>
      <c r="D761" s="141" t="s">
        <v>7215</v>
      </c>
      <c r="E761" s="141" t="s">
        <v>7215</v>
      </c>
      <c r="F761" s="141" t="s">
        <v>7215</v>
      </c>
      <c r="G761" s="141" t="s">
        <v>7215</v>
      </c>
      <c r="H761" s="141" t="s">
        <v>7215</v>
      </c>
      <c r="I761" s="141" t="s">
        <v>7215</v>
      </c>
      <c r="J761" s="141" t="s">
        <v>7215</v>
      </c>
      <c r="K761" s="141" t="s">
        <v>7215</v>
      </c>
      <c r="L761" s="141" t="s">
        <v>7215</v>
      </c>
      <c r="M761" s="141" t="s">
        <v>7215</v>
      </c>
      <c r="N761" s="141" t="s">
        <v>7215</v>
      </c>
      <c r="O761" s="141" t="s">
        <v>7215</v>
      </c>
    </row>
    <row r="762" spans="1:15" x14ac:dyDescent="0.2">
      <c r="A762" s="141">
        <v>332044</v>
      </c>
      <c r="B762" s="141" t="s">
        <v>4111</v>
      </c>
      <c r="C762" s="141" t="s">
        <v>7215</v>
      </c>
      <c r="D762" s="141" t="s">
        <v>7215</v>
      </c>
      <c r="E762" s="141" t="s">
        <v>7215</v>
      </c>
      <c r="F762" s="141" t="s">
        <v>7215</v>
      </c>
      <c r="G762" s="141" t="s">
        <v>7215</v>
      </c>
      <c r="H762" s="141" t="s">
        <v>7215</v>
      </c>
      <c r="I762" s="141" t="s">
        <v>7215</v>
      </c>
      <c r="J762" s="141" t="s">
        <v>7215</v>
      </c>
      <c r="K762" s="141" t="s">
        <v>7215</v>
      </c>
      <c r="L762" s="141" t="s">
        <v>7215</v>
      </c>
      <c r="M762" s="141" t="s">
        <v>7215</v>
      </c>
      <c r="N762" s="141" t="s">
        <v>7215</v>
      </c>
      <c r="O762" s="141" t="s">
        <v>7215</v>
      </c>
    </row>
    <row r="763" spans="1:15" x14ac:dyDescent="0.2">
      <c r="A763" s="141">
        <v>332064</v>
      </c>
      <c r="B763" s="141" t="s">
        <v>4111</v>
      </c>
      <c r="C763" s="141" t="s">
        <v>7215</v>
      </c>
      <c r="D763" s="141" t="s">
        <v>7215</v>
      </c>
      <c r="E763" s="141" t="s">
        <v>7215</v>
      </c>
      <c r="F763" s="141" t="s">
        <v>7215</v>
      </c>
      <c r="G763" s="141" t="s">
        <v>7215</v>
      </c>
      <c r="H763" s="141" t="s">
        <v>7215</v>
      </c>
      <c r="I763" s="141" t="s">
        <v>7215</v>
      </c>
      <c r="J763" s="141" t="s">
        <v>7215</v>
      </c>
      <c r="K763" s="141" t="s">
        <v>7215</v>
      </c>
      <c r="L763" s="141" t="s">
        <v>7215</v>
      </c>
      <c r="M763" s="141" t="s">
        <v>7215</v>
      </c>
      <c r="N763" s="141" t="s">
        <v>7215</v>
      </c>
      <c r="O763" s="141" t="s">
        <v>7215</v>
      </c>
    </row>
    <row r="764" spans="1:15" x14ac:dyDescent="0.2">
      <c r="A764" s="141">
        <v>332071</v>
      </c>
      <c r="B764" s="141" t="s">
        <v>4111</v>
      </c>
      <c r="C764" s="141" t="s">
        <v>7215</v>
      </c>
      <c r="D764" s="141" t="s">
        <v>7215</v>
      </c>
      <c r="E764" s="141" t="s">
        <v>7215</v>
      </c>
      <c r="F764" s="141" t="s">
        <v>7215</v>
      </c>
      <c r="G764" s="141" t="s">
        <v>7215</v>
      </c>
      <c r="H764" s="141" t="s">
        <v>7215</v>
      </c>
      <c r="I764" s="141" t="s">
        <v>7215</v>
      </c>
      <c r="J764" s="141" t="s">
        <v>7215</v>
      </c>
      <c r="K764" s="141" t="s">
        <v>7215</v>
      </c>
      <c r="L764" s="141" t="s">
        <v>7215</v>
      </c>
      <c r="M764" s="141" t="s">
        <v>7215</v>
      </c>
      <c r="N764" s="141" t="s">
        <v>7215</v>
      </c>
      <c r="O764" s="141" t="s">
        <v>7215</v>
      </c>
    </row>
    <row r="765" spans="1:15" x14ac:dyDescent="0.2">
      <c r="A765" s="141">
        <v>332074</v>
      </c>
      <c r="B765" s="141" t="s">
        <v>4111</v>
      </c>
      <c r="C765" s="141" t="s">
        <v>7215</v>
      </c>
      <c r="D765" s="141" t="s">
        <v>7215</v>
      </c>
      <c r="E765" s="141" t="s">
        <v>7215</v>
      </c>
      <c r="F765" s="141" t="s">
        <v>7215</v>
      </c>
      <c r="G765" s="141" t="s">
        <v>7215</v>
      </c>
      <c r="H765" s="141" t="s">
        <v>7215</v>
      </c>
      <c r="I765" s="141" t="s">
        <v>7215</v>
      </c>
      <c r="J765" s="141" t="s">
        <v>7215</v>
      </c>
      <c r="K765" s="141" t="s">
        <v>7215</v>
      </c>
      <c r="L765" s="141" t="s">
        <v>7215</v>
      </c>
      <c r="M765" s="141" t="s">
        <v>7215</v>
      </c>
      <c r="N765" s="141" t="s">
        <v>7215</v>
      </c>
      <c r="O765" s="141" t="s">
        <v>7215</v>
      </c>
    </row>
    <row r="766" spans="1:15" x14ac:dyDescent="0.2">
      <c r="A766" s="141">
        <v>332123</v>
      </c>
      <c r="B766" s="141" t="s">
        <v>4111</v>
      </c>
      <c r="C766" s="141" t="s">
        <v>7215</v>
      </c>
      <c r="D766" s="141" t="s">
        <v>7215</v>
      </c>
      <c r="E766" s="141" t="s">
        <v>7215</v>
      </c>
      <c r="F766" s="141" t="s">
        <v>7215</v>
      </c>
      <c r="G766" s="141" t="s">
        <v>7215</v>
      </c>
      <c r="H766" s="141" t="s">
        <v>7215</v>
      </c>
      <c r="I766" s="141" t="s">
        <v>7215</v>
      </c>
      <c r="J766" s="141" t="s">
        <v>7215</v>
      </c>
      <c r="K766" s="141" t="s">
        <v>7215</v>
      </c>
      <c r="L766" s="141" t="s">
        <v>7215</v>
      </c>
      <c r="M766" s="141" t="s">
        <v>7215</v>
      </c>
      <c r="N766" s="141" t="s">
        <v>7215</v>
      </c>
      <c r="O766" s="141" t="s">
        <v>7215</v>
      </c>
    </row>
    <row r="767" spans="1:15" x14ac:dyDescent="0.2">
      <c r="A767" s="141">
        <v>332129</v>
      </c>
      <c r="B767" s="141" t="s">
        <v>4111</v>
      </c>
      <c r="C767" s="141" t="s">
        <v>7215</v>
      </c>
      <c r="D767" s="141" t="s">
        <v>7215</v>
      </c>
      <c r="E767" s="141" t="s">
        <v>7215</v>
      </c>
      <c r="F767" s="141" t="s">
        <v>7215</v>
      </c>
      <c r="G767" s="141" t="s">
        <v>7215</v>
      </c>
      <c r="H767" s="141" t="s">
        <v>7215</v>
      </c>
      <c r="I767" s="141" t="s">
        <v>7215</v>
      </c>
      <c r="J767" s="141" t="s">
        <v>7215</v>
      </c>
      <c r="K767" s="141" t="s">
        <v>7215</v>
      </c>
      <c r="L767" s="141" t="s">
        <v>7215</v>
      </c>
      <c r="M767" s="141" t="s">
        <v>7215</v>
      </c>
      <c r="N767" s="141" t="s">
        <v>7215</v>
      </c>
      <c r="O767" s="141" t="s">
        <v>7215</v>
      </c>
    </row>
    <row r="768" spans="1:15" x14ac:dyDescent="0.2">
      <c r="A768" s="141">
        <v>332136</v>
      </c>
      <c r="B768" s="141" t="s">
        <v>4111</v>
      </c>
      <c r="C768" s="141" t="s">
        <v>7215</v>
      </c>
      <c r="D768" s="141" t="s">
        <v>7215</v>
      </c>
      <c r="E768" s="141" t="s">
        <v>7215</v>
      </c>
      <c r="F768" s="141" t="s">
        <v>7215</v>
      </c>
      <c r="G768" s="141" t="s">
        <v>7215</v>
      </c>
      <c r="H768" s="141" t="s">
        <v>7215</v>
      </c>
      <c r="I768" s="141" t="s">
        <v>7215</v>
      </c>
      <c r="J768" s="141" t="s">
        <v>7215</v>
      </c>
      <c r="K768" s="141" t="s">
        <v>7215</v>
      </c>
      <c r="L768" s="141" t="s">
        <v>7215</v>
      </c>
      <c r="M768" s="141" t="s">
        <v>7215</v>
      </c>
      <c r="N768" s="141" t="s">
        <v>7215</v>
      </c>
      <c r="O768" s="141" t="s">
        <v>7215</v>
      </c>
    </row>
    <row r="769" spans="1:15" x14ac:dyDescent="0.2">
      <c r="A769" s="141">
        <v>332151</v>
      </c>
      <c r="B769" s="141" t="s">
        <v>4111</v>
      </c>
      <c r="C769" s="141" t="s">
        <v>7215</v>
      </c>
      <c r="D769" s="141" t="s">
        <v>7215</v>
      </c>
      <c r="E769" s="141" t="s">
        <v>7215</v>
      </c>
      <c r="F769" s="141" t="s">
        <v>7215</v>
      </c>
      <c r="G769" s="141" t="s">
        <v>7215</v>
      </c>
      <c r="H769" s="141" t="s">
        <v>7215</v>
      </c>
      <c r="I769" s="141" t="s">
        <v>7215</v>
      </c>
      <c r="J769" s="141" t="s">
        <v>7215</v>
      </c>
      <c r="K769" s="141" t="s">
        <v>7215</v>
      </c>
      <c r="L769" s="141" t="s">
        <v>7215</v>
      </c>
      <c r="M769" s="141" t="s">
        <v>7215</v>
      </c>
      <c r="N769" s="141" t="s">
        <v>7215</v>
      </c>
      <c r="O769" s="141" t="s">
        <v>7215</v>
      </c>
    </row>
    <row r="770" spans="1:15" x14ac:dyDescent="0.2">
      <c r="A770" s="141">
        <v>332168</v>
      </c>
      <c r="B770" s="141" t="s">
        <v>4111</v>
      </c>
      <c r="C770" s="141" t="s">
        <v>7215</v>
      </c>
      <c r="D770" s="141" t="s">
        <v>7215</v>
      </c>
      <c r="E770" s="141" t="s">
        <v>7215</v>
      </c>
      <c r="F770" s="141" t="s">
        <v>7215</v>
      </c>
      <c r="G770" s="141" t="s">
        <v>7215</v>
      </c>
      <c r="H770" s="141" t="s">
        <v>7215</v>
      </c>
      <c r="I770" s="141" t="s">
        <v>7215</v>
      </c>
      <c r="J770" s="141" t="s">
        <v>7215</v>
      </c>
      <c r="K770" s="141" t="s">
        <v>7215</v>
      </c>
      <c r="L770" s="141" t="s">
        <v>7215</v>
      </c>
      <c r="M770" s="141" t="s">
        <v>7215</v>
      </c>
      <c r="N770" s="141" t="s">
        <v>7215</v>
      </c>
      <c r="O770" s="141" t="s">
        <v>7215</v>
      </c>
    </row>
    <row r="771" spans="1:15" x14ac:dyDescent="0.2">
      <c r="A771" s="141">
        <v>332224</v>
      </c>
      <c r="B771" s="141" t="s">
        <v>4111</v>
      </c>
      <c r="C771" s="141" t="s">
        <v>7215</v>
      </c>
      <c r="D771" s="141" t="s">
        <v>7215</v>
      </c>
      <c r="E771" s="141" t="s">
        <v>7215</v>
      </c>
      <c r="F771" s="141" t="s">
        <v>7215</v>
      </c>
      <c r="G771" s="141" t="s">
        <v>7215</v>
      </c>
      <c r="H771" s="141" t="s">
        <v>7215</v>
      </c>
      <c r="I771" s="141" t="s">
        <v>7215</v>
      </c>
      <c r="J771" s="141" t="s">
        <v>7215</v>
      </c>
      <c r="K771" s="141" t="s">
        <v>7215</v>
      </c>
      <c r="L771" s="141" t="s">
        <v>7215</v>
      </c>
      <c r="M771" s="141" t="s">
        <v>7215</v>
      </c>
      <c r="N771" s="141" t="s">
        <v>7215</v>
      </c>
      <c r="O771" s="141" t="s">
        <v>7215</v>
      </c>
    </row>
    <row r="772" spans="1:15" x14ac:dyDescent="0.2">
      <c r="A772" s="141">
        <v>332235</v>
      </c>
      <c r="B772" s="141" t="s">
        <v>4111</v>
      </c>
      <c r="C772" s="141" t="s">
        <v>7215</v>
      </c>
      <c r="D772" s="141" t="s">
        <v>7215</v>
      </c>
      <c r="E772" s="141" t="s">
        <v>7215</v>
      </c>
      <c r="F772" s="141" t="s">
        <v>7215</v>
      </c>
      <c r="G772" s="141" t="s">
        <v>7215</v>
      </c>
      <c r="H772" s="141" t="s">
        <v>7215</v>
      </c>
      <c r="I772" s="141" t="s">
        <v>7215</v>
      </c>
      <c r="J772" s="141" t="s">
        <v>7215</v>
      </c>
      <c r="K772" s="141" t="s">
        <v>7215</v>
      </c>
      <c r="L772" s="141" t="s">
        <v>7215</v>
      </c>
      <c r="M772" s="141" t="s">
        <v>7215</v>
      </c>
      <c r="N772" s="141" t="s">
        <v>7215</v>
      </c>
      <c r="O772" s="141" t="s">
        <v>7215</v>
      </c>
    </row>
    <row r="773" spans="1:15" x14ac:dyDescent="0.2">
      <c r="A773" s="141">
        <v>332239</v>
      </c>
      <c r="B773" s="141" t="s">
        <v>4111</v>
      </c>
      <c r="C773" s="141" t="s">
        <v>7215</v>
      </c>
      <c r="D773" s="141" t="s">
        <v>7215</v>
      </c>
      <c r="E773" s="141" t="s">
        <v>7215</v>
      </c>
      <c r="F773" s="141" t="s">
        <v>7215</v>
      </c>
      <c r="G773" s="141" t="s">
        <v>7215</v>
      </c>
      <c r="H773" s="141" t="s">
        <v>7215</v>
      </c>
      <c r="I773" s="141" t="s">
        <v>7215</v>
      </c>
      <c r="J773" s="141" t="s">
        <v>7215</v>
      </c>
      <c r="K773" s="141" t="s">
        <v>7215</v>
      </c>
      <c r="L773" s="141" t="s">
        <v>7215</v>
      </c>
      <c r="M773" s="141" t="s">
        <v>7215</v>
      </c>
      <c r="N773" s="141" t="s">
        <v>7215</v>
      </c>
      <c r="O773" s="141" t="s">
        <v>7215</v>
      </c>
    </row>
    <row r="774" spans="1:15" x14ac:dyDescent="0.2">
      <c r="A774" s="141">
        <v>332246</v>
      </c>
      <c r="B774" s="141" t="s">
        <v>4111</v>
      </c>
      <c r="C774" s="141" t="s">
        <v>7215</v>
      </c>
      <c r="D774" s="141" t="s">
        <v>7215</v>
      </c>
      <c r="E774" s="141" t="s">
        <v>7215</v>
      </c>
      <c r="F774" s="141" t="s">
        <v>7215</v>
      </c>
      <c r="G774" s="141" t="s">
        <v>7215</v>
      </c>
      <c r="H774" s="141" t="s">
        <v>7215</v>
      </c>
      <c r="I774" s="141" t="s">
        <v>7215</v>
      </c>
      <c r="J774" s="141" t="s">
        <v>7215</v>
      </c>
      <c r="K774" s="141" t="s">
        <v>7215</v>
      </c>
      <c r="L774" s="141" t="s">
        <v>7215</v>
      </c>
      <c r="M774" s="141" t="s">
        <v>7215</v>
      </c>
      <c r="N774" s="141" t="s">
        <v>7215</v>
      </c>
      <c r="O774" s="141" t="s">
        <v>7215</v>
      </c>
    </row>
    <row r="775" spans="1:15" x14ac:dyDescent="0.2">
      <c r="A775" s="141">
        <v>332247</v>
      </c>
      <c r="B775" s="141" t="s">
        <v>4111</v>
      </c>
      <c r="C775" s="141" t="s">
        <v>7215</v>
      </c>
      <c r="D775" s="141" t="s">
        <v>7215</v>
      </c>
      <c r="E775" s="141" t="s">
        <v>7215</v>
      </c>
      <c r="F775" s="141" t="s">
        <v>7215</v>
      </c>
      <c r="G775" s="141" t="s">
        <v>7215</v>
      </c>
      <c r="H775" s="141" t="s">
        <v>7215</v>
      </c>
      <c r="I775" s="141" t="s">
        <v>7215</v>
      </c>
      <c r="J775" s="141" t="s">
        <v>7215</v>
      </c>
      <c r="K775" s="141" t="s">
        <v>7215</v>
      </c>
      <c r="L775" s="141" t="s">
        <v>7215</v>
      </c>
      <c r="M775" s="141" t="s">
        <v>7215</v>
      </c>
      <c r="N775" s="141" t="s">
        <v>7215</v>
      </c>
      <c r="O775" s="141" t="s">
        <v>7215</v>
      </c>
    </row>
    <row r="776" spans="1:15" x14ac:dyDescent="0.2">
      <c r="A776" s="141">
        <v>332254</v>
      </c>
      <c r="B776" s="141" t="s">
        <v>4111</v>
      </c>
      <c r="C776" s="141" t="s">
        <v>7215</v>
      </c>
      <c r="D776" s="141" t="s">
        <v>7215</v>
      </c>
      <c r="E776" s="141" t="s">
        <v>7215</v>
      </c>
      <c r="F776" s="141" t="s">
        <v>7215</v>
      </c>
      <c r="G776" s="141" t="s">
        <v>7215</v>
      </c>
      <c r="H776" s="141" t="s">
        <v>7215</v>
      </c>
      <c r="I776" s="141" t="s">
        <v>7215</v>
      </c>
      <c r="J776" s="141" t="s">
        <v>7215</v>
      </c>
      <c r="K776" s="141" t="s">
        <v>7215</v>
      </c>
      <c r="L776" s="141" t="s">
        <v>7215</v>
      </c>
      <c r="M776" s="141" t="s">
        <v>7215</v>
      </c>
      <c r="N776" s="141" t="s">
        <v>7215</v>
      </c>
      <c r="O776" s="141" t="s">
        <v>7215</v>
      </c>
    </row>
    <row r="777" spans="1:15" x14ac:dyDescent="0.2">
      <c r="A777" s="141">
        <v>332256</v>
      </c>
      <c r="B777" s="141" t="s">
        <v>4111</v>
      </c>
      <c r="C777" s="141" t="s">
        <v>7215</v>
      </c>
      <c r="D777" s="141" t="s">
        <v>7215</v>
      </c>
      <c r="E777" s="141" t="s">
        <v>7215</v>
      </c>
      <c r="F777" s="141" t="s">
        <v>7215</v>
      </c>
      <c r="G777" s="141" t="s">
        <v>7215</v>
      </c>
      <c r="H777" s="141" t="s">
        <v>7215</v>
      </c>
      <c r="I777" s="141" t="s">
        <v>7215</v>
      </c>
      <c r="J777" s="141" t="s">
        <v>7215</v>
      </c>
      <c r="K777" s="141" t="s">
        <v>7215</v>
      </c>
      <c r="L777" s="141" t="s">
        <v>7215</v>
      </c>
      <c r="M777" s="141" t="s">
        <v>7215</v>
      </c>
      <c r="N777" s="141" t="s">
        <v>7215</v>
      </c>
      <c r="O777" s="141" t="s">
        <v>7215</v>
      </c>
    </row>
    <row r="778" spans="1:15" x14ac:dyDescent="0.2">
      <c r="A778" s="141">
        <v>332257</v>
      </c>
      <c r="B778" s="141" t="s">
        <v>4111</v>
      </c>
      <c r="C778" s="141" t="s">
        <v>7215</v>
      </c>
      <c r="D778" s="141" t="s">
        <v>7215</v>
      </c>
      <c r="E778" s="141" t="s">
        <v>7215</v>
      </c>
      <c r="F778" s="141" t="s">
        <v>7215</v>
      </c>
      <c r="G778" s="141" t="s">
        <v>7215</v>
      </c>
      <c r="H778" s="141" t="s">
        <v>7215</v>
      </c>
      <c r="I778" s="141" t="s">
        <v>7215</v>
      </c>
      <c r="J778" s="141" t="s">
        <v>7215</v>
      </c>
      <c r="K778" s="141" t="s">
        <v>7215</v>
      </c>
      <c r="L778" s="141" t="s">
        <v>7215</v>
      </c>
      <c r="M778" s="141" t="s">
        <v>7215</v>
      </c>
      <c r="N778" s="141" t="s">
        <v>7215</v>
      </c>
      <c r="O778" s="141" t="s">
        <v>7215</v>
      </c>
    </row>
    <row r="779" spans="1:15" x14ac:dyDescent="0.2">
      <c r="A779" s="141">
        <v>332258</v>
      </c>
      <c r="B779" s="141" t="s">
        <v>4111</v>
      </c>
      <c r="C779" s="141" t="s">
        <v>7215</v>
      </c>
      <c r="D779" s="141" t="s">
        <v>7215</v>
      </c>
      <c r="E779" s="141" t="s">
        <v>7215</v>
      </c>
      <c r="F779" s="141" t="s">
        <v>7215</v>
      </c>
      <c r="G779" s="141" t="s">
        <v>7215</v>
      </c>
      <c r="H779" s="141" t="s">
        <v>7215</v>
      </c>
      <c r="I779" s="141" t="s">
        <v>7215</v>
      </c>
      <c r="J779" s="141" t="s">
        <v>7215</v>
      </c>
      <c r="K779" s="141" t="s">
        <v>7215</v>
      </c>
      <c r="L779" s="141" t="s">
        <v>7215</v>
      </c>
      <c r="M779" s="141" t="s">
        <v>7215</v>
      </c>
      <c r="N779" s="141" t="s">
        <v>7215</v>
      </c>
      <c r="O779" s="141" t="s">
        <v>7215</v>
      </c>
    </row>
    <row r="780" spans="1:15" x14ac:dyDescent="0.2">
      <c r="A780" s="141">
        <v>332262</v>
      </c>
      <c r="B780" s="141" t="s">
        <v>4111</v>
      </c>
      <c r="C780" s="141" t="s">
        <v>7215</v>
      </c>
      <c r="D780" s="141" t="s">
        <v>7215</v>
      </c>
      <c r="E780" s="141" t="s">
        <v>7215</v>
      </c>
      <c r="F780" s="141" t="s">
        <v>7215</v>
      </c>
      <c r="G780" s="141" t="s">
        <v>7215</v>
      </c>
      <c r="H780" s="141" t="s">
        <v>7215</v>
      </c>
      <c r="I780" s="141" t="s">
        <v>7215</v>
      </c>
      <c r="J780" s="141" t="s">
        <v>7215</v>
      </c>
      <c r="K780" s="141" t="s">
        <v>7215</v>
      </c>
      <c r="L780" s="141" t="s">
        <v>7215</v>
      </c>
      <c r="M780" s="141" t="s">
        <v>7215</v>
      </c>
      <c r="N780" s="141" t="s">
        <v>7215</v>
      </c>
      <c r="O780" s="141" t="s">
        <v>7215</v>
      </c>
    </row>
    <row r="781" spans="1:15" x14ac:dyDescent="0.2">
      <c r="A781" s="141">
        <v>332266</v>
      </c>
      <c r="B781" s="141" t="s">
        <v>4111</v>
      </c>
      <c r="C781" s="141" t="s">
        <v>7215</v>
      </c>
      <c r="D781" s="141" t="s">
        <v>7215</v>
      </c>
      <c r="E781" s="141" t="s">
        <v>7215</v>
      </c>
      <c r="F781" s="141" t="s">
        <v>7215</v>
      </c>
      <c r="G781" s="141" t="s">
        <v>7215</v>
      </c>
      <c r="H781" s="141" t="s">
        <v>7215</v>
      </c>
      <c r="I781" s="141" t="s">
        <v>7215</v>
      </c>
      <c r="J781" s="141" t="s">
        <v>7215</v>
      </c>
      <c r="K781" s="141" t="s">
        <v>7215</v>
      </c>
      <c r="L781" s="141" t="s">
        <v>7215</v>
      </c>
      <c r="M781" s="141" t="s">
        <v>7215</v>
      </c>
      <c r="N781" s="141" t="s">
        <v>7215</v>
      </c>
      <c r="O781" s="141" t="s">
        <v>7215</v>
      </c>
    </row>
    <row r="782" spans="1:15" x14ac:dyDescent="0.2">
      <c r="A782" s="141">
        <v>332273</v>
      </c>
      <c r="B782" s="141" t="s">
        <v>4111</v>
      </c>
      <c r="C782" s="141" t="s">
        <v>7215</v>
      </c>
      <c r="D782" s="141" t="s">
        <v>7215</v>
      </c>
      <c r="E782" s="141" t="s">
        <v>7215</v>
      </c>
      <c r="F782" s="141" t="s">
        <v>7215</v>
      </c>
      <c r="G782" s="141" t="s">
        <v>7215</v>
      </c>
      <c r="H782" s="141" t="s">
        <v>7215</v>
      </c>
      <c r="I782" s="141" t="s">
        <v>7215</v>
      </c>
      <c r="J782" s="141" t="s">
        <v>7215</v>
      </c>
      <c r="K782" s="141" t="s">
        <v>7215</v>
      </c>
      <c r="L782" s="141" t="s">
        <v>7215</v>
      </c>
      <c r="M782" s="141" t="s">
        <v>7215</v>
      </c>
      <c r="N782" s="141" t="s">
        <v>7215</v>
      </c>
      <c r="O782" s="141" t="s">
        <v>7215</v>
      </c>
    </row>
    <row r="783" spans="1:15" x14ac:dyDescent="0.2">
      <c r="A783" s="141">
        <v>332287</v>
      </c>
      <c r="B783" s="141" t="s">
        <v>4111</v>
      </c>
      <c r="C783" s="141" t="s">
        <v>7215</v>
      </c>
      <c r="D783" s="141" t="s">
        <v>7215</v>
      </c>
      <c r="E783" s="141" t="s">
        <v>7215</v>
      </c>
      <c r="F783" s="141" t="s">
        <v>7215</v>
      </c>
      <c r="G783" s="141" t="s">
        <v>7215</v>
      </c>
      <c r="H783" s="141" t="s">
        <v>7215</v>
      </c>
      <c r="I783" s="141" t="s">
        <v>7215</v>
      </c>
      <c r="J783" s="141" t="s">
        <v>7215</v>
      </c>
      <c r="K783" s="141" t="s">
        <v>7215</v>
      </c>
      <c r="L783" s="141" t="s">
        <v>7215</v>
      </c>
      <c r="M783" s="141" t="s">
        <v>7215</v>
      </c>
      <c r="N783" s="141" t="s">
        <v>7215</v>
      </c>
      <c r="O783" s="141" t="s">
        <v>7215</v>
      </c>
    </row>
    <row r="784" spans="1:15" x14ac:dyDescent="0.2">
      <c r="A784" s="141">
        <v>332289</v>
      </c>
      <c r="B784" s="141" t="s">
        <v>4111</v>
      </c>
      <c r="C784" s="141" t="s">
        <v>7215</v>
      </c>
      <c r="D784" s="141" t="s">
        <v>7215</v>
      </c>
      <c r="E784" s="141" t="s">
        <v>7215</v>
      </c>
      <c r="F784" s="141" t="s">
        <v>7215</v>
      </c>
      <c r="G784" s="141" t="s">
        <v>7215</v>
      </c>
      <c r="H784" s="141" t="s">
        <v>7215</v>
      </c>
      <c r="I784" s="141" t="s">
        <v>7215</v>
      </c>
      <c r="J784" s="141" t="s">
        <v>7215</v>
      </c>
      <c r="K784" s="141" t="s">
        <v>7215</v>
      </c>
      <c r="L784" s="141" t="s">
        <v>7215</v>
      </c>
      <c r="M784" s="141" t="s">
        <v>7215</v>
      </c>
      <c r="N784" s="141" t="s">
        <v>7215</v>
      </c>
      <c r="O784" s="141" t="s">
        <v>7215</v>
      </c>
    </row>
    <row r="785" spans="1:15" x14ac:dyDescent="0.2">
      <c r="A785" s="141">
        <v>332293</v>
      </c>
      <c r="B785" s="141" t="s">
        <v>4111</v>
      </c>
      <c r="C785" s="141" t="s">
        <v>7215</v>
      </c>
      <c r="D785" s="141" t="s">
        <v>7215</v>
      </c>
      <c r="E785" s="141" t="s">
        <v>7215</v>
      </c>
      <c r="F785" s="141" t="s">
        <v>7215</v>
      </c>
      <c r="G785" s="141" t="s">
        <v>7215</v>
      </c>
      <c r="H785" s="141" t="s">
        <v>7215</v>
      </c>
      <c r="I785" s="141" t="s">
        <v>7215</v>
      </c>
      <c r="J785" s="141" t="s">
        <v>7215</v>
      </c>
      <c r="K785" s="141" t="s">
        <v>7215</v>
      </c>
      <c r="L785" s="141" t="s">
        <v>7215</v>
      </c>
      <c r="M785" s="141" t="s">
        <v>7215</v>
      </c>
      <c r="N785" s="141" t="s">
        <v>7215</v>
      </c>
      <c r="O785" s="141" t="s">
        <v>7215</v>
      </c>
    </row>
    <row r="786" spans="1:15" x14ac:dyDescent="0.2">
      <c r="A786" s="141">
        <v>332295</v>
      </c>
      <c r="B786" s="141" t="s">
        <v>4111</v>
      </c>
      <c r="C786" s="141" t="s">
        <v>7215</v>
      </c>
      <c r="D786" s="141" t="s">
        <v>7215</v>
      </c>
      <c r="E786" s="141" t="s">
        <v>7215</v>
      </c>
      <c r="F786" s="141" t="s">
        <v>7215</v>
      </c>
      <c r="G786" s="141" t="s">
        <v>7215</v>
      </c>
      <c r="H786" s="141" t="s">
        <v>7215</v>
      </c>
      <c r="I786" s="141" t="s">
        <v>7215</v>
      </c>
      <c r="J786" s="141" t="s">
        <v>7215</v>
      </c>
      <c r="K786" s="141" t="s">
        <v>7215</v>
      </c>
      <c r="L786" s="141" t="s">
        <v>7215</v>
      </c>
      <c r="M786" s="141" t="s">
        <v>7215</v>
      </c>
      <c r="N786" s="141" t="s">
        <v>7215</v>
      </c>
      <c r="O786" s="141" t="s">
        <v>7215</v>
      </c>
    </row>
    <row r="787" spans="1:15" x14ac:dyDescent="0.2">
      <c r="A787" s="141">
        <v>332296</v>
      </c>
      <c r="B787" s="141" t="s">
        <v>4111</v>
      </c>
      <c r="C787" s="141" t="s">
        <v>7215</v>
      </c>
      <c r="D787" s="141" t="s">
        <v>7215</v>
      </c>
      <c r="E787" s="141" t="s">
        <v>7215</v>
      </c>
      <c r="F787" s="141" t="s">
        <v>7215</v>
      </c>
      <c r="G787" s="141" t="s">
        <v>7215</v>
      </c>
      <c r="H787" s="141" t="s">
        <v>7215</v>
      </c>
      <c r="I787" s="141" t="s">
        <v>7215</v>
      </c>
      <c r="J787" s="141" t="s">
        <v>7215</v>
      </c>
      <c r="K787" s="141" t="s">
        <v>7215</v>
      </c>
      <c r="L787" s="141" t="s">
        <v>7215</v>
      </c>
      <c r="M787" s="141" t="s">
        <v>7215</v>
      </c>
      <c r="N787" s="141" t="s">
        <v>7215</v>
      </c>
      <c r="O787" s="141" t="s">
        <v>7215</v>
      </c>
    </row>
    <row r="788" spans="1:15" x14ac:dyDescent="0.2">
      <c r="A788" s="141">
        <v>332297</v>
      </c>
      <c r="B788" s="141" t="s">
        <v>4111</v>
      </c>
      <c r="C788" s="141" t="s">
        <v>7215</v>
      </c>
      <c r="D788" s="141" t="s">
        <v>7215</v>
      </c>
      <c r="E788" s="141" t="s">
        <v>7215</v>
      </c>
      <c r="F788" s="141" t="s">
        <v>7215</v>
      </c>
      <c r="G788" s="141" t="s">
        <v>7215</v>
      </c>
      <c r="H788" s="141" t="s">
        <v>7215</v>
      </c>
      <c r="I788" s="141" t="s">
        <v>7215</v>
      </c>
      <c r="J788" s="141" t="s">
        <v>7215</v>
      </c>
      <c r="K788" s="141" t="s">
        <v>7215</v>
      </c>
      <c r="L788" s="141" t="s">
        <v>7215</v>
      </c>
      <c r="M788" s="141" t="s">
        <v>7215</v>
      </c>
      <c r="N788" s="141" t="s">
        <v>7215</v>
      </c>
      <c r="O788" s="141" t="s">
        <v>7215</v>
      </c>
    </row>
    <row r="789" spans="1:15" x14ac:dyDescent="0.2">
      <c r="A789" s="141">
        <v>332306</v>
      </c>
      <c r="B789" s="141" t="s">
        <v>4111</v>
      </c>
      <c r="C789" s="141" t="s">
        <v>7215</v>
      </c>
      <c r="D789" s="141" t="s">
        <v>7215</v>
      </c>
      <c r="E789" s="141" t="s">
        <v>7215</v>
      </c>
      <c r="F789" s="141" t="s">
        <v>7215</v>
      </c>
      <c r="G789" s="141" t="s">
        <v>7215</v>
      </c>
      <c r="H789" s="141" t="s">
        <v>7215</v>
      </c>
      <c r="I789" s="141" t="s">
        <v>7215</v>
      </c>
      <c r="J789" s="141" t="s">
        <v>7215</v>
      </c>
      <c r="K789" s="141" t="s">
        <v>7215</v>
      </c>
      <c r="L789" s="141" t="s">
        <v>7215</v>
      </c>
      <c r="M789" s="141" t="s">
        <v>7215</v>
      </c>
      <c r="N789" s="141" t="s">
        <v>7215</v>
      </c>
      <c r="O789" s="141" t="s">
        <v>7215</v>
      </c>
    </row>
    <row r="790" spans="1:15" x14ac:dyDescent="0.2">
      <c r="A790" s="141">
        <v>332310</v>
      </c>
      <c r="B790" s="141" t="s">
        <v>4111</v>
      </c>
      <c r="C790" s="141" t="s">
        <v>7215</v>
      </c>
      <c r="D790" s="141" t="s">
        <v>7215</v>
      </c>
      <c r="E790" s="141" t="s">
        <v>7215</v>
      </c>
      <c r="F790" s="141" t="s">
        <v>7215</v>
      </c>
      <c r="G790" s="141" t="s">
        <v>7215</v>
      </c>
      <c r="H790" s="141" t="s">
        <v>7215</v>
      </c>
      <c r="I790" s="141" t="s">
        <v>7215</v>
      </c>
      <c r="J790" s="141" t="s">
        <v>7215</v>
      </c>
      <c r="K790" s="141" t="s">
        <v>7215</v>
      </c>
      <c r="L790" s="141" t="s">
        <v>7215</v>
      </c>
      <c r="M790" s="141" t="s">
        <v>7215</v>
      </c>
      <c r="N790" s="141" t="s">
        <v>7215</v>
      </c>
      <c r="O790" s="141" t="s">
        <v>7215</v>
      </c>
    </row>
    <row r="791" spans="1:15" x14ac:dyDescent="0.2">
      <c r="A791" s="141">
        <v>332333</v>
      </c>
      <c r="B791" s="141" t="s">
        <v>4111</v>
      </c>
      <c r="C791" s="141" t="s">
        <v>7215</v>
      </c>
      <c r="D791" s="141" t="s">
        <v>7215</v>
      </c>
      <c r="E791" s="141" t="s">
        <v>7215</v>
      </c>
      <c r="F791" s="141" t="s">
        <v>7215</v>
      </c>
      <c r="G791" s="141" t="s">
        <v>7215</v>
      </c>
      <c r="H791" s="141" t="s">
        <v>7215</v>
      </c>
      <c r="I791" s="141" t="s">
        <v>7215</v>
      </c>
      <c r="J791" s="141" t="s">
        <v>7215</v>
      </c>
      <c r="K791" s="141" t="s">
        <v>7215</v>
      </c>
      <c r="L791" s="141" t="s">
        <v>7215</v>
      </c>
      <c r="M791" s="141" t="s">
        <v>7215</v>
      </c>
      <c r="N791" s="141" t="s">
        <v>7215</v>
      </c>
      <c r="O791" s="141" t="s">
        <v>7215</v>
      </c>
    </row>
    <row r="792" spans="1:15" x14ac:dyDescent="0.2">
      <c r="A792" s="141">
        <v>332334</v>
      </c>
      <c r="B792" s="141" t="s">
        <v>4111</v>
      </c>
      <c r="C792" s="141" t="s">
        <v>7215</v>
      </c>
      <c r="D792" s="141" t="s">
        <v>7215</v>
      </c>
      <c r="E792" s="141" t="s">
        <v>7215</v>
      </c>
      <c r="F792" s="141" t="s">
        <v>7215</v>
      </c>
      <c r="G792" s="141" t="s">
        <v>7215</v>
      </c>
      <c r="H792" s="141" t="s">
        <v>7215</v>
      </c>
      <c r="I792" s="141" t="s">
        <v>7215</v>
      </c>
      <c r="J792" s="141" t="s">
        <v>7215</v>
      </c>
      <c r="K792" s="141" t="s">
        <v>7215</v>
      </c>
      <c r="L792" s="141" t="s">
        <v>7215</v>
      </c>
      <c r="M792" s="141" t="s">
        <v>7215</v>
      </c>
      <c r="N792" s="141" t="s">
        <v>7215</v>
      </c>
      <c r="O792" s="141" t="s">
        <v>7215</v>
      </c>
    </row>
    <row r="793" spans="1:15" x14ac:dyDescent="0.2">
      <c r="A793" s="141">
        <v>332343</v>
      </c>
      <c r="B793" s="141" t="s">
        <v>4111</v>
      </c>
      <c r="C793" s="141" t="s">
        <v>7215</v>
      </c>
      <c r="D793" s="141" t="s">
        <v>7215</v>
      </c>
      <c r="E793" s="141" t="s">
        <v>7215</v>
      </c>
      <c r="F793" s="141" t="s">
        <v>7215</v>
      </c>
      <c r="G793" s="141" t="s">
        <v>7215</v>
      </c>
      <c r="H793" s="141" t="s">
        <v>7215</v>
      </c>
      <c r="I793" s="141" t="s">
        <v>7215</v>
      </c>
      <c r="J793" s="141" t="s">
        <v>7215</v>
      </c>
      <c r="K793" s="141" t="s">
        <v>7215</v>
      </c>
      <c r="L793" s="141" t="s">
        <v>7215</v>
      </c>
      <c r="M793" s="141" t="s">
        <v>7215</v>
      </c>
      <c r="N793" s="141" t="s">
        <v>7215</v>
      </c>
      <c r="O793" s="141" t="s">
        <v>7215</v>
      </c>
    </row>
    <row r="794" spans="1:15" x14ac:dyDescent="0.2">
      <c r="A794" s="141">
        <v>332346</v>
      </c>
      <c r="B794" s="141" t="s">
        <v>4111</v>
      </c>
      <c r="C794" s="141" t="s">
        <v>7215</v>
      </c>
      <c r="D794" s="141" t="s">
        <v>7215</v>
      </c>
      <c r="E794" s="141" t="s">
        <v>7215</v>
      </c>
      <c r="F794" s="141" t="s">
        <v>7215</v>
      </c>
      <c r="G794" s="141" t="s">
        <v>7215</v>
      </c>
      <c r="H794" s="141" t="s">
        <v>7215</v>
      </c>
      <c r="I794" s="141" t="s">
        <v>7215</v>
      </c>
      <c r="J794" s="141" t="s">
        <v>7215</v>
      </c>
      <c r="K794" s="141" t="s">
        <v>7215</v>
      </c>
      <c r="L794" s="141" t="s">
        <v>7215</v>
      </c>
      <c r="M794" s="141" t="s">
        <v>7215</v>
      </c>
      <c r="N794" s="141" t="s">
        <v>7215</v>
      </c>
      <c r="O794" s="141" t="s">
        <v>7215</v>
      </c>
    </row>
    <row r="795" spans="1:15" x14ac:dyDescent="0.2">
      <c r="A795" s="141">
        <v>332347</v>
      </c>
      <c r="B795" s="141" t="s">
        <v>4111</v>
      </c>
      <c r="C795" s="141" t="s">
        <v>7215</v>
      </c>
      <c r="D795" s="141" t="s">
        <v>7215</v>
      </c>
      <c r="E795" s="141" t="s">
        <v>7215</v>
      </c>
      <c r="F795" s="141" t="s">
        <v>7215</v>
      </c>
      <c r="G795" s="141" t="s">
        <v>7215</v>
      </c>
      <c r="H795" s="141" t="s">
        <v>7215</v>
      </c>
      <c r="I795" s="141" t="s">
        <v>7215</v>
      </c>
      <c r="J795" s="141" t="s">
        <v>7215</v>
      </c>
      <c r="K795" s="141" t="s">
        <v>7215</v>
      </c>
      <c r="L795" s="141" t="s">
        <v>7215</v>
      </c>
      <c r="M795" s="141" t="s">
        <v>7215</v>
      </c>
      <c r="N795" s="141" t="s">
        <v>7215</v>
      </c>
      <c r="O795" s="141" t="s">
        <v>7215</v>
      </c>
    </row>
    <row r="796" spans="1:15" x14ac:dyDescent="0.2">
      <c r="A796" s="141">
        <v>332357</v>
      </c>
      <c r="B796" s="141" t="s">
        <v>4111</v>
      </c>
      <c r="C796" s="141" t="s">
        <v>7215</v>
      </c>
      <c r="D796" s="141" t="s">
        <v>7215</v>
      </c>
      <c r="E796" s="141" t="s">
        <v>7215</v>
      </c>
      <c r="F796" s="141" t="s">
        <v>7215</v>
      </c>
      <c r="G796" s="141" t="s">
        <v>7215</v>
      </c>
      <c r="H796" s="141" t="s">
        <v>7215</v>
      </c>
      <c r="I796" s="141" t="s">
        <v>7215</v>
      </c>
      <c r="J796" s="141" t="s">
        <v>7215</v>
      </c>
      <c r="K796" s="141" t="s">
        <v>7215</v>
      </c>
      <c r="L796" s="141" t="s">
        <v>7215</v>
      </c>
      <c r="M796" s="141" t="s">
        <v>7215</v>
      </c>
      <c r="N796" s="141" t="s">
        <v>7215</v>
      </c>
      <c r="O796" s="141" t="s">
        <v>7215</v>
      </c>
    </row>
    <row r="797" spans="1:15" x14ac:dyDescent="0.2">
      <c r="A797" s="141">
        <v>332359</v>
      </c>
      <c r="B797" s="141" t="s">
        <v>4111</v>
      </c>
      <c r="C797" s="141" t="s">
        <v>7215</v>
      </c>
      <c r="D797" s="141" t="s">
        <v>7215</v>
      </c>
      <c r="E797" s="141" t="s">
        <v>7215</v>
      </c>
      <c r="F797" s="141" t="s">
        <v>7215</v>
      </c>
      <c r="G797" s="141" t="s">
        <v>7215</v>
      </c>
      <c r="H797" s="141" t="s">
        <v>7215</v>
      </c>
      <c r="I797" s="141" t="s">
        <v>7215</v>
      </c>
      <c r="J797" s="141" t="s">
        <v>7215</v>
      </c>
      <c r="K797" s="141" t="s">
        <v>7215</v>
      </c>
      <c r="L797" s="141" t="s">
        <v>7215</v>
      </c>
      <c r="M797" s="141" t="s">
        <v>7215</v>
      </c>
      <c r="N797" s="141" t="s">
        <v>7215</v>
      </c>
      <c r="O797" s="141" t="s">
        <v>7215</v>
      </c>
    </row>
    <row r="798" spans="1:15" x14ac:dyDescent="0.2">
      <c r="A798" s="141">
        <v>332364</v>
      </c>
      <c r="B798" s="141" t="s">
        <v>4111</v>
      </c>
      <c r="C798" s="141" t="s">
        <v>7215</v>
      </c>
      <c r="D798" s="141" t="s">
        <v>7215</v>
      </c>
      <c r="E798" s="141" t="s">
        <v>7215</v>
      </c>
      <c r="F798" s="141" t="s">
        <v>7215</v>
      </c>
      <c r="G798" s="141" t="s">
        <v>7215</v>
      </c>
      <c r="H798" s="141" t="s">
        <v>7215</v>
      </c>
      <c r="I798" s="141" t="s">
        <v>7215</v>
      </c>
      <c r="J798" s="141" t="s">
        <v>7215</v>
      </c>
      <c r="K798" s="141" t="s">
        <v>7215</v>
      </c>
      <c r="L798" s="141" t="s">
        <v>7215</v>
      </c>
      <c r="M798" s="141" t="s">
        <v>7215</v>
      </c>
      <c r="N798" s="141" t="s">
        <v>7215</v>
      </c>
      <c r="O798" s="141" t="s">
        <v>7215</v>
      </c>
    </row>
    <row r="799" spans="1:15" x14ac:dyDescent="0.2">
      <c r="A799" s="141">
        <v>332374</v>
      </c>
      <c r="B799" s="141" t="s">
        <v>4111</v>
      </c>
      <c r="C799" s="141" t="s">
        <v>7215</v>
      </c>
      <c r="D799" s="141" t="s">
        <v>7215</v>
      </c>
      <c r="E799" s="141" t="s">
        <v>7215</v>
      </c>
      <c r="F799" s="141" t="s">
        <v>7215</v>
      </c>
      <c r="G799" s="141" t="s">
        <v>7215</v>
      </c>
      <c r="H799" s="141" t="s">
        <v>7215</v>
      </c>
      <c r="I799" s="141" t="s">
        <v>7215</v>
      </c>
      <c r="J799" s="141" t="s">
        <v>7215</v>
      </c>
      <c r="K799" s="141" t="s">
        <v>7215</v>
      </c>
      <c r="L799" s="141" t="s">
        <v>7215</v>
      </c>
      <c r="M799" s="141" t="s">
        <v>7215</v>
      </c>
      <c r="N799" s="141" t="s">
        <v>7215</v>
      </c>
      <c r="O799" s="141" t="s">
        <v>7215</v>
      </c>
    </row>
    <row r="800" spans="1:15" x14ac:dyDescent="0.2">
      <c r="A800" s="141">
        <v>332376</v>
      </c>
      <c r="B800" s="141" t="s">
        <v>4111</v>
      </c>
      <c r="C800" s="141" t="s">
        <v>7215</v>
      </c>
      <c r="D800" s="141" t="s">
        <v>7215</v>
      </c>
      <c r="E800" s="141" t="s">
        <v>7215</v>
      </c>
      <c r="F800" s="141" t="s">
        <v>7215</v>
      </c>
      <c r="G800" s="141" t="s">
        <v>7215</v>
      </c>
      <c r="H800" s="141" t="s">
        <v>7215</v>
      </c>
      <c r="I800" s="141" t="s">
        <v>7215</v>
      </c>
      <c r="J800" s="141" t="s">
        <v>7215</v>
      </c>
      <c r="K800" s="141" t="s">
        <v>7215</v>
      </c>
      <c r="L800" s="141" t="s">
        <v>7215</v>
      </c>
      <c r="M800" s="141" t="s">
        <v>7215</v>
      </c>
      <c r="N800" s="141" t="s">
        <v>7215</v>
      </c>
      <c r="O800" s="141" t="s">
        <v>7215</v>
      </c>
    </row>
    <row r="801" spans="1:15" x14ac:dyDescent="0.2">
      <c r="A801" s="141">
        <v>332381</v>
      </c>
      <c r="B801" s="141" t="s">
        <v>4111</v>
      </c>
      <c r="C801" s="141" t="s">
        <v>7215</v>
      </c>
      <c r="D801" s="141" t="s">
        <v>7215</v>
      </c>
      <c r="E801" s="141" t="s">
        <v>7215</v>
      </c>
      <c r="F801" s="141" t="s">
        <v>7215</v>
      </c>
      <c r="G801" s="141" t="s">
        <v>7215</v>
      </c>
      <c r="H801" s="141" t="s">
        <v>7215</v>
      </c>
      <c r="I801" s="141" t="s">
        <v>7215</v>
      </c>
      <c r="J801" s="141" t="s">
        <v>7215</v>
      </c>
      <c r="K801" s="141" t="s">
        <v>7215</v>
      </c>
      <c r="L801" s="141" t="s">
        <v>7215</v>
      </c>
      <c r="M801" s="141" t="s">
        <v>7215</v>
      </c>
      <c r="N801" s="141" t="s">
        <v>7215</v>
      </c>
      <c r="O801" s="141" t="s">
        <v>7215</v>
      </c>
    </row>
    <row r="802" spans="1:15" x14ac:dyDescent="0.2">
      <c r="A802" s="141">
        <v>332417</v>
      </c>
      <c r="B802" s="141" t="s">
        <v>4111</v>
      </c>
      <c r="C802" s="141" t="s">
        <v>7215</v>
      </c>
      <c r="D802" s="141" t="s">
        <v>7215</v>
      </c>
      <c r="E802" s="141" t="s">
        <v>7215</v>
      </c>
      <c r="F802" s="141" t="s">
        <v>7215</v>
      </c>
      <c r="G802" s="141" t="s">
        <v>7215</v>
      </c>
      <c r="H802" s="141" t="s">
        <v>7215</v>
      </c>
      <c r="I802" s="141" t="s">
        <v>7215</v>
      </c>
      <c r="J802" s="141" t="s">
        <v>7215</v>
      </c>
      <c r="K802" s="141" t="s">
        <v>7215</v>
      </c>
      <c r="L802" s="141" t="s">
        <v>7215</v>
      </c>
      <c r="M802" s="141" t="s">
        <v>7215</v>
      </c>
      <c r="N802" s="141" t="s">
        <v>7215</v>
      </c>
      <c r="O802" s="141" t="s">
        <v>7215</v>
      </c>
    </row>
    <row r="803" spans="1:15" x14ac:dyDescent="0.2">
      <c r="A803" s="141">
        <v>332418</v>
      </c>
      <c r="B803" s="141" t="s">
        <v>4111</v>
      </c>
      <c r="C803" s="141" t="s">
        <v>7215</v>
      </c>
      <c r="D803" s="141" t="s">
        <v>7215</v>
      </c>
      <c r="E803" s="141" t="s">
        <v>7215</v>
      </c>
      <c r="F803" s="141" t="s">
        <v>7215</v>
      </c>
      <c r="G803" s="141" t="s">
        <v>7215</v>
      </c>
      <c r="H803" s="141" t="s">
        <v>7215</v>
      </c>
      <c r="I803" s="141" t="s">
        <v>7215</v>
      </c>
      <c r="J803" s="141" t="s">
        <v>7215</v>
      </c>
      <c r="K803" s="141" t="s">
        <v>7215</v>
      </c>
      <c r="L803" s="141" t="s">
        <v>7215</v>
      </c>
      <c r="M803" s="141" t="s">
        <v>7215</v>
      </c>
      <c r="N803" s="141" t="s">
        <v>7215</v>
      </c>
      <c r="O803" s="141" t="s">
        <v>7215</v>
      </c>
    </row>
    <row r="804" spans="1:15" x14ac:dyDescent="0.2">
      <c r="A804" s="141">
        <v>332433</v>
      </c>
      <c r="B804" s="141" t="s">
        <v>4111</v>
      </c>
      <c r="C804" s="141" t="s">
        <v>7215</v>
      </c>
      <c r="D804" s="141" t="s">
        <v>7215</v>
      </c>
      <c r="E804" s="141" t="s">
        <v>7215</v>
      </c>
      <c r="F804" s="141" t="s">
        <v>7215</v>
      </c>
      <c r="G804" s="141" t="s">
        <v>7215</v>
      </c>
      <c r="H804" s="141" t="s">
        <v>7215</v>
      </c>
      <c r="I804" s="141" t="s">
        <v>7215</v>
      </c>
      <c r="J804" s="141" t="s">
        <v>7215</v>
      </c>
      <c r="K804" s="141" t="s">
        <v>7215</v>
      </c>
      <c r="L804" s="141" t="s">
        <v>7215</v>
      </c>
      <c r="M804" s="141" t="s">
        <v>7215</v>
      </c>
      <c r="N804" s="141" t="s">
        <v>7215</v>
      </c>
      <c r="O804" s="141" t="s">
        <v>7215</v>
      </c>
    </row>
    <row r="805" spans="1:15" x14ac:dyDescent="0.2">
      <c r="A805" s="141">
        <v>332435</v>
      </c>
      <c r="B805" s="141" t="s">
        <v>4111</v>
      </c>
      <c r="C805" s="141" t="s">
        <v>7215</v>
      </c>
      <c r="D805" s="141" t="s">
        <v>7215</v>
      </c>
      <c r="E805" s="141" t="s">
        <v>7215</v>
      </c>
      <c r="F805" s="141" t="s">
        <v>7215</v>
      </c>
      <c r="G805" s="141" t="s">
        <v>7215</v>
      </c>
      <c r="H805" s="141" t="s">
        <v>7215</v>
      </c>
      <c r="I805" s="141" t="s">
        <v>7215</v>
      </c>
      <c r="J805" s="141" t="s">
        <v>7215</v>
      </c>
      <c r="K805" s="141" t="s">
        <v>7215</v>
      </c>
      <c r="L805" s="141" t="s">
        <v>7215</v>
      </c>
      <c r="M805" s="141" t="s">
        <v>7215</v>
      </c>
      <c r="N805" s="141" t="s">
        <v>7215</v>
      </c>
      <c r="O805" s="141" t="s">
        <v>7215</v>
      </c>
    </row>
    <row r="806" spans="1:15" x14ac:dyDescent="0.2">
      <c r="A806" s="141">
        <v>332454</v>
      </c>
      <c r="B806" s="141" t="s">
        <v>4111</v>
      </c>
      <c r="C806" s="141" t="s">
        <v>7215</v>
      </c>
      <c r="D806" s="141" t="s">
        <v>7215</v>
      </c>
      <c r="E806" s="141" t="s">
        <v>7215</v>
      </c>
      <c r="F806" s="141" t="s">
        <v>7215</v>
      </c>
      <c r="G806" s="141" t="s">
        <v>7215</v>
      </c>
      <c r="H806" s="141" t="s">
        <v>7215</v>
      </c>
      <c r="I806" s="141" t="s">
        <v>7215</v>
      </c>
      <c r="J806" s="141" t="s">
        <v>7215</v>
      </c>
      <c r="K806" s="141" t="s">
        <v>7215</v>
      </c>
      <c r="L806" s="141" t="s">
        <v>7215</v>
      </c>
      <c r="M806" s="141" t="s">
        <v>7215</v>
      </c>
      <c r="N806" s="141" t="s">
        <v>7215</v>
      </c>
      <c r="O806" s="141" t="s">
        <v>7215</v>
      </c>
    </row>
    <row r="807" spans="1:15" x14ac:dyDescent="0.2">
      <c r="A807" s="141">
        <v>332460</v>
      </c>
      <c r="B807" s="141" t="s">
        <v>4111</v>
      </c>
      <c r="C807" s="141" t="s">
        <v>7215</v>
      </c>
      <c r="D807" s="141" t="s">
        <v>7215</v>
      </c>
      <c r="E807" s="141" t="s">
        <v>7215</v>
      </c>
      <c r="F807" s="141" t="s">
        <v>7215</v>
      </c>
      <c r="G807" s="141" t="s">
        <v>7215</v>
      </c>
      <c r="H807" s="141" t="s">
        <v>7215</v>
      </c>
      <c r="I807" s="141" t="s">
        <v>7215</v>
      </c>
      <c r="J807" s="141" t="s">
        <v>7215</v>
      </c>
      <c r="K807" s="141" t="s">
        <v>7215</v>
      </c>
      <c r="L807" s="141" t="s">
        <v>7215</v>
      </c>
      <c r="M807" s="141" t="s">
        <v>7215</v>
      </c>
      <c r="N807" s="141" t="s">
        <v>7215</v>
      </c>
      <c r="O807" s="141" t="s">
        <v>7215</v>
      </c>
    </row>
    <row r="808" spans="1:15" x14ac:dyDescent="0.2">
      <c r="A808" s="141">
        <v>332466</v>
      </c>
      <c r="B808" s="141" t="s">
        <v>4111</v>
      </c>
      <c r="C808" s="141" t="s">
        <v>7215</v>
      </c>
      <c r="D808" s="141" t="s">
        <v>7215</v>
      </c>
      <c r="E808" s="141" t="s">
        <v>7215</v>
      </c>
      <c r="F808" s="141" t="s">
        <v>7215</v>
      </c>
      <c r="G808" s="141" t="s">
        <v>7215</v>
      </c>
      <c r="H808" s="141" t="s">
        <v>7215</v>
      </c>
      <c r="I808" s="141" t="s">
        <v>7215</v>
      </c>
      <c r="J808" s="141" t="s">
        <v>7215</v>
      </c>
      <c r="K808" s="141" t="s">
        <v>7215</v>
      </c>
      <c r="L808" s="141" t="s">
        <v>7215</v>
      </c>
      <c r="M808" s="141" t="s">
        <v>7215</v>
      </c>
      <c r="N808" s="141" t="s">
        <v>7215</v>
      </c>
      <c r="O808" s="141" t="s">
        <v>7215</v>
      </c>
    </row>
    <row r="809" spans="1:15" x14ac:dyDescent="0.2">
      <c r="A809" s="141">
        <v>332497</v>
      </c>
      <c r="B809" s="141" t="s">
        <v>4111</v>
      </c>
      <c r="C809" s="141" t="s">
        <v>7215</v>
      </c>
      <c r="D809" s="141" t="s">
        <v>7215</v>
      </c>
      <c r="E809" s="141" t="s">
        <v>7215</v>
      </c>
      <c r="F809" s="141" t="s">
        <v>7215</v>
      </c>
      <c r="G809" s="141" t="s">
        <v>7215</v>
      </c>
      <c r="H809" s="141" t="s">
        <v>7215</v>
      </c>
      <c r="I809" s="141" t="s">
        <v>7215</v>
      </c>
      <c r="J809" s="141" t="s">
        <v>7215</v>
      </c>
      <c r="K809" s="141" t="s">
        <v>7215</v>
      </c>
      <c r="L809" s="141" t="s">
        <v>7215</v>
      </c>
      <c r="M809" s="141" t="s">
        <v>7215</v>
      </c>
      <c r="N809" s="141" t="s">
        <v>7215</v>
      </c>
      <c r="O809" s="141" t="s">
        <v>7215</v>
      </c>
    </row>
    <row r="810" spans="1:15" x14ac:dyDescent="0.2">
      <c r="A810" s="141">
        <v>332528</v>
      </c>
      <c r="B810" s="141" t="s">
        <v>4111</v>
      </c>
      <c r="C810" s="141" t="s">
        <v>7215</v>
      </c>
      <c r="D810" s="141" t="s">
        <v>7215</v>
      </c>
      <c r="E810" s="141" t="s">
        <v>7215</v>
      </c>
      <c r="F810" s="141" t="s">
        <v>7215</v>
      </c>
      <c r="G810" s="141" t="s">
        <v>7215</v>
      </c>
      <c r="H810" s="141" t="s">
        <v>7215</v>
      </c>
      <c r="I810" s="141" t="s">
        <v>7215</v>
      </c>
      <c r="J810" s="141" t="s">
        <v>7215</v>
      </c>
      <c r="K810" s="141" t="s">
        <v>7215</v>
      </c>
      <c r="L810" s="141" t="s">
        <v>7215</v>
      </c>
      <c r="M810" s="141" t="s">
        <v>7215</v>
      </c>
      <c r="N810" s="141" t="s">
        <v>7215</v>
      </c>
      <c r="O810" s="141" t="s">
        <v>7215</v>
      </c>
    </row>
    <row r="811" spans="1:15" x14ac:dyDescent="0.2">
      <c r="A811" s="141">
        <v>332551</v>
      </c>
      <c r="B811" s="141" t="s">
        <v>4111</v>
      </c>
      <c r="C811" s="141" t="s">
        <v>7215</v>
      </c>
      <c r="D811" s="141" t="s">
        <v>7215</v>
      </c>
      <c r="E811" s="141" t="s">
        <v>7215</v>
      </c>
      <c r="F811" s="141" t="s">
        <v>7215</v>
      </c>
      <c r="G811" s="141" t="s">
        <v>7215</v>
      </c>
      <c r="H811" s="141" t="s">
        <v>7215</v>
      </c>
      <c r="I811" s="141" t="s">
        <v>7215</v>
      </c>
      <c r="J811" s="141" t="s">
        <v>7215</v>
      </c>
      <c r="K811" s="141" t="s">
        <v>7215</v>
      </c>
      <c r="L811" s="141" t="s">
        <v>7215</v>
      </c>
      <c r="M811" s="141" t="s">
        <v>7215</v>
      </c>
      <c r="N811" s="141" t="s">
        <v>7215</v>
      </c>
      <c r="O811" s="141" t="s">
        <v>7215</v>
      </c>
    </row>
    <row r="812" spans="1:15" x14ac:dyDescent="0.2">
      <c r="A812" s="141">
        <v>332576</v>
      </c>
      <c r="B812" s="141" t="s">
        <v>4111</v>
      </c>
      <c r="C812" s="141" t="s">
        <v>7215</v>
      </c>
      <c r="D812" s="141" t="s">
        <v>7215</v>
      </c>
      <c r="E812" s="141" t="s">
        <v>7215</v>
      </c>
      <c r="F812" s="141" t="s">
        <v>7215</v>
      </c>
      <c r="G812" s="141" t="s">
        <v>7215</v>
      </c>
      <c r="H812" s="141" t="s">
        <v>7215</v>
      </c>
      <c r="I812" s="141" t="s">
        <v>7215</v>
      </c>
      <c r="J812" s="141" t="s">
        <v>7215</v>
      </c>
      <c r="K812" s="141" t="s">
        <v>7215</v>
      </c>
      <c r="L812" s="141" t="s">
        <v>7215</v>
      </c>
      <c r="M812" s="141" t="s">
        <v>7215</v>
      </c>
      <c r="N812" s="141" t="s">
        <v>7215</v>
      </c>
      <c r="O812" s="141" t="s">
        <v>7215</v>
      </c>
    </row>
    <row r="813" spans="1:15" x14ac:dyDescent="0.2">
      <c r="A813" s="141">
        <v>332586</v>
      </c>
      <c r="B813" s="141" t="s">
        <v>4111</v>
      </c>
      <c r="C813" s="141" t="s">
        <v>7215</v>
      </c>
      <c r="D813" s="141" t="s">
        <v>7215</v>
      </c>
      <c r="E813" s="141" t="s">
        <v>7215</v>
      </c>
      <c r="F813" s="141" t="s">
        <v>7215</v>
      </c>
      <c r="G813" s="141" t="s">
        <v>7215</v>
      </c>
      <c r="H813" s="141" t="s">
        <v>7215</v>
      </c>
      <c r="I813" s="141" t="s">
        <v>7215</v>
      </c>
      <c r="J813" s="141" t="s">
        <v>7215</v>
      </c>
      <c r="K813" s="141" t="s">
        <v>7215</v>
      </c>
      <c r="L813" s="141" t="s">
        <v>7215</v>
      </c>
      <c r="M813" s="141" t="s">
        <v>7215</v>
      </c>
      <c r="N813" s="141" t="s">
        <v>7215</v>
      </c>
      <c r="O813" s="141" t="s">
        <v>7215</v>
      </c>
    </row>
    <row r="814" spans="1:15" x14ac:dyDescent="0.2">
      <c r="A814" s="141">
        <v>332587</v>
      </c>
      <c r="B814" s="141" t="s">
        <v>4111</v>
      </c>
      <c r="C814" s="141" t="s">
        <v>7215</v>
      </c>
      <c r="D814" s="141" t="s">
        <v>7215</v>
      </c>
      <c r="E814" s="141" t="s">
        <v>7215</v>
      </c>
      <c r="F814" s="141" t="s">
        <v>7215</v>
      </c>
      <c r="G814" s="141" t="s">
        <v>7215</v>
      </c>
      <c r="H814" s="141" t="s">
        <v>7215</v>
      </c>
      <c r="I814" s="141" t="s">
        <v>7215</v>
      </c>
      <c r="J814" s="141" t="s">
        <v>7215</v>
      </c>
      <c r="K814" s="141" t="s">
        <v>7215</v>
      </c>
      <c r="L814" s="141" t="s">
        <v>7215</v>
      </c>
      <c r="M814" s="141" t="s">
        <v>7215</v>
      </c>
      <c r="N814" s="141" t="s">
        <v>7215</v>
      </c>
      <c r="O814" s="141" t="s">
        <v>7215</v>
      </c>
    </row>
    <row r="815" spans="1:15" x14ac:dyDescent="0.2">
      <c r="A815" s="141">
        <v>332626</v>
      </c>
      <c r="B815" s="141" t="s">
        <v>4111</v>
      </c>
      <c r="C815" s="141" t="s">
        <v>7215</v>
      </c>
      <c r="D815" s="141" t="s">
        <v>7215</v>
      </c>
      <c r="E815" s="141" t="s">
        <v>7215</v>
      </c>
      <c r="F815" s="141" t="s">
        <v>7215</v>
      </c>
      <c r="G815" s="141" t="s">
        <v>7215</v>
      </c>
      <c r="H815" s="141" t="s">
        <v>7215</v>
      </c>
      <c r="I815" s="141" t="s">
        <v>7215</v>
      </c>
      <c r="J815" s="141" t="s">
        <v>7215</v>
      </c>
      <c r="K815" s="141" t="s">
        <v>7215</v>
      </c>
      <c r="L815" s="141" t="s">
        <v>7215</v>
      </c>
      <c r="M815" s="141" t="s">
        <v>7215</v>
      </c>
      <c r="N815" s="141" t="s">
        <v>7215</v>
      </c>
      <c r="O815" s="141" t="s">
        <v>7215</v>
      </c>
    </row>
    <row r="816" spans="1:15" x14ac:dyDescent="0.2">
      <c r="A816" s="141">
        <v>332635</v>
      </c>
      <c r="B816" s="141" t="s">
        <v>4111</v>
      </c>
      <c r="C816" s="141" t="s">
        <v>7215</v>
      </c>
      <c r="D816" s="141" t="s">
        <v>7215</v>
      </c>
      <c r="E816" s="141" t="s">
        <v>7215</v>
      </c>
      <c r="F816" s="141" t="s">
        <v>7215</v>
      </c>
      <c r="G816" s="141" t="s">
        <v>7215</v>
      </c>
      <c r="H816" s="141" t="s">
        <v>7215</v>
      </c>
      <c r="I816" s="141" t="s">
        <v>7215</v>
      </c>
      <c r="J816" s="141" t="s">
        <v>7215</v>
      </c>
      <c r="K816" s="141" t="s">
        <v>7215</v>
      </c>
      <c r="L816" s="141" t="s">
        <v>7215</v>
      </c>
      <c r="M816" s="141" t="s">
        <v>7215</v>
      </c>
      <c r="N816" s="141" t="s">
        <v>7215</v>
      </c>
      <c r="O816" s="141" t="s">
        <v>7215</v>
      </c>
    </row>
    <row r="817" spans="1:15" x14ac:dyDescent="0.2">
      <c r="A817" s="141">
        <v>332637</v>
      </c>
      <c r="B817" s="141" t="s">
        <v>4111</v>
      </c>
      <c r="C817" s="141" t="s">
        <v>7215</v>
      </c>
      <c r="D817" s="141" t="s">
        <v>7215</v>
      </c>
      <c r="E817" s="141" t="s">
        <v>7215</v>
      </c>
      <c r="F817" s="141" t="s">
        <v>7215</v>
      </c>
      <c r="G817" s="141" t="s">
        <v>7215</v>
      </c>
      <c r="H817" s="141" t="s">
        <v>7215</v>
      </c>
      <c r="I817" s="141" t="s">
        <v>7215</v>
      </c>
      <c r="J817" s="141" t="s">
        <v>7215</v>
      </c>
      <c r="K817" s="141" t="s">
        <v>7215</v>
      </c>
      <c r="L817" s="141" t="s">
        <v>7215</v>
      </c>
      <c r="M817" s="141" t="s">
        <v>7215</v>
      </c>
      <c r="N817" s="141" t="s">
        <v>7215</v>
      </c>
      <c r="O817" s="141" t="s">
        <v>7215</v>
      </c>
    </row>
    <row r="818" spans="1:15" x14ac:dyDescent="0.2">
      <c r="A818" s="141">
        <v>332639</v>
      </c>
      <c r="B818" s="141" t="s">
        <v>4111</v>
      </c>
      <c r="C818" s="141" t="s">
        <v>7215</v>
      </c>
      <c r="D818" s="141" t="s">
        <v>7215</v>
      </c>
      <c r="E818" s="141" t="s">
        <v>7215</v>
      </c>
      <c r="F818" s="141" t="s">
        <v>7215</v>
      </c>
      <c r="G818" s="141" t="s">
        <v>7215</v>
      </c>
      <c r="H818" s="141" t="s">
        <v>7215</v>
      </c>
      <c r="I818" s="141" t="s">
        <v>7215</v>
      </c>
      <c r="J818" s="141" t="s">
        <v>7215</v>
      </c>
      <c r="K818" s="141" t="s">
        <v>7215</v>
      </c>
      <c r="L818" s="141" t="s">
        <v>7215</v>
      </c>
      <c r="M818" s="141" t="s">
        <v>7215</v>
      </c>
      <c r="N818" s="141" t="s">
        <v>7215</v>
      </c>
      <c r="O818" s="141" t="s">
        <v>7215</v>
      </c>
    </row>
    <row r="819" spans="1:15" x14ac:dyDescent="0.2">
      <c r="A819" s="141">
        <v>332641</v>
      </c>
      <c r="B819" s="141" t="s">
        <v>4111</v>
      </c>
      <c r="C819" s="141" t="s">
        <v>7215</v>
      </c>
      <c r="D819" s="141" t="s">
        <v>7215</v>
      </c>
      <c r="E819" s="141" t="s">
        <v>7215</v>
      </c>
      <c r="F819" s="141" t="s">
        <v>7215</v>
      </c>
      <c r="G819" s="141" t="s">
        <v>7215</v>
      </c>
      <c r="H819" s="141" t="s">
        <v>7215</v>
      </c>
      <c r="I819" s="141" t="s">
        <v>7215</v>
      </c>
      <c r="J819" s="141" t="s">
        <v>7215</v>
      </c>
      <c r="K819" s="141" t="s">
        <v>7215</v>
      </c>
      <c r="L819" s="141" t="s">
        <v>7215</v>
      </c>
      <c r="M819" s="141" t="s">
        <v>7215</v>
      </c>
      <c r="N819" s="141" t="s">
        <v>7215</v>
      </c>
      <c r="O819" s="141" t="s">
        <v>7215</v>
      </c>
    </row>
    <row r="820" spans="1:15" x14ac:dyDescent="0.2">
      <c r="A820" s="141">
        <v>332642</v>
      </c>
      <c r="B820" s="141" t="s">
        <v>4111</v>
      </c>
      <c r="C820" s="141" t="s">
        <v>7215</v>
      </c>
      <c r="D820" s="141" t="s">
        <v>7215</v>
      </c>
      <c r="E820" s="141" t="s">
        <v>7215</v>
      </c>
      <c r="F820" s="141" t="s">
        <v>7215</v>
      </c>
      <c r="G820" s="141" t="s">
        <v>7215</v>
      </c>
      <c r="H820" s="141" t="s">
        <v>7215</v>
      </c>
      <c r="I820" s="141" t="s">
        <v>7215</v>
      </c>
      <c r="J820" s="141" t="s">
        <v>7215</v>
      </c>
      <c r="K820" s="141" t="s">
        <v>7215</v>
      </c>
      <c r="L820" s="141" t="s">
        <v>7215</v>
      </c>
      <c r="M820" s="141" t="s">
        <v>7215</v>
      </c>
      <c r="N820" s="141" t="s">
        <v>7215</v>
      </c>
      <c r="O820" s="141" t="s">
        <v>7215</v>
      </c>
    </row>
    <row r="821" spans="1:15" x14ac:dyDescent="0.2">
      <c r="A821" s="141">
        <v>332644</v>
      </c>
      <c r="B821" s="141" t="s">
        <v>4111</v>
      </c>
      <c r="C821" s="141" t="s">
        <v>7215</v>
      </c>
      <c r="D821" s="141" t="s">
        <v>7215</v>
      </c>
      <c r="E821" s="141" t="s">
        <v>7215</v>
      </c>
      <c r="F821" s="141" t="s">
        <v>7215</v>
      </c>
      <c r="G821" s="141" t="s">
        <v>7215</v>
      </c>
      <c r="H821" s="141" t="s">
        <v>7215</v>
      </c>
      <c r="I821" s="141" t="s">
        <v>7215</v>
      </c>
      <c r="J821" s="141" t="s">
        <v>7215</v>
      </c>
      <c r="K821" s="141" t="s">
        <v>7215</v>
      </c>
      <c r="L821" s="141" t="s">
        <v>7215</v>
      </c>
      <c r="M821" s="141" t="s">
        <v>7215</v>
      </c>
      <c r="N821" s="141" t="s">
        <v>7215</v>
      </c>
      <c r="O821" s="141" t="s">
        <v>7215</v>
      </c>
    </row>
    <row r="822" spans="1:15" x14ac:dyDescent="0.2">
      <c r="A822" s="141">
        <v>332647</v>
      </c>
      <c r="B822" s="141" t="s">
        <v>4111</v>
      </c>
      <c r="C822" s="141" t="s">
        <v>7215</v>
      </c>
      <c r="D822" s="141" t="s">
        <v>7215</v>
      </c>
      <c r="E822" s="141" t="s">
        <v>7215</v>
      </c>
      <c r="F822" s="141" t="s">
        <v>7215</v>
      </c>
      <c r="G822" s="141" t="s">
        <v>7215</v>
      </c>
      <c r="H822" s="141" t="s">
        <v>7215</v>
      </c>
      <c r="I822" s="141" t="s">
        <v>7215</v>
      </c>
      <c r="J822" s="141" t="s">
        <v>7215</v>
      </c>
      <c r="K822" s="141" t="s">
        <v>7215</v>
      </c>
      <c r="L822" s="141" t="s">
        <v>7215</v>
      </c>
      <c r="M822" s="141" t="s">
        <v>7215</v>
      </c>
      <c r="N822" s="141" t="s">
        <v>7215</v>
      </c>
      <c r="O822" s="141" t="s">
        <v>7215</v>
      </c>
    </row>
    <row r="823" spans="1:15" x14ac:dyDescent="0.2">
      <c r="A823" s="141">
        <v>332650</v>
      </c>
      <c r="B823" s="141" t="s">
        <v>4111</v>
      </c>
      <c r="C823" s="141" t="s">
        <v>7215</v>
      </c>
      <c r="D823" s="141" t="s">
        <v>7215</v>
      </c>
      <c r="E823" s="141" t="s">
        <v>7215</v>
      </c>
      <c r="F823" s="141" t="s">
        <v>7215</v>
      </c>
      <c r="G823" s="141" t="s">
        <v>7215</v>
      </c>
      <c r="H823" s="141" t="s">
        <v>7215</v>
      </c>
      <c r="I823" s="141" t="s">
        <v>7215</v>
      </c>
      <c r="J823" s="141" t="s">
        <v>7215</v>
      </c>
      <c r="K823" s="141" t="s">
        <v>7215</v>
      </c>
      <c r="L823" s="141" t="s">
        <v>7215</v>
      </c>
      <c r="M823" s="141" t="s">
        <v>7215</v>
      </c>
      <c r="N823" s="141" t="s">
        <v>7215</v>
      </c>
      <c r="O823" s="141" t="s">
        <v>7215</v>
      </c>
    </row>
    <row r="824" spans="1:15" x14ac:dyDescent="0.2">
      <c r="A824" s="141">
        <v>332660</v>
      </c>
      <c r="B824" s="141" t="s">
        <v>4111</v>
      </c>
      <c r="C824" s="141" t="s">
        <v>7215</v>
      </c>
      <c r="D824" s="141" t="s">
        <v>7215</v>
      </c>
      <c r="E824" s="141" t="s">
        <v>7215</v>
      </c>
      <c r="F824" s="141" t="s">
        <v>7215</v>
      </c>
      <c r="G824" s="141" t="s">
        <v>7215</v>
      </c>
      <c r="H824" s="141" t="s">
        <v>7215</v>
      </c>
      <c r="I824" s="141" t="s">
        <v>7215</v>
      </c>
      <c r="J824" s="141" t="s">
        <v>7215</v>
      </c>
      <c r="K824" s="141" t="s">
        <v>7215</v>
      </c>
      <c r="L824" s="141" t="s">
        <v>7215</v>
      </c>
      <c r="M824" s="141" t="s">
        <v>7215</v>
      </c>
      <c r="N824" s="141" t="s">
        <v>7215</v>
      </c>
      <c r="O824" s="141" t="s">
        <v>7215</v>
      </c>
    </row>
    <row r="825" spans="1:15" x14ac:dyDescent="0.2">
      <c r="A825" s="141">
        <v>332664</v>
      </c>
      <c r="B825" s="141" t="s">
        <v>4111</v>
      </c>
      <c r="C825" s="141" t="s">
        <v>7215</v>
      </c>
      <c r="D825" s="141" t="s">
        <v>7215</v>
      </c>
      <c r="E825" s="141" t="s">
        <v>7215</v>
      </c>
      <c r="F825" s="141" t="s">
        <v>7215</v>
      </c>
      <c r="G825" s="141" t="s">
        <v>7215</v>
      </c>
      <c r="H825" s="141" t="s">
        <v>7215</v>
      </c>
      <c r="I825" s="141" t="s">
        <v>7215</v>
      </c>
      <c r="J825" s="141" t="s">
        <v>7215</v>
      </c>
      <c r="K825" s="141" t="s">
        <v>7215</v>
      </c>
      <c r="L825" s="141" t="s">
        <v>7215</v>
      </c>
      <c r="M825" s="141" t="s">
        <v>7215</v>
      </c>
      <c r="N825" s="141" t="s">
        <v>7215</v>
      </c>
      <c r="O825" s="141" t="s">
        <v>7215</v>
      </c>
    </row>
    <row r="826" spans="1:15" x14ac:dyDescent="0.2">
      <c r="A826" s="141">
        <v>332677</v>
      </c>
      <c r="B826" s="141" t="s">
        <v>4111</v>
      </c>
      <c r="C826" s="141" t="s">
        <v>7215</v>
      </c>
      <c r="D826" s="141" t="s">
        <v>7215</v>
      </c>
      <c r="E826" s="141" t="s">
        <v>7215</v>
      </c>
      <c r="F826" s="141" t="s">
        <v>7215</v>
      </c>
      <c r="G826" s="141" t="s">
        <v>7215</v>
      </c>
      <c r="H826" s="141" t="s">
        <v>7215</v>
      </c>
      <c r="I826" s="141" t="s">
        <v>7215</v>
      </c>
      <c r="J826" s="141" t="s">
        <v>7215</v>
      </c>
      <c r="K826" s="141" t="s">
        <v>7215</v>
      </c>
      <c r="L826" s="141" t="s">
        <v>7215</v>
      </c>
      <c r="M826" s="141" t="s">
        <v>7215</v>
      </c>
      <c r="N826" s="141" t="s">
        <v>7215</v>
      </c>
      <c r="O826" s="141" t="s">
        <v>7215</v>
      </c>
    </row>
    <row r="827" spans="1:15" x14ac:dyDescent="0.2">
      <c r="A827" s="141">
        <v>332681</v>
      </c>
      <c r="B827" s="141" t="s">
        <v>4111</v>
      </c>
      <c r="C827" s="141" t="s">
        <v>7215</v>
      </c>
      <c r="D827" s="141" t="s">
        <v>7215</v>
      </c>
      <c r="E827" s="141" t="s">
        <v>7215</v>
      </c>
      <c r="F827" s="141" t="s">
        <v>7215</v>
      </c>
      <c r="G827" s="141" t="s">
        <v>7215</v>
      </c>
      <c r="H827" s="141" t="s">
        <v>7215</v>
      </c>
      <c r="I827" s="141" t="s">
        <v>7215</v>
      </c>
      <c r="J827" s="141" t="s">
        <v>7215</v>
      </c>
      <c r="K827" s="141" t="s">
        <v>7215</v>
      </c>
      <c r="L827" s="141" t="s">
        <v>7215</v>
      </c>
      <c r="M827" s="141" t="s">
        <v>7215</v>
      </c>
      <c r="N827" s="141" t="s">
        <v>7215</v>
      </c>
      <c r="O827" s="141" t="s">
        <v>7215</v>
      </c>
    </row>
    <row r="828" spans="1:15" x14ac:dyDescent="0.2">
      <c r="A828" s="141">
        <v>332692</v>
      </c>
      <c r="B828" s="141" t="s">
        <v>4111</v>
      </c>
      <c r="C828" s="141" t="s">
        <v>7215</v>
      </c>
      <c r="D828" s="141" t="s">
        <v>7215</v>
      </c>
      <c r="E828" s="141" t="s">
        <v>7215</v>
      </c>
      <c r="F828" s="141" t="s">
        <v>7215</v>
      </c>
      <c r="G828" s="141" t="s">
        <v>7215</v>
      </c>
      <c r="H828" s="141" t="s">
        <v>7215</v>
      </c>
      <c r="I828" s="141" t="s">
        <v>7215</v>
      </c>
      <c r="J828" s="141" t="s">
        <v>7215</v>
      </c>
      <c r="K828" s="141" t="s">
        <v>7215</v>
      </c>
      <c r="L828" s="141" t="s">
        <v>7215</v>
      </c>
      <c r="M828" s="141" t="s">
        <v>7215</v>
      </c>
      <c r="N828" s="141" t="s">
        <v>7215</v>
      </c>
      <c r="O828" s="141" t="s">
        <v>7215</v>
      </c>
    </row>
    <row r="829" spans="1:15" x14ac:dyDescent="0.2">
      <c r="A829" s="141">
        <v>332696</v>
      </c>
      <c r="B829" s="141" t="s">
        <v>4111</v>
      </c>
      <c r="C829" s="141" t="s">
        <v>7215</v>
      </c>
      <c r="D829" s="141" t="s">
        <v>7215</v>
      </c>
      <c r="E829" s="141" t="s">
        <v>7215</v>
      </c>
      <c r="F829" s="141" t="s">
        <v>7215</v>
      </c>
      <c r="G829" s="141" t="s">
        <v>7215</v>
      </c>
      <c r="H829" s="141" t="s">
        <v>7215</v>
      </c>
      <c r="I829" s="141" t="s">
        <v>7215</v>
      </c>
      <c r="J829" s="141" t="s">
        <v>7215</v>
      </c>
      <c r="K829" s="141" t="s">
        <v>7215</v>
      </c>
      <c r="L829" s="141" t="s">
        <v>7215</v>
      </c>
      <c r="M829" s="141" t="s">
        <v>7215</v>
      </c>
      <c r="N829" s="141" t="s">
        <v>7215</v>
      </c>
      <c r="O829" s="141" t="s">
        <v>7215</v>
      </c>
    </row>
    <row r="830" spans="1:15" x14ac:dyDescent="0.2">
      <c r="A830" s="141">
        <v>332700</v>
      </c>
      <c r="B830" s="141" t="s">
        <v>4111</v>
      </c>
      <c r="C830" s="141" t="s">
        <v>7215</v>
      </c>
      <c r="D830" s="141" t="s">
        <v>7215</v>
      </c>
      <c r="E830" s="141" t="s">
        <v>7215</v>
      </c>
      <c r="F830" s="141" t="s">
        <v>7215</v>
      </c>
      <c r="G830" s="141" t="s">
        <v>7215</v>
      </c>
      <c r="H830" s="141" t="s">
        <v>7215</v>
      </c>
      <c r="I830" s="141" t="s">
        <v>7215</v>
      </c>
      <c r="J830" s="141" t="s">
        <v>7215</v>
      </c>
      <c r="K830" s="141" t="s">
        <v>7215</v>
      </c>
      <c r="L830" s="141" t="s">
        <v>7215</v>
      </c>
      <c r="M830" s="141" t="s">
        <v>7215</v>
      </c>
      <c r="N830" s="141" t="s">
        <v>7215</v>
      </c>
      <c r="O830" s="141" t="s">
        <v>7215</v>
      </c>
    </row>
    <row r="831" spans="1:15" x14ac:dyDescent="0.2">
      <c r="A831" s="141">
        <v>332701</v>
      </c>
      <c r="B831" s="141" t="s">
        <v>4111</v>
      </c>
      <c r="C831" s="141" t="s">
        <v>7215</v>
      </c>
      <c r="D831" s="141" t="s">
        <v>7215</v>
      </c>
      <c r="E831" s="141" t="s">
        <v>7215</v>
      </c>
      <c r="F831" s="141" t="s">
        <v>7215</v>
      </c>
      <c r="G831" s="141" t="s">
        <v>7215</v>
      </c>
      <c r="H831" s="141" t="s">
        <v>7215</v>
      </c>
      <c r="I831" s="141" t="s">
        <v>7215</v>
      </c>
      <c r="J831" s="141" t="s">
        <v>7215</v>
      </c>
      <c r="K831" s="141" t="s">
        <v>7215</v>
      </c>
      <c r="L831" s="141" t="s">
        <v>7215</v>
      </c>
      <c r="M831" s="141" t="s">
        <v>7215</v>
      </c>
      <c r="N831" s="141" t="s">
        <v>7215</v>
      </c>
      <c r="O831" s="141" t="s">
        <v>7215</v>
      </c>
    </row>
    <row r="832" spans="1:15" x14ac:dyDescent="0.2">
      <c r="A832" s="141">
        <v>332703</v>
      </c>
      <c r="B832" s="141" t="s">
        <v>4111</v>
      </c>
      <c r="C832" s="141" t="s">
        <v>7215</v>
      </c>
      <c r="D832" s="141" t="s">
        <v>7215</v>
      </c>
      <c r="E832" s="141" t="s">
        <v>7215</v>
      </c>
      <c r="F832" s="141" t="s">
        <v>7215</v>
      </c>
      <c r="G832" s="141" t="s">
        <v>7215</v>
      </c>
      <c r="H832" s="141" t="s">
        <v>7215</v>
      </c>
      <c r="I832" s="141" t="s">
        <v>7215</v>
      </c>
      <c r="J832" s="141" t="s">
        <v>7215</v>
      </c>
      <c r="K832" s="141" t="s">
        <v>7215</v>
      </c>
      <c r="L832" s="141" t="s">
        <v>7215</v>
      </c>
      <c r="M832" s="141" t="s">
        <v>7215</v>
      </c>
      <c r="N832" s="141" t="s">
        <v>7215</v>
      </c>
      <c r="O832" s="141" t="s">
        <v>7215</v>
      </c>
    </row>
    <row r="833" spans="1:15" x14ac:dyDescent="0.2">
      <c r="A833" s="141">
        <v>332720</v>
      </c>
      <c r="B833" s="141" t="s">
        <v>4111</v>
      </c>
      <c r="C833" s="141" t="s">
        <v>7215</v>
      </c>
      <c r="D833" s="141" t="s">
        <v>7215</v>
      </c>
      <c r="E833" s="141" t="s">
        <v>7215</v>
      </c>
      <c r="F833" s="141" t="s">
        <v>7215</v>
      </c>
      <c r="G833" s="141" t="s">
        <v>7215</v>
      </c>
      <c r="H833" s="141" t="s">
        <v>7215</v>
      </c>
      <c r="I833" s="141" t="s">
        <v>7215</v>
      </c>
      <c r="J833" s="141" t="s">
        <v>7215</v>
      </c>
      <c r="K833" s="141" t="s">
        <v>7215</v>
      </c>
      <c r="L833" s="141" t="s">
        <v>7215</v>
      </c>
      <c r="M833" s="141" t="s">
        <v>7215</v>
      </c>
      <c r="N833" s="141" t="s">
        <v>7215</v>
      </c>
      <c r="O833" s="141" t="s">
        <v>7215</v>
      </c>
    </row>
    <row r="834" spans="1:15" x14ac:dyDescent="0.2">
      <c r="A834" s="141">
        <v>332727</v>
      </c>
      <c r="B834" s="141" t="s">
        <v>4111</v>
      </c>
      <c r="C834" s="141" t="s">
        <v>7215</v>
      </c>
      <c r="D834" s="141" t="s">
        <v>7215</v>
      </c>
      <c r="E834" s="141" t="s">
        <v>7215</v>
      </c>
      <c r="F834" s="141" t="s">
        <v>7215</v>
      </c>
      <c r="G834" s="141" t="s">
        <v>7215</v>
      </c>
      <c r="H834" s="141" t="s">
        <v>7215</v>
      </c>
      <c r="I834" s="141" t="s">
        <v>7215</v>
      </c>
      <c r="J834" s="141" t="s">
        <v>7215</v>
      </c>
      <c r="K834" s="141" t="s">
        <v>7215</v>
      </c>
      <c r="L834" s="141" t="s">
        <v>7215</v>
      </c>
      <c r="M834" s="141" t="s">
        <v>7215</v>
      </c>
      <c r="N834" s="141" t="s">
        <v>7215</v>
      </c>
      <c r="O834" s="141" t="s">
        <v>7215</v>
      </c>
    </row>
    <row r="835" spans="1:15" x14ac:dyDescent="0.2">
      <c r="A835" s="141">
        <v>332732</v>
      </c>
      <c r="B835" s="141" t="s">
        <v>4111</v>
      </c>
      <c r="C835" s="141" t="s">
        <v>7215</v>
      </c>
      <c r="D835" s="141" t="s">
        <v>7215</v>
      </c>
      <c r="E835" s="141" t="s">
        <v>7215</v>
      </c>
      <c r="F835" s="141" t="s">
        <v>7215</v>
      </c>
      <c r="G835" s="141" t="s">
        <v>7215</v>
      </c>
      <c r="H835" s="141" t="s">
        <v>7215</v>
      </c>
      <c r="I835" s="141" t="s">
        <v>7215</v>
      </c>
      <c r="J835" s="141" t="s">
        <v>7215</v>
      </c>
      <c r="K835" s="141" t="s">
        <v>7215</v>
      </c>
      <c r="L835" s="141" t="s">
        <v>7215</v>
      </c>
      <c r="M835" s="141" t="s">
        <v>7215</v>
      </c>
      <c r="N835" s="141" t="s">
        <v>7215</v>
      </c>
      <c r="O835" s="141" t="s">
        <v>7215</v>
      </c>
    </row>
    <row r="836" spans="1:15" x14ac:dyDescent="0.2">
      <c r="A836" s="141">
        <v>332745</v>
      </c>
      <c r="B836" s="141" t="s">
        <v>4111</v>
      </c>
      <c r="C836" s="141" t="s">
        <v>7215</v>
      </c>
      <c r="D836" s="141" t="s">
        <v>7215</v>
      </c>
      <c r="E836" s="141" t="s">
        <v>7215</v>
      </c>
      <c r="F836" s="141" t="s">
        <v>7215</v>
      </c>
      <c r="G836" s="141" t="s">
        <v>7215</v>
      </c>
      <c r="H836" s="141" t="s">
        <v>7215</v>
      </c>
      <c r="I836" s="141" t="s">
        <v>7215</v>
      </c>
      <c r="J836" s="141" t="s">
        <v>7215</v>
      </c>
      <c r="K836" s="141" t="s">
        <v>7215</v>
      </c>
      <c r="L836" s="141" t="s">
        <v>7215</v>
      </c>
      <c r="M836" s="141" t="s">
        <v>7215</v>
      </c>
      <c r="N836" s="141" t="s">
        <v>7215</v>
      </c>
      <c r="O836" s="141" t="s">
        <v>7215</v>
      </c>
    </row>
    <row r="837" spans="1:15" x14ac:dyDescent="0.2">
      <c r="A837" s="141">
        <v>332749</v>
      </c>
      <c r="B837" s="141" t="s">
        <v>4111</v>
      </c>
      <c r="C837" s="141" t="s">
        <v>7215</v>
      </c>
      <c r="D837" s="141" t="s">
        <v>7215</v>
      </c>
      <c r="E837" s="141" t="s">
        <v>7215</v>
      </c>
      <c r="F837" s="141" t="s">
        <v>7215</v>
      </c>
      <c r="G837" s="141" t="s">
        <v>7215</v>
      </c>
      <c r="H837" s="141" t="s">
        <v>7215</v>
      </c>
      <c r="I837" s="141" t="s">
        <v>7215</v>
      </c>
      <c r="J837" s="141" t="s">
        <v>7215</v>
      </c>
      <c r="K837" s="141" t="s">
        <v>7215</v>
      </c>
      <c r="L837" s="141" t="s">
        <v>7215</v>
      </c>
      <c r="M837" s="141" t="s">
        <v>7215</v>
      </c>
      <c r="N837" s="141" t="s">
        <v>7215</v>
      </c>
      <c r="O837" s="141" t="s">
        <v>7215</v>
      </c>
    </row>
    <row r="838" spans="1:15" x14ac:dyDescent="0.2">
      <c r="A838" s="141">
        <v>332751</v>
      </c>
      <c r="B838" s="141" t="s">
        <v>4111</v>
      </c>
      <c r="C838" s="141" t="s">
        <v>7215</v>
      </c>
      <c r="D838" s="141" t="s">
        <v>7215</v>
      </c>
      <c r="E838" s="141" t="s">
        <v>7215</v>
      </c>
      <c r="F838" s="141" t="s">
        <v>7215</v>
      </c>
      <c r="G838" s="141" t="s">
        <v>7215</v>
      </c>
      <c r="H838" s="141" t="s">
        <v>7215</v>
      </c>
      <c r="I838" s="141" t="s">
        <v>7215</v>
      </c>
      <c r="J838" s="141" t="s">
        <v>7215</v>
      </c>
      <c r="K838" s="141" t="s">
        <v>7215</v>
      </c>
      <c r="L838" s="141" t="s">
        <v>7215</v>
      </c>
      <c r="M838" s="141" t="s">
        <v>7215</v>
      </c>
      <c r="N838" s="141" t="s">
        <v>7215</v>
      </c>
      <c r="O838" s="141" t="s">
        <v>7215</v>
      </c>
    </row>
    <row r="839" spans="1:15" x14ac:dyDescent="0.2">
      <c r="A839" s="141">
        <v>332754</v>
      </c>
      <c r="B839" s="141" t="s">
        <v>4111</v>
      </c>
      <c r="C839" s="141" t="s">
        <v>7215</v>
      </c>
      <c r="D839" s="141" t="s">
        <v>7215</v>
      </c>
      <c r="E839" s="141" t="s">
        <v>7215</v>
      </c>
      <c r="F839" s="141" t="s">
        <v>7215</v>
      </c>
      <c r="G839" s="141" t="s">
        <v>7215</v>
      </c>
      <c r="H839" s="141" t="s">
        <v>7215</v>
      </c>
      <c r="I839" s="141" t="s">
        <v>7215</v>
      </c>
      <c r="J839" s="141" t="s">
        <v>7215</v>
      </c>
      <c r="K839" s="141" t="s">
        <v>7215</v>
      </c>
      <c r="L839" s="141" t="s">
        <v>7215</v>
      </c>
      <c r="M839" s="141" t="s">
        <v>7215</v>
      </c>
      <c r="N839" s="141" t="s">
        <v>7215</v>
      </c>
      <c r="O839" s="141" t="s">
        <v>7215</v>
      </c>
    </row>
    <row r="840" spans="1:15" x14ac:dyDescent="0.2">
      <c r="A840" s="141">
        <v>332757</v>
      </c>
      <c r="B840" s="141" t="s">
        <v>4111</v>
      </c>
      <c r="C840" s="141" t="s">
        <v>7215</v>
      </c>
      <c r="D840" s="141" t="s">
        <v>7215</v>
      </c>
      <c r="E840" s="141" t="s">
        <v>7215</v>
      </c>
      <c r="F840" s="141" t="s">
        <v>7215</v>
      </c>
      <c r="G840" s="141" t="s">
        <v>7215</v>
      </c>
      <c r="H840" s="141" t="s">
        <v>7215</v>
      </c>
      <c r="I840" s="141" t="s">
        <v>7215</v>
      </c>
      <c r="J840" s="141" t="s">
        <v>7215</v>
      </c>
      <c r="K840" s="141" t="s">
        <v>7215</v>
      </c>
      <c r="L840" s="141" t="s">
        <v>7215</v>
      </c>
      <c r="M840" s="141" t="s">
        <v>7215</v>
      </c>
      <c r="N840" s="141" t="s">
        <v>7215</v>
      </c>
      <c r="O840" s="141" t="s">
        <v>7215</v>
      </c>
    </row>
    <row r="841" spans="1:15" x14ac:dyDescent="0.2">
      <c r="A841" s="141">
        <v>332762</v>
      </c>
      <c r="B841" s="141" t="s">
        <v>4111</v>
      </c>
      <c r="C841" s="141" t="s">
        <v>7215</v>
      </c>
      <c r="D841" s="141" t="s">
        <v>7215</v>
      </c>
      <c r="E841" s="141" t="s">
        <v>7215</v>
      </c>
      <c r="F841" s="141" t="s">
        <v>7215</v>
      </c>
      <c r="G841" s="141" t="s">
        <v>7215</v>
      </c>
      <c r="H841" s="141" t="s">
        <v>7215</v>
      </c>
      <c r="I841" s="141" t="s">
        <v>7215</v>
      </c>
      <c r="J841" s="141" t="s">
        <v>7215</v>
      </c>
      <c r="K841" s="141" t="s">
        <v>7215</v>
      </c>
      <c r="L841" s="141" t="s">
        <v>7215</v>
      </c>
      <c r="M841" s="141" t="s">
        <v>7215</v>
      </c>
      <c r="N841" s="141" t="s">
        <v>7215</v>
      </c>
      <c r="O841" s="141" t="s">
        <v>7215</v>
      </c>
    </row>
    <row r="842" spans="1:15" x14ac:dyDescent="0.2">
      <c r="A842" s="141">
        <v>332764</v>
      </c>
      <c r="B842" s="141" t="s">
        <v>4111</v>
      </c>
      <c r="C842" s="141" t="s">
        <v>7215</v>
      </c>
      <c r="D842" s="141" t="s">
        <v>7215</v>
      </c>
      <c r="E842" s="141" t="s">
        <v>7215</v>
      </c>
      <c r="F842" s="141" t="s">
        <v>7215</v>
      </c>
      <c r="G842" s="141" t="s">
        <v>7215</v>
      </c>
      <c r="H842" s="141" t="s">
        <v>7215</v>
      </c>
      <c r="I842" s="141" t="s">
        <v>7215</v>
      </c>
      <c r="J842" s="141" t="s">
        <v>7215</v>
      </c>
      <c r="K842" s="141" t="s">
        <v>7215</v>
      </c>
      <c r="L842" s="141" t="s">
        <v>7215</v>
      </c>
      <c r="M842" s="141" t="s">
        <v>7215</v>
      </c>
      <c r="N842" s="141" t="s">
        <v>7215</v>
      </c>
      <c r="O842" s="141" t="s">
        <v>7215</v>
      </c>
    </row>
    <row r="843" spans="1:15" x14ac:dyDescent="0.2">
      <c r="A843" s="141">
        <v>332765</v>
      </c>
      <c r="B843" s="141" t="s">
        <v>4111</v>
      </c>
      <c r="C843" s="141" t="s">
        <v>7215</v>
      </c>
      <c r="D843" s="141" t="s">
        <v>7215</v>
      </c>
      <c r="E843" s="141" t="s">
        <v>7215</v>
      </c>
      <c r="F843" s="141" t="s">
        <v>7215</v>
      </c>
      <c r="G843" s="141" t="s">
        <v>7215</v>
      </c>
      <c r="H843" s="141" t="s">
        <v>7215</v>
      </c>
      <c r="I843" s="141" t="s">
        <v>7215</v>
      </c>
      <c r="J843" s="141" t="s">
        <v>7215</v>
      </c>
      <c r="K843" s="141" t="s">
        <v>7215</v>
      </c>
      <c r="L843" s="141" t="s">
        <v>7215</v>
      </c>
      <c r="M843" s="141" t="s">
        <v>7215</v>
      </c>
      <c r="N843" s="141" t="s">
        <v>7215</v>
      </c>
      <c r="O843" s="141" t="s">
        <v>7215</v>
      </c>
    </row>
    <row r="844" spans="1:15" x14ac:dyDescent="0.2">
      <c r="A844" s="141">
        <v>332767</v>
      </c>
      <c r="B844" s="141" t="s">
        <v>4111</v>
      </c>
      <c r="C844" s="141" t="s">
        <v>7215</v>
      </c>
      <c r="D844" s="141" t="s">
        <v>7215</v>
      </c>
      <c r="E844" s="141" t="s">
        <v>7215</v>
      </c>
      <c r="F844" s="141" t="s">
        <v>7215</v>
      </c>
      <c r="G844" s="141" t="s">
        <v>7215</v>
      </c>
      <c r="H844" s="141" t="s">
        <v>7215</v>
      </c>
      <c r="I844" s="141" t="s">
        <v>7215</v>
      </c>
      <c r="J844" s="141" t="s">
        <v>7215</v>
      </c>
      <c r="K844" s="141" t="s">
        <v>7215</v>
      </c>
      <c r="L844" s="141" t="s">
        <v>7215</v>
      </c>
      <c r="M844" s="141" t="s">
        <v>7215</v>
      </c>
      <c r="N844" s="141" t="s">
        <v>7215</v>
      </c>
      <c r="O844" s="141" t="s">
        <v>7215</v>
      </c>
    </row>
    <row r="845" spans="1:15" x14ac:dyDescent="0.2">
      <c r="A845" s="141">
        <v>332775</v>
      </c>
      <c r="B845" s="141" t="s">
        <v>4111</v>
      </c>
      <c r="C845" s="141" t="s">
        <v>7215</v>
      </c>
      <c r="D845" s="141" t="s">
        <v>7215</v>
      </c>
      <c r="E845" s="141" t="s">
        <v>7215</v>
      </c>
      <c r="F845" s="141" t="s">
        <v>7215</v>
      </c>
      <c r="G845" s="141" t="s">
        <v>7215</v>
      </c>
      <c r="H845" s="141" t="s">
        <v>7215</v>
      </c>
      <c r="I845" s="141" t="s">
        <v>7215</v>
      </c>
      <c r="J845" s="141" t="s">
        <v>7215</v>
      </c>
      <c r="K845" s="141" t="s">
        <v>7215</v>
      </c>
      <c r="L845" s="141" t="s">
        <v>7215</v>
      </c>
      <c r="M845" s="141" t="s">
        <v>7215</v>
      </c>
      <c r="N845" s="141" t="s">
        <v>7215</v>
      </c>
      <c r="O845" s="141" t="s">
        <v>7215</v>
      </c>
    </row>
    <row r="846" spans="1:15" x14ac:dyDescent="0.2">
      <c r="A846" s="141">
        <v>332781</v>
      </c>
      <c r="B846" s="141" t="s">
        <v>4111</v>
      </c>
      <c r="C846" s="141" t="s">
        <v>7215</v>
      </c>
      <c r="D846" s="141" t="s">
        <v>7215</v>
      </c>
      <c r="E846" s="141" t="s">
        <v>7215</v>
      </c>
      <c r="F846" s="141" t="s">
        <v>7215</v>
      </c>
      <c r="G846" s="141" t="s">
        <v>7215</v>
      </c>
      <c r="H846" s="141" t="s">
        <v>7215</v>
      </c>
      <c r="I846" s="141" t="s">
        <v>7215</v>
      </c>
      <c r="J846" s="141" t="s">
        <v>7215</v>
      </c>
      <c r="K846" s="141" t="s">
        <v>7215</v>
      </c>
      <c r="L846" s="141" t="s">
        <v>7215</v>
      </c>
      <c r="M846" s="141" t="s">
        <v>7215</v>
      </c>
      <c r="N846" s="141" t="s">
        <v>7215</v>
      </c>
      <c r="O846" s="141" t="s">
        <v>7215</v>
      </c>
    </row>
    <row r="847" spans="1:15" x14ac:dyDescent="0.2">
      <c r="A847" s="141">
        <v>332783</v>
      </c>
      <c r="B847" s="141" t="s">
        <v>4111</v>
      </c>
      <c r="C847" s="141" t="s">
        <v>7215</v>
      </c>
      <c r="D847" s="141" t="s">
        <v>7215</v>
      </c>
      <c r="E847" s="141" t="s">
        <v>7215</v>
      </c>
      <c r="F847" s="141" t="s">
        <v>7215</v>
      </c>
      <c r="G847" s="141" t="s">
        <v>7215</v>
      </c>
      <c r="H847" s="141" t="s">
        <v>7215</v>
      </c>
      <c r="I847" s="141" t="s">
        <v>7215</v>
      </c>
      <c r="J847" s="141" t="s">
        <v>7215</v>
      </c>
      <c r="K847" s="141" t="s">
        <v>7215</v>
      </c>
      <c r="L847" s="141" t="s">
        <v>7215</v>
      </c>
      <c r="M847" s="141" t="s">
        <v>7215</v>
      </c>
      <c r="N847" s="141" t="s">
        <v>7215</v>
      </c>
      <c r="O847" s="141" t="s">
        <v>7215</v>
      </c>
    </row>
    <row r="848" spans="1:15" x14ac:dyDescent="0.2">
      <c r="A848" s="141">
        <v>332788</v>
      </c>
      <c r="B848" s="141" t="s">
        <v>4111</v>
      </c>
      <c r="C848" s="141" t="s">
        <v>7215</v>
      </c>
      <c r="D848" s="141" t="s">
        <v>7215</v>
      </c>
      <c r="E848" s="141" t="s">
        <v>7215</v>
      </c>
      <c r="F848" s="141" t="s">
        <v>7215</v>
      </c>
      <c r="G848" s="141" t="s">
        <v>7215</v>
      </c>
      <c r="H848" s="141" t="s">
        <v>7215</v>
      </c>
      <c r="I848" s="141" t="s">
        <v>7215</v>
      </c>
      <c r="J848" s="141" t="s">
        <v>7215</v>
      </c>
      <c r="K848" s="141" t="s">
        <v>7215</v>
      </c>
      <c r="L848" s="141" t="s">
        <v>7215</v>
      </c>
      <c r="M848" s="141" t="s">
        <v>7215</v>
      </c>
      <c r="N848" s="141" t="s">
        <v>7215</v>
      </c>
      <c r="O848" s="141" t="s">
        <v>7215</v>
      </c>
    </row>
    <row r="849" spans="1:15" x14ac:dyDescent="0.2">
      <c r="A849" s="141">
        <v>332789</v>
      </c>
      <c r="B849" s="141" t="s">
        <v>4111</v>
      </c>
      <c r="C849" s="141" t="s">
        <v>7215</v>
      </c>
      <c r="D849" s="141" t="s">
        <v>7215</v>
      </c>
      <c r="E849" s="141" t="s">
        <v>7215</v>
      </c>
      <c r="F849" s="141" t="s">
        <v>7215</v>
      </c>
      <c r="G849" s="141" t="s">
        <v>7215</v>
      </c>
      <c r="H849" s="141" t="s">
        <v>7215</v>
      </c>
      <c r="I849" s="141" t="s">
        <v>7215</v>
      </c>
      <c r="J849" s="141" t="s">
        <v>7215</v>
      </c>
      <c r="K849" s="141" t="s">
        <v>7215</v>
      </c>
      <c r="L849" s="141" t="s">
        <v>7215</v>
      </c>
      <c r="M849" s="141" t="s">
        <v>7215</v>
      </c>
      <c r="N849" s="141" t="s">
        <v>7215</v>
      </c>
      <c r="O849" s="141" t="s">
        <v>7215</v>
      </c>
    </row>
    <row r="850" spans="1:15" x14ac:dyDescent="0.2">
      <c r="A850" s="141">
        <v>332792</v>
      </c>
      <c r="B850" s="141" t="s">
        <v>4111</v>
      </c>
      <c r="C850" s="141" t="s">
        <v>7215</v>
      </c>
      <c r="D850" s="141" t="s">
        <v>7215</v>
      </c>
      <c r="E850" s="141" t="s">
        <v>7215</v>
      </c>
      <c r="F850" s="141" t="s">
        <v>7215</v>
      </c>
      <c r="G850" s="141" t="s">
        <v>7215</v>
      </c>
      <c r="H850" s="141" t="s">
        <v>7215</v>
      </c>
      <c r="I850" s="141" t="s">
        <v>7215</v>
      </c>
      <c r="J850" s="141" t="s">
        <v>7215</v>
      </c>
      <c r="K850" s="141" t="s">
        <v>7215</v>
      </c>
      <c r="L850" s="141" t="s">
        <v>7215</v>
      </c>
      <c r="M850" s="141" t="s">
        <v>7215</v>
      </c>
      <c r="N850" s="141" t="s">
        <v>7215</v>
      </c>
      <c r="O850" s="141" t="s">
        <v>7215</v>
      </c>
    </row>
    <row r="851" spans="1:15" x14ac:dyDescent="0.2">
      <c r="A851" s="141">
        <v>332795</v>
      </c>
      <c r="B851" s="141" t="s">
        <v>4111</v>
      </c>
      <c r="C851" s="141" t="s">
        <v>7215</v>
      </c>
      <c r="D851" s="141" t="s">
        <v>7215</v>
      </c>
      <c r="E851" s="141" t="s">
        <v>7215</v>
      </c>
      <c r="F851" s="141" t="s">
        <v>7215</v>
      </c>
      <c r="G851" s="141" t="s">
        <v>7215</v>
      </c>
      <c r="H851" s="141" t="s">
        <v>7215</v>
      </c>
      <c r="I851" s="141" t="s">
        <v>7215</v>
      </c>
      <c r="J851" s="141" t="s">
        <v>7215</v>
      </c>
      <c r="K851" s="141" t="s">
        <v>7215</v>
      </c>
      <c r="L851" s="141" t="s">
        <v>7215</v>
      </c>
      <c r="M851" s="141" t="s">
        <v>7215</v>
      </c>
      <c r="N851" s="141" t="s">
        <v>7215</v>
      </c>
      <c r="O851" s="141" t="s">
        <v>7215</v>
      </c>
    </row>
    <row r="852" spans="1:15" x14ac:dyDescent="0.2">
      <c r="A852" s="141">
        <v>332802</v>
      </c>
      <c r="B852" s="141" t="s">
        <v>4111</v>
      </c>
      <c r="C852" s="141" t="s">
        <v>7215</v>
      </c>
      <c r="D852" s="141" t="s">
        <v>7215</v>
      </c>
      <c r="E852" s="141" t="s">
        <v>7215</v>
      </c>
      <c r="F852" s="141" t="s">
        <v>7215</v>
      </c>
      <c r="G852" s="141" t="s">
        <v>7215</v>
      </c>
      <c r="H852" s="141" t="s">
        <v>7215</v>
      </c>
      <c r="I852" s="141" t="s">
        <v>7215</v>
      </c>
      <c r="J852" s="141" t="s">
        <v>7215</v>
      </c>
      <c r="K852" s="141" t="s">
        <v>7215</v>
      </c>
      <c r="L852" s="141" t="s">
        <v>7215</v>
      </c>
      <c r="M852" s="141" t="s">
        <v>7215</v>
      </c>
      <c r="N852" s="141" t="s">
        <v>7215</v>
      </c>
      <c r="O852" s="141" t="s">
        <v>7215</v>
      </c>
    </row>
    <row r="853" spans="1:15" x14ac:dyDescent="0.2">
      <c r="A853" s="141">
        <v>332803</v>
      </c>
      <c r="B853" s="141" t="s">
        <v>4111</v>
      </c>
      <c r="C853" s="141" t="s">
        <v>7215</v>
      </c>
      <c r="D853" s="141" t="s">
        <v>7215</v>
      </c>
      <c r="E853" s="141" t="s">
        <v>7215</v>
      </c>
      <c r="F853" s="141" t="s">
        <v>7215</v>
      </c>
      <c r="G853" s="141" t="s">
        <v>7215</v>
      </c>
      <c r="H853" s="141" t="s">
        <v>7215</v>
      </c>
      <c r="I853" s="141" t="s">
        <v>7215</v>
      </c>
      <c r="J853" s="141" t="s">
        <v>7215</v>
      </c>
      <c r="K853" s="141" t="s">
        <v>7215</v>
      </c>
      <c r="L853" s="141" t="s">
        <v>7215</v>
      </c>
      <c r="M853" s="141" t="s">
        <v>7215</v>
      </c>
      <c r="N853" s="141" t="s">
        <v>7215</v>
      </c>
      <c r="O853" s="141" t="s">
        <v>7215</v>
      </c>
    </row>
    <row r="854" spans="1:15" x14ac:dyDescent="0.2">
      <c r="A854" s="141">
        <v>332804</v>
      </c>
      <c r="B854" s="141" t="s">
        <v>4111</v>
      </c>
      <c r="C854" s="141" t="s">
        <v>7215</v>
      </c>
      <c r="D854" s="141" t="s">
        <v>7215</v>
      </c>
      <c r="E854" s="141" t="s">
        <v>7215</v>
      </c>
      <c r="F854" s="141" t="s">
        <v>7215</v>
      </c>
      <c r="G854" s="141" t="s">
        <v>7215</v>
      </c>
      <c r="H854" s="141" t="s">
        <v>7215</v>
      </c>
      <c r="I854" s="141" t="s">
        <v>7215</v>
      </c>
      <c r="J854" s="141" t="s">
        <v>7215</v>
      </c>
      <c r="K854" s="141" t="s">
        <v>7215</v>
      </c>
      <c r="L854" s="141" t="s">
        <v>7215</v>
      </c>
      <c r="M854" s="141" t="s">
        <v>7215</v>
      </c>
      <c r="N854" s="141" t="s">
        <v>7215</v>
      </c>
      <c r="O854" s="141" t="s">
        <v>7215</v>
      </c>
    </row>
    <row r="855" spans="1:15" x14ac:dyDescent="0.2">
      <c r="A855" s="141">
        <v>332817</v>
      </c>
      <c r="B855" s="141" t="s">
        <v>4111</v>
      </c>
      <c r="C855" s="141" t="s">
        <v>7215</v>
      </c>
      <c r="D855" s="141" t="s">
        <v>7215</v>
      </c>
      <c r="E855" s="141" t="s">
        <v>7215</v>
      </c>
      <c r="F855" s="141" t="s">
        <v>7215</v>
      </c>
      <c r="G855" s="141" t="s">
        <v>7215</v>
      </c>
      <c r="H855" s="141" t="s">
        <v>7215</v>
      </c>
      <c r="I855" s="141" t="s">
        <v>7215</v>
      </c>
      <c r="J855" s="141" t="s">
        <v>7215</v>
      </c>
      <c r="K855" s="141" t="s">
        <v>7215</v>
      </c>
      <c r="L855" s="141" t="s">
        <v>7215</v>
      </c>
      <c r="M855" s="141" t="s">
        <v>7215</v>
      </c>
      <c r="N855" s="141" t="s">
        <v>7215</v>
      </c>
      <c r="O855" s="141" t="s">
        <v>7215</v>
      </c>
    </row>
    <row r="856" spans="1:15" x14ac:dyDescent="0.2">
      <c r="A856" s="141">
        <v>332821</v>
      </c>
      <c r="B856" s="141" t="s">
        <v>4111</v>
      </c>
      <c r="C856" s="141" t="s">
        <v>7215</v>
      </c>
      <c r="D856" s="141" t="s">
        <v>7215</v>
      </c>
      <c r="E856" s="141" t="s">
        <v>7215</v>
      </c>
      <c r="F856" s="141" t="s">
        <v>7215</v>
      </c>
      <c r="G856" s="141" t="s">
        <v>7215</v>
      </c>
      <c r="H856" s="141" t="s">
        <v>7215</v>
      </c>
      <c r="I856" s="141" t="s">
        <v>7215</v>
      </c>
      <c r="J856" s="141" t="s">
        <v>7215</v>
      </c>
      <c r="K856" s="141" t="s">
        <v>7215</v>
      </c>
      <c r="L856" s="141" t="s">
        <v>7215</v>
      </c>
      <c r="M856" s="141" t="s">
        <v>7215</v>
      </c>
      <c r="N856" s="141" t="s">
        <v>7215</v>
      </c>
      <c r="O856" s="141" t="s">
        <v>7215</v>
      </c>
    </row>
    <row r="857" spans="1:15" x14ac:dyDescent="0.2">
      <c r="A857" s="141">
        <v>332822</v>
      </c>
      <c r="B857" s="141" t="s">
        <v>4111</v>
      </c>
      <c r="C857" s="141" t="s">
        <v>7215</v>
      </c>
      <c r="D857" s="141" t="s">
        <v>7215</v>
      </c>
      <c r="E857" s="141" t="s">
        <v>7215</v>
      </c>
      <c r="F857" s="141" t="s">
        <v>7215</v>
      </c>
      <c r="G857" s="141" t="s">
        <v>7215</v>
      </c>
      <c r="H857" s="141" t="s">
        <v>7215</v>
      </c>
      <c r="I857" s="141" t="s">
        <v>7215</v>
      </c>
      <c r="J857" s="141" t="s">
        <v>7215</v>
      </c>
      <c r="K857" s="141" t="s">
        <v>7215</v>
      </c>
      <c r="L857" s="141" t="s">
        <v>7215</v>
      </c>
      <c r="M857" s="141" t="s">
        <v>7215</v>
      </c>
      <c r="N857" s="141" t="s">
        <v>7215</v>
      </c>
      <c r="O857" s="141" t="s">
        <v>7215</v>
      </c>
    </row>
    <row r="858" spans="1:15" x14ac:dyDescent="0.2">
      <c r="A858" s="141">
        <v>332823</v>
      </c>
      <c r="B858" s="141" t="s">
        <v>4111</v>
      </c>
      <c r="C858" s="141" t="s">
        <v>7215</v>
      </c>
      <c r="D858" s="141" t="s">
        <v>7215</v>
      </c>
      <c r="E858" s="141" t="s">
        <v>7215</v>
      </c>
      <c r="F858" s="141" t="s">
        <v>7215</v>
      </c>
      <c r="G858" s="141" t="s">
        <v>7215</v>
      </c>
      <c r="H858" s="141" t="s">
        <v>7215</v>
      </c>
      <c r="I858" s="141" t="s">
        <v>7215</v>
      </c>
      <c r="J858" s="141" t="s">
        <v>7215</v>
      </c>
      <c r="K858" s="141" t="s">
        <v>7215</v>
      </c>
      <c r="L858" s="141" t="s">
        <v>7215</v>
      </c>
      <c r="M858" s="141" t="s">
        <v>7215</v>
      </c>
      <c r="N858" s="141" t="s">
        <v>7215</v>
      </c>
      <c r="O858" s="141" t="s">
        <v>7215</v>
      </c>
    </row>
    <row r="859" spans="1:15" x14ac:dyDescent="0.2">
      <c r="A859" s="141">
        <v>332831</v>
      </c>
      <c r="B859" s="141" t="s">
        <v>4111</v>
      </c>
      <c r="C859" s="141" t="s">
        <v>7215</v>
      </c>
      <c r="D859" s="141" t="s">
        <v>7215</v>
      </c>
      <c r="E859" s="141" t="s">
        <v>7215</v>
      </c>
      <c r="F859" s="141" t="s">
        <v>7215</v>
      </c>
      <c r="G859" s="141" t="s">
        <v>7215</v>
      </c>
      <c r="H859" s="141" t="s">
        <v>7215</v>
      </c>
      <c r="I859" s="141" t="s">
        <v>7215</v>
      </c>
      <c r="J859" s="141" t="s">
        <v>7215</v>
      </c>
      <c r="K859" s="141" t="s">
        <v>7215</v>
      </c>
      <c r="L859" s="141" t="s">
        <v>7215</v>
      </c>
      <c r="M859" s="141" t="s">
        <v>7215</v>
      </c>
      <c r="N859" s="141" t="s">
        <v>7215</v>
      </c>
      <c r="O859" s="141" t="s">
        <v>7215</v>
      </c>
    </row>
    <row r="860" spans="1:15" x14ac:dyDescent="0.2">
      <c r="A860" s="141">
        <v>332838</v>
      </c>
      <c r="B860" s="141" t="s">
        <v>4111</v>
      </c>
      <c r="C860" s="141" t="s">
        <v>7215</v>
      </c>
      <c r="D860" s="141" t="s">
        <v>7215</v>
      </c>
      <c r="E860" s="141" t="s">
        <v>7215</v>
      </c>
      <c r="F860" s="141" t="s">
        <v>7215</v>
      </c>
      <c r="G860" s="141" t="s">
        <v>7215</v>
      </c>
      <c r="H860" s="141" t="s">
        <v>7215</v>
      </c>
      <c r="I860" s="141" t="s">
        <v>7215</v>
      </c>
      <c r="J860" s="141" t="s">
        <v>7215</v>
      </c>
      <c r="K860" s="141" t="s">
        <v>7215</v>
      </c>
      <c r="L860" s="141" t="s">
        <v>7215</v>
      </c>
      <c r="M860" s="141" t="s">
        <v>7215</v>
      </c>
      <c r="N860" s="141" t="s">
        <v>7215</v>
      </c>
      <c r="O860" s="141" t="s">
        <v>7215</v>
      </c>
    </row>
    <row r="861" spans="1:15" x14ac:dyDescent="0.2">
      <c r="A861" s="141">
        <v>332842</v>
      </c>
      <c r="B861" s="141" t="s">
        <v>4111</v>
      </c>
      <c r="C861" s="141" t="s">
        <v>7215</v>
      </c>
      <c r="D861" s="141" t="s">
        <v>7215</v>
      </c>
      <c r="E861" s="141" t="s">
        <v>7215</v>
      </c>
      <c r="F861" s="141" t="s">
        <v>7215</v>
      </c>
      <c r="G861" s="141" t="s">
        <v>7215</v>
      </c>
      <c r="H861" s="141" t="s">
        <v>7215</v>
      </c>
      <c r="I861" s="141" t="s">
        <v>7215</v>
      </c>
      <c r="J861" s="141" t="s">
        <v>7215</v>
      </c>
      <c r="K861" s="141" t="s">
        <v>7215</v>
      </c>
      <c r="L861" s="141" t="s">
        <v>7215</v>
      </c>
      <c r="M861" s="141" t="s">
        <v>7215</v>
      </c>
      <c r="N861" s="141" t="s">
        <v>7215</v>
      </c>
      <c r="O861" s="141" t="s">
        <v>7215</v>
      </c>
    </row>
    <row r="862" spans="1:15" x14ac:dyDescent="0.2">
      <c r="A862" s="141">
        <v>332843</v>
      </c>
      <c r="B862" s="141" t="s">
        <v>4111</v>
      </c>
      <c r="C862" s="141" t="s">
        <v>7215</v>
      </c>
      <c r="D862" s="141" t="s">
        <v>7215</v>
      </c>
      <c r="E862" s="141" t="s">
        <v>7215</v>
      </c>
      <c r="F862" s="141" t="s">
        <v>7215</v>
      </c>
      <c r="G862" s="141" t="s">
        <v>7215</v>
      </c>
      <c r="H862" s="141" t="s">
        <v>7215</v>
      </c>
      <c r="I862" s="141" t="s">
        <v>7215</v>
      </c>
      <c r="J862" s="141" t="s">
        <v>7215</v>
      </c>
      <c r="K862" s="141" t="s">
        <v>7215</v>
      </c>
      <c r="L862" s="141" t="s">
        <v>7215</v>
      </c>
      <c r="M862" s="141" t="s">
        <v>7215</v>
      </c>
      <c r="N862" s="141" t="s">
        <v>7215</v>
      </c>
      <c r="O862" s="141" t="s">
        <v>7215</v>
      </c>
    </row>
    <row r="863" spans="1:15" x14ac:dyDescent="0.2">
      <c r="A863" s="141">
        <v>332844</v>
      </c>
      <c r="B863" s="141" t="s">
        <v>4111</v>
      </c>
      <c r="C863" s="141" t="s">
        <v>7215</v>
      </c>
      <c r="D863" s="141" t="s">
        <v>7215</v>
      </c>
      <c r="E863" s="141" t="s">
        <v>7215</v>
      </c>
      <c r="F863" s="141" t="s">
        <v>7215</v>
      </c>
      <c r="G863" s="141" t="s">
        <v>7215</v>
      </c>
      <c r="H863" s="141" t="s">
        <v>7215</v>
      </c>
      <c r="I863" s="141" t="s">
        <v>7215</v>
      </c>
      <c r="J863" s="141" t="s">
        <v>7215</v>
      </c>
      <c r="K863" s="141" t="s">
        <v>7215</v>
      </c>
      <c r="L863" s="141" t="s">
        <v>7215</v>
      </c>
      <c r="M863" s="141" t="s">
        <v>7215</v>
      </c>
      <c r="N863" s="141" t="s">
        <v>7215</v>
      </c>
      <c r="O863" s="141" t="s">
        <v>7215</v>
      </c>
    </row>
    <row r="864" spans="1:15" x14ac:dyDescent="0.2">
      <c r="A864" s="141">
        <v>332865</v>
      </c>
      <c r="B864" s="141" t="s">
        <v>4111</v>
      </c>
      <c r="C864" s="141" t="s">
        <v>7215</v>
      </c>
      <c r="D864" s="141" t="s">
        <v>7215</v>
      </c>
      <c r="E864" s="141" t="s">
        <v>7215</v>
      </c>
      <c r="F864" s="141" t="s">
        <v>7215</v>
      </c>
      <c r="G864" s="141" t="s">
        <v>7215</v>
      </c>
      <c r="H864" s="141" t="s">
        <v>7215</v>
      </c>
      <c r="I864" s="141" t="s">
        <v>7215</v>
      </c>
      <c r="J864" s="141" t="s">
        <v>7215</v>
      </c>
      <c r="K864" s="141" t="s">
        <v>7215</v>
      </c>
      <c r="L864" s="141" t="s">
        <v>7215</v>
      </c>
      <c r="M864" s="141" t="s">
        <v>7215</v>
      </c>
      <c r="N864" s="141" t="s">
        <v>7215</v>
      </c>
      <c r="O864" s="141" t="s">
        <v>7215</v>
      </c>
    </row>
    <row r="865" spans="1:15" x14ac:dyDescent="0.2">
      <c r="A865" s="141">
        <v>332889</v>
      </c>
      <c r="B865" s="141" t="s">
        <v>4111</v>
      </c>
      <c r="C865" s="141" t="s">
        <v>7215</v>
      </c>
      <c r="D865" s="141" t="s">
        <v>7215</v>
      </c>
      <c r="E865" s="141" t="s">
        <v>7215</v>
      </c>
      <c r="F865" s="141" t="s">
        <v>7215</v>
      </c>
      <c r="G865" s="141" t="s">
        <v>7215</v>
      </c>
      <c r="H865" s="141" t="s">
        <v>7215</v>
      </c>
      <c r="I865" s="141" t="s">
        <v>7215</v>
      </c>
      <c r="J865" s="141" t="s">
        <v>7215</v>
      </c>
      <c r="K865" s="141" t="s">
        <v>7215</v>
      </c>
      <c r="L865" s="141" t="s">
        <v>7215</v>
      </c>
      <c r="M865" s="141" t="s">
        <v>7215</v>
      </c>
      <c r="N865" s="141" t="s">
        <v>7215</v>
      </c>
      <c r="O865" s="141" t="s">
        <v>7215</v>
      </c>
    </row>
    <row r="866" spans="1:15" x14ac:dyDescent="0.2">
      <c r="A866" s="141">
        <v>332891</v>
      </c>
      <c r="B866" s="141" t="s">
        <v>4111</v>
      </c>
      <c r="C866" s="141" t="s">
        <v>7215</v>
      </c>
      <c r="D866" s="141" t="s">
        <v>7215</v>
      </c>
      <c r="E866" s="141" t="s">
        <v>7215</v>
      </c>
      <c r="F866" s="141" t="s">
        <v>7215</v>
      </c>
      <c r="G866" s="141" t="s">
        <v>7215</v>
      </c>
      <c r="H866" s="141" t="s">
        <v>7215</v>
      </c>
      <c r="I866" s="141" t="s">
        <v>7215</v>
      </c>
      <c r="J866" s="141" t="s">
        <v>7215</v>
      </c>
      <c r="K866" s="141" t="s">
        <v>7215</v>
      </c>
      <c r="L866" s="141" t="s">
        <v>7215</v>
      </c>
      <c r="M866" s="141" t="s">
        <v>7215</v>
      </c>
      <c r="N866" s="141" t="s">
        <v>7215</v>
      </c>
      <c r="O866" s="141" t="s">
        <v>7215</v>
      </c>
    </row>
    <row r="867" spans="1:15" x14ac:dyDescent="0.2">
      <c r="A867" s="141">
        <v>332908</v>
      </c>
      <c r="B867" s="141" t="s">
        <v>4111</v>
      </c>
      <c r="C867" s="141" t="s">
        <v>7215</v>
      </c>
      <c r="D867" s="141" t="s">
        <v>7215</v>
      </c>
      <c r="E867" s="141" t="s">
        <v>7215</v>
      </c>
      <c r="F867" s="141" t="s">
        <v>7215</v>
      </c>
      <c r="G867" s="141" t="s">
        <v>7215</v>
      </c>
      <c r="H867" s="141" t="s">
        <v>7215</v>
      </c>
      <c r="I867" s="141" t="s">
        <v>7215</v>
      </c>
      <c r="J867" s="141" t="s">
        <v>7215</v>
      </c>
      <c r="K867" s="141" t="s">
        <v>7215</v>
      </c>
      <c r="L867" s="141" t="s">
        <v>7215</v>
      </c>
      <c r="M867" s="141" t="s">
        <v>7215</v>
      </c>
      <c r="N867" s="141" t="s">
        <v>7215</v>
      </c>
      <c r="O867" s="141" t="s">
        <v>7215</v>
      </c>
    </row>
    <row r="868" spans="1:15" x14ac:dyDescent="0.2">
      <c r="A868" s="141">
        <v>332912</v>
      </c>
      <c r="B868" s="141" t="s">
        <v>4111</v>
      </c>
      <c r="C868" s="141" t="s">
        <v>7215</v>
      </c>
      <c r="D868" s="141" t="s">
        <v>7215</v>
      </c>
      <c r="E868" s="141" t="s">
        <v>7215</v>
      </c>
      <c r="F868" s="141" t="s">
        <v>7215</v>
      </c>
      <c r="G868" s="141" t="s">
        <v>7215</v>
      </c>
      <c r="H868" s="141" t="s">
        <v>7215</v>
      </c>
      <c r="I868" s="141" t="s">
        <v>7215</v>
      </c>
      <c r="J868" s="141" t="s">
        <v>7215</v>
      </c>
      <c r="K868" s="141" t="s">
        <v>7215</v>
      </c>
      <c r="L868" s="141" t="s">
        <v>7215</v>
      </c>
      <c r="M868" s="141" t="s">
        <v>7215</v>
      </c>
      <c r="N868" s="141" t="s">
        <v>7215</v>
      </c>
      <c r="O868" s="141" t="s">
        <v>7215</v>
      </c>
    </row>
    <row r="869" spans="1:15" x14ac:dyDescent="0.2">
      <c r="A869" s="141">
        <v>332915</v>
      </c>
      <c r="B869" s="141" t="s">
        <v>4111</v>
      </c>
      <c r="C869" s="141" t="s">
        <v>7215</v>
      </c>
      <c r="D869" s="141" t="s">
        <v>7215</v>
      </c>
      <c r="E869" s="141" t="s">
        <v>7215</v>
      </c>
      <c r="F869" s="141" t="s">
        <v>7215</v>
      </c>
      <c r="G869" s="141" t="s">
        <v>7215</v>
      </c>
      <c r="H869" s="141" t="s">
        <v>7215</v>
      </c>
      <c r="I869" s="141" t="s">
        <v>7215</v>
      </c>
      <c r="J869" s="141" t="s">
        <v>7215</v>
      </c>
      <c r="K869" s="141" t="s">
        <v>7215</v>
      </c>
      <c r="L869" s="141" t="s">
        <v>7215</v>
      </c>
      <c r="M869" s="141" t="s">
        <v>7215</v>
      </c>
      <c r="N869" s="141" t="s">
        <v>7215</v>
      </c>
      <c r="O869" s="141" t="s">
        <v>7215</v>
      </c>
    </row>
    <row r="870" spans="1:15" x14ac:dyDescent="0.2">
      <c r="A870" s="141">
        <v>332922</v>
      </c>
      <c r="B870" s="141" t="s">
        <v>4111</v>
      </c>
      <c r="C870" s="141" t="s">
        <v>7215</v>
      </c>
      <c r="D870" s="141" t="s">
        <v>7215</v>
      </c>
      <c r="E870" s="141" t="s">
        <v>7215</v>
      </c>
      <c r="F870" s="141" t="s">
        <v>7215</v>
      </c>
      <c r="G870" s="141" t="s">
        <v>7215</v>
      </c>
      <c r="H870" s="141" t="s">
        <v>7215</v>
      </c>
      <c r="I870" s="141" t="s">
        <v>7215</v>
      </c>
      <c r="J870" s="141" t="s">
        <v>7215</v>
      </c>
      <c r="K870" s="141" t="s">
        <v>7215</v>
      </c>
      <c r="L870" s="141" t="s">
        <v>7215</v>
      </c>
      <c r="M870" s="141" t="s">
        <v>7215</v>
      </c>
      <c r="N870" s="141" t="s">
        <v>7215</v>
      </c>
      <c r="O870" s="141" t="s">
        <v>7215</v>
      </c>
    </row>
    <row r="871" spans="1:15" x14ac:dyDescent="0.2">
      <c r="A871" s="141">
        <v>332940</v>
      </c>
      <c r="B871" s="141" t="s">
        <v>4111</v>
      </c>
      <c r="C871" s="141" t="s">
        <v>7215</v>
      </c>
      <c r="D871" s="141" t="s">
        <v>7215</v>
      </c>
      <c r="E871" s="141" t="s">
        <v>7215</v>
      </c>
      <c r="F871" s="141" t="s">
        <v>7215</v>
      </c>
      <c r="G871" s="141" t="s">
        <v>7215</v>
      </c>
      <c r="H871" s="141" t="s">
        <v>7215</v>
      </c>
      <c r="I871" s="141" t="s">
        <v>7215</v>
      </c>
      <c r="J871" s="141" t="s">
        <v>7215</v>
      </c>
      <c r="K871" s="141" t="s">
        <v>7215</v>
      </c>
      <c r="L871" s="141" t="s">
        <v>7215</v>
      </c>
      <c r="M871" s="141" t="s">
        <v>7215</v>
      </c>
      <c r="N871" s="141" t="s">
        <v>7215</v>
      </c>
      <c r="O871" s="141" t="s">
        <v>7215</v>
      </c>
    </row>
    <row r="872" spans="1:15" x14ac:dyDescent="0.2">
      <c r="A872" s="141">
        <v>332970</v>
      </c>
      <c r="B872" s="141" t="s">
        <v>4111</v>
      </c>
      <c r="C872" s="141" t="s">
        <v>7215</v>
      </c>
      <c r="D872" s="141" t="s">
        <v>7215</v>
      </c>
      <c r="E872" s="141" t="s">
        <v>7215</v>
      </c>
      <c r="F872" s="141" t="s">
        <v>7215</v>
      </c>
      <c r="G872" s="141" t="s">
        <v>7215</v>
      </c>
      <c r="H872" s="141" t="s">
        <v>7215</v>
      </c>
      <c r="I872" s="141" t="s">
        <v>7215</v>
      </c>
      <c r="J872" s="141" t="s">
        <v>7215</v>
      </c>
      <c r="K872" s="141" t="s">
        <v>7215</v>
      </c>
      <c r="L872" s="141" t="s">
        <v>7215</v>
      </c>
      <c r="M872" s="141" t="s">
        <v>7215</v>
      </c>
      <c r="N872" s="141" t="s">
        <v>7215</v>
      </c>
      <c r="O872" s="141" t="s">
        <v>7215</v>
      </c>
    </row>
    <row r="873" spans="1:15" x14ac:dyDescent="0.2">
      <c r="A873" s="141">
        <v>332982</v>
      </c>
      <c r="B873" s="141" t="s">
        <v>4111</v>
      </c>
      <c r="C873" s="141" t="s">
        <v>7215</v>
      </c>
      <c r="D873" s="141" t="s">
        <v>7215</v>
      </c>
      <c r="E873" s="141" t="s">
        <v>7215</v>
      </c>
      <c r="F873" s="141" t="s">
        <v>7215</v>
      </c>
      <c r="G873" s="141" t="s">
        <v>7215</v>
      </c>
      <c r="H873" s="141" t="s">
        <v>7215</v>
      </c>
      <c r="I873" s="141" t="s">
        <v>7215</v>
      </c>
      <c r="J873" s="141" t="s">
        <v>7215</v>
      </c>
      <c r="K873" s="141" t="s">
        <v>7215</v>
      </c>
      <c r="L873" s="141" t="s">
        <v>7215</v>
      </c>
      <c r="M873" s="141" t="s">
        <v>7215</v>
      </c>
      <c r="N873" s="141" t="s">
        <v>7215</v>
      </c>
      <c r="O873" s="141" t="s">
        <v>7215</v>
      </c>
    </row>
    <row r="874" spans="1:15" x14ac:dyDescent="0.2">
      <c r="A874" s="141">
        <v>332983</v>
      </c>
      <c r="B874" s="141" t="s">
        <v>4111</v>
      </c>
      <c r="C874" s="141" t="s">
        <v>7215</v>
      </c>
      <c r="D874" s="141" t="s">
        <v>7215</v>
      </c>
      <c r="E874" s="141" t="s">
        <v>7215</v>
      </c>
      <c r="F874" s="141" t="s">
        <v>7215</v>
      </c>
      <c r="G874" s="141" t="s">
        <v>7215</v>
      </c>
      <c r="H874" s="141" t="s">
        <v>7215</v>
      </c>
      <c r="I874" s="141" t="s">
        <v>7215</v>
      </c>
      <c r="J874" s="141" t="s">
        <v>7215</v>
      </c>
      <c r="K874" s="141" t="s">
        <v>7215</v>
      </c>
      <c r="L874" s="141" t="s">
        <v>7215</v>
      </c>
      <c r="M874" s="141" t="s">
        <v>7215</v>
      </c>
      <c r="N874" s="141" t="s">
        <v>7215</v>
      </c>
      <c r="O874" s="141" t="s">
        <v>7215</v>
      </c>
    </row>
    <row r="875" spans="1:15" x14ac:dyDescent="0.2">
      <c r="A875" s="141">
        <v>332988</v>
      </c>
      <c r="B875" s="141" t="s">
        <v>4111</v>
      </c>
      <c r="C875" s="141" t="s">
        <v>7215</v>
      </c>
      <c r="D875" s="141" t="s">
        <v>7215</v>
      </c>
      <c r="E875" s="141" t="s">
        <v>7215</v>
      </c>
      <c r="F875" s="141" t="s">
        <v>7215</v>
      </c>
      <c r="G875" s="141" t="s">
        <v>7215</v>
      </c>
      <c r="H875" s="141" t="s">
        <v>7215</v>
      </c>
      <c r="I875" s="141" t="s">
        <v>7215</v>
      </c>
      <c r="J875" s="141" t="s">
        <v>7215</v>
      </c>
      <c r="K875" s="141" t="s">
        <v>7215</v>
      </c>
      <c r="L875" s="141" t="s">
        <v>7215</v>
      </c>
      <c r="M875" s="141" t="s">
        <v>7215</v>
      </c>
      <c r="N875" s="141" t="s">
        <v>7215</v>
      </c>
      <c r="O875" s="141" t="s">
        <v>7215</v>
      </c>
    </row>
    <row r="876" spans="1:15" x14ac:dyDescent="0.2">
      <c r="A876" s="141">
        <v>332992</v>
      </c>
      <c r="B876" s="141" t="s">
        <v>4111</v>
      </c>
      <c r="C876" s="141" t="s">
        <v>7215</v>
      </c>
      <c r="D876" s="141" t="s">
        <v>7215</v>
      </c>
      <c r="E876" s="141" t="s">
        <v>7215</v>
      </c>
      <c r="F876" s="141" t="s">
        <v>7215</v>
      </c>
      <c r="G876" s="141" t="s">
        <v>7215</v>
      </c>
      <c r="H876" s="141" t="s">
        <v>7215</v>
      </c>
      <c r="I876" s="141" t="s">
        <v>7215</v>
      </c>
      <c r="J876" s="141" t="s">
        <v>7215</v>
      </c>
      <c r="K876" s="141" t="s">
        <v>7215</v>
      </c>
      <c r="L876" s="141" t="s">
        <v>7215</v>
      </c>
      <c r="M876" s="141" t="s">
        <v>7215</v>
      </c>
      <c r="N876" s="141" t="s">
        <v>7215</v>
      </c>
      <c r="O876" s="141" t="s">
        <v>7215</v>
      </c>
    </row>
    <row r="877" spans="1:15" x14ac:dyDescent="0.2">
      <c r="A877" s="141">
        <v>332993</v>
      </c>
      <c r="B877" s="141" t="s">
        <v>4111</v>
      </c>
      <c r="C877" s="141" t="s">
        <v>7215</v>
      </c>
      <c r="D877" s="141" t="s">
        <v>7215</v>
      </c>
      <c r="E877" s="141" t="s">
        <v>7215</v>
      </c>
      <c r="F877" s="141" t="s">
        <v>7215</v>
      </c>
      <c r="G877" s="141" t="s">
        <v>7215</v>
      </c>
      <c r="H877" s="141" t="s">
        <v>7215</v>
      </c>
      <c r="I877" s="141" t="s">
        <v>7215</v>
      </c>
      <c r="J877" s="141" t="s">
        <v>7215</v>
      </c>
      <c r="K877" s="141" t="s">
        <v>7215</v>
      </c>
      <c r="L877" s="141" t="s">
        <v>7215</v>
      </c>
      <c r="M877" s="141" t="s">
        <v>7215</v>
      </c>
      <c r="N877" s="141" t="s">
        <v>7215</v>
      </c>
      <c r="O877" s="141" t="s">
        <v>7215</v>
      </c>
    </row>
    <row r="878" spans="1:15" x14ac:dyDescent="0.2">
      <c r="A878" s="141">
        <v>332994</v>
      </c>
      <c r="B878" s="141" t="s">
        <v>4111</v>
      </c>
      <c r="C878" s="141" t="s">
        <v>7215</v>
      </c>
      <c r="D878" s="141" t="s">
        <v>7215</v>
      </c>
      <c r="E878" s="141" t="s">
        <v>7215</v>
      </c>
      <c r="F878" s="141" t="s">
        <v>7215</v>
      </c>
      <c r="G878" s="141" t="s">
        <v>7215</v>
      </c>
      <c r="H878" s="141" t="s">
        <v>7215</v>
      </c>
      <c r="I878" s="141" t="s">
        <v>7215</v>
      </c>
      <c r="J878" s="141" t="s">
        <v>7215</v>
      </c>
      <c r="K878" s="141" t="s">
        <v>7215</v>
      </c>
      <c r="L878" s="141" t="s">
        <v>7215</v>
      </c>
      <c r="M878" s="141" t="s">
        <v>7215</v>
      </c>
      <c r="N878" s="141" t="s">
        <v>7215</v>
      </c>
      <c r="O878" s="141" t="s">
        <v>7215</v>
      </c>
    </row>
    <row r="879" spans="1:15" x14ac:dyDescent="0.2">
      <c r="A879" s="141">
        <v>333011</v>
      </c>
      <c r="B879" s="141" t="s">
        <v>4111</v>
      </c>
      <c r="C879" s="141" t="s">
        <v>7215</v>
      </c>
      <c r="D879" s="141" t="s">
        <v>7215</v>
      </c>
      <c r="E879" s="141" t="s">
        <v>7215</v>
      </c>
      <c r="F879" s="141" t="s">
        <v>7215</v>
      </c>
      <c r="G879" s="141" t="s">
        <v>7215</v>
      </c>
      <c r="H879" s="141" t="s">
        <v>7215</v>
      </c>
      <c r="I879" s="141" t="s">
        <v>7215</v>
      </c>
      <c r="J879" s="141" t="s">
        <v>7215</v>
      </c>
      <c r="K879" s="141" t="s">
        <v>7215</v>
      </c>
      <c r="L879" s="141" t="s">
        <v>7215</v>
      </c>
      <c r="M879" s="141" t="s">
        <v>7215</v>
      </c>
      <c r="N879" s="141" t="s">
        <v>7215</v>
      </c>
      <c r="O879" s="141" t="s">
        <v>7215</v>
      </c>
    </row>
    <row r="880" spans="1:15" x14ac:dyDescent="0.2">
      <c r="A880" s="141">
        <v>333015</v>
      </c>
      <c r="B880" s="141" t="s">
        <v>4111</v>
      </c>
      <c r="C880" s="141" t="s">
        <v>7215</v>
      </c>
      <c r="D880" s="141" t="s">
        <v>7215</v>
      </c>
      <c r="E880" s="141" t="s">
        <v>7215</v>
      </c>
      <c r="F880" s="141" t="s">
        <v>7215</v>
      </c>
      <c r="G880" s="141" t="s">
        <v>7215</v>
      </c>
      <c r="H880" s="141" t="s">
        <v>7215</v>
      </c>
      <c r="I880" s="141" t="s">
        <v>7215</v>
      </c>
      <c r="J880" s="141" t="s">
        <v>7215</v>
      </c>
      <c r="K880" s="141" t="s">
        <v>7215</v>
      </c>
      <c r="L880" s="141" t="s">
        <v>7215</v>
      </c>
      <c r="M880" s="141" t="s">
        <v>7215</v>
      </c>
      <c r="N880" s="141" t="s">
        <v>7215</v>
      </c>
      <c r="O880" s="141" t="s">
        <v>7215</v>
      </c>
    </row>
    <row r="881" spans="1:15" x14ac:dyDescent="0.2">
      <c r="A881" s="141">
        <v>333032</v>
      </c>
      <c r="B881" s="141" t="s">
        <v>4111</v>
      </c>
      <c r="C881" s="141" t="s">
        <v>7215</v>
      </c>
      <c r="D881" s="141" t="s">
        <v>7215</v>
      </c>
      <c r="E881" s="141" t="s">
        <v>7215</v>
      </c>
      <c r="F881" s="141" t="s">
        <v>7215</v>
      </c>
      <c r="G881" s="141" t="s">
        <v>7215</v>
      </c>
      <c r="H881" s="141" t="s">
        <v>7215</v>
      </c>
      <c r="I881" s="141" t="s">
        <v>7215</v>
      </c>
      <c r="J881" s="141" t="s">
        <v>7215</v>
      </c>
      <c r="K881" s="141" t="s">
        <v>7215</v>
      </c>
      <c r="L881" s="141" t="s">
        <v>7215</v>
      </c>
      <c r="M881" s="141" t="s">
        <v>7215</v>
      </c>
      <c r="N881" s="141" t="s">
        <v>7215</v>
      </c>
      <c r="O881" s="141" t="s">
        <v>7215</v>
      </c>
    </row>
    <row r="882" spans="1:15" x14ac:dyDescent="0.2">
      <c r="A882" s="141">
        <v>333033</v>
      </c>
      <c r="B882" s="141" t="s">
        <v>4111</v>
      </c>
      <c r="C882" s="141" t="s">
        <v>7215</v>
      </c>
      <c r="D882" s="141" t="s">
        <v>7215</v>
      </c>
      <c r="E882" s="141" t="s">
        <v>7215</v>
      </c>
      <c r="F882" s="141" t="s">
        <v>7215</v>
      </c>
      <c r="G882" s="141" t="s">
        <v>7215</v>
      </c>
      <c r="H882" s="141" t="s">
        <v>7215</v>
      </c>
      <c r="I882" s="141" t="s">
        <v>7215</v>
      </c>
      <c r="J882" s="141" t="s">
        <v>7215</v>
      </c>
      <c r="K882" s="141" t="s">
        <v>7215</v>
      </c>
      <c r="L882" s="141" t="s">
        <v>7215</v>
      </c>
      <c r="M882" s="141" t="s">
        <v>7215</v>
      </c>
      <c r="N882" s="141" t="s">
        <v>7215</v>
      </c>
      <c r="O882" s="141" t="s">
        <v>7215</v>
      </c>
    </row>
    <row r="883" spans="1:15" x14ac:dyDescent="0.2">
      <c r="A883" s="141">
        <v>333038</v>
      </c>
      <c r="B883" s="141" t="s">
        <v>4111</v>
      </c>
      <c r="C883" s="141" t="s">
        <v>7215</v>
      </c>
      <c r="D883" s="141" t="s">
        <v>7215</v>
      </c>
      <c r="E883" s="141" t="s">
        <v>7215</v>
      </c>
      <c r="F883" s="141" t="s">
        <v>7215</v>
      </c>
      <c r="G883" s="141" t="s">
        <v>7215</v>
      </c>
      <c r="H883" s="141" t="s">
        <v>7215</v>
      </c>
      <c r="I883" s="141" t="s">
        <v>7215</v>
      </c>
      <c r="J883" s="141" t="s">
        <v>7215</v>
      </c>
      <c r="K883" s="141" t="s">
        <v>7215</v>
      </c>
      <c r="L883" s="141" t="s">
        <v>7215</v>
      </c>
      <c r="M883" s="141" t="s">
        <v>7215</v>
      </c>
      <c r="N883" s="141" t="s">
        <v>7215</v>
      </c>
      <c r="O883" s="141" t="s">
        <v>7215</v>
      </c>
    </row>
    <row r="884" spans="1:15" x14ac:dyDescent="0.2">
      <c r="A884" s="141">
        <v>333040</v>
      </c>
      <c r="B884" s="141" t="s">
        <v>4111</v>
      </c>
      <c r="C884" s="141" t="s">
        <v>7215</v>
      </c>
      <c r="D884" s="141" t="s">
        <v>7215</v>
      </c>
      <c r="E884" s="141" t="s">
        <v>7215</v>
      </c>
      <c r="F884" s="141" t="s">
        <v>7215</v>
      </c>
      <c r="G884" s="141" t="s">
        <v>7215</v>
      </c>
      <c r="H884" s="141" t="s">
        <v>7215</v>
      </c>
      <c r="I884" s="141" t="s">
        <v>7215</v>
      </c>
      <c r="J884" s="141" t="s">
        <v>7215</v>
      </c>
      <c r="K884" s="141" t="s">
        <v>7215</v>
      </c>
      <c r="L884" s="141" t="s">
        <v>7215</v>
      </c>
      <c r="M884" s="141" t="s">
        <v>7215</v>
      </c>
      <c r="N884" s="141" t="s">
        <v>7215</v>
      </c>
      <c r="O884" s="141" t="s">
        <v>7215</v>
      </c>
    </row>
    <row r="885" spans="1:15" x14ac:dyDescent="0.2">
      <c r="A885" s="141">
        <v>333056</v>
      </c>
      <c r="B885" s="141" t="s">
        <v>4111</v>
      </c>
      <c r="C885" s="141" t="s">
        <v>7215</v>
      </c>
      <c r="D885" s="141" t="s">
        <v>7215</v>
      </c>
      <c r="E885" s="141" t="s">
        <v>7215</v>
      </c>
      <c r="F885" s="141" t="s">
        <v>7215</v>
      </c>
      <c r="G885" s="141" t="s">
        <v>7215</v>
      </c>
      <c r="H885" s="141" t="s">
        <v>7215</v>
      </c>
      <c r="I885" s="141" t="s">
        <v>7215</v>
      </c>
      <c r="J885" s="141" t="s">
        <v>7215</v>
      </c>
      <c r="K885" s="141" t="s">
        <v>7215</v>
      </c>
      <c r="L885" s="141" t="s">
        <v>7215</v>
      </c>
      <c r="M885" s="141" t="s">
        <v>7215</v>
      </c>
      <c r="N885" s="141" t="s">
        <v>7215</v>
      </c>
      <c r="O885" s="141" t="s">
        <v>7215</v>
      </c>
    </row>
    <row r="886" spans="1:15" x14ac:dyDescent="0.2">
      <c r="A886" s="141">
        <v>333068</v>
      </c>
      <c r="B886" s="141" t="s">
        <v>4111</v>
      </c>
      <c r="C886" s="141" t="s">
        <v>7215</v>
      </c>
      <c r="D886" s="141" t="s">
        <v>7215</v>
      </c>
      <c r="E886" s="141" t="s">
        <v>7215</v>
      </c>
      <c r="F886" s="141" t="s">
        <v>7215</v>
      </c>
      <c r="G886" s="141" t="s">
        <v>7215</v>
      </c>
      <c r="H886" s="141" t="s">
        <v>7215</v>
      </c>
      <c r="I886" s="141" t="s">
        <v>7215</v>
      </c>
      <c r="J886" s="141" t="s">
        <v>7215</v>
      </c>
      <c r="K886" s="141" t="s">
        <v>7215</v>
      </c>
      <c r="L886" s="141" t="s">
        <v>7215</v>
      </c>
      <c r="M886" s="141" t="s">
        <v>7215</v>
      </c>
      <c r="N886" s="141" t="s">
        <v>7215</v>
      </c>
      <c r="O886" s="141" t="s">
        <v>7215</v>
      </c>
    </row>
    <row r="887" spans="1:15" x14ac:dyDescent="0.2">
      <c r="A887" s="141">
        <v>333083</v>
      </c>
      <c r="B887" s="141" t="s">
        <v>4111</v>
      </c>
      <c r="C887" s="141" t="s">
        <v>7215</v>
      </c>
      <c r="D887" s="141" t="s">
        <v>7215</v>
      </c>
      <c r="E887" s="141" t="s">
        <v>7215</v>
      </c>
      <c r="F887" s="141" t="s">
        <v>7215</v>
      </c>
      <c r="G887" s="141" t="s">
        <v>7215</v>
      </c>
      <c r="H887" s="141" t="s">
        <v>7215</v>
      </c>
      <c r="I887" s="141" t="s">
        <v>7215</v>
      </c>
      <c r="J887" s="141" t="s">
        <v>7215</v>
      </c>
      <c r="K887" s="141" t="s">
        <v>7215</v>
      </c>
      <c r="L887" s="141" t="s">
        <v>7215</v>
      </c>
      <c r="M887" s="141" t="s">
        <v>7215</v>
      </c>
      <c r="N887" s="141" t="s">
        <v>7215</v>
      </c>
      <c r="O887" s="141" t="s">
        <v>7215</v>
      </c>
    </row>
    <row r="888" spans="1:15" x14ac:dyDescent="0.2">
      <c r="A888" s="141">
        <v>333092</v>
      </c>
      <c r="B888" s="141" t="s">
        <v>4111</v>
      </c>
      <c r="C888" s="141" t="s">
        <v>7215</v>
      </c>
      <c r="D888" s="141" t="s">
        <v>7215</v>
      </c>
      <c r="E888" s="141" t="s">
        <v>7215</v>
      </c>
      <c r="F888" s="141" t="s">
        <v>7215</v>
      </c>
      <c r="G888" s="141" t="s">
        <v>7215</v>
      </c>
      <c r="H888" s="141" t="s">
        <v>7215</v>
      </c>
      <c r="I888" s="141" t="s">
        <v>7215</v>
      </c>
      <c r="J888" s="141" t="s">
        <v>7215</v>
      </c>
      <c r="K888" s="141" t="s">
        <v>7215</v>
      </c>
      <c r="L888" s="141" t="s">
        <v>7215</v>
      </c>
      <c r="M888" s="141" t="s">
        <v>7215</v>
      </c>
      <c r="N888" s="141" t="s">
        <v>7215</v>
      </c>
      <c r="O888" s="141" t="s">
        <v>7215</v>
      </c>
    </row>
    <row r="889" spans="1:15" x14ac:dyDescent="0.2">
      <c r="A889" s="141">
        <v>333121</v>
      </c>
      <c r="B889" s="141" t="s">
        <v>4111</v>
      </c>
      <c r="C889" s="141" t="s">
        <v>7215</v>
      </c>
      <c r="D889" s="141" t="s">
        <v>7215</v>
      </c>
      <c r="E889" s="141" t="s">
        <v>7215</v>
      </c>
      <c r="F889" s="141" t="s">
        <v>7215</v>
      </c>
      <c r="G889" s="141" t="s">
        <v>7215</v>
      </c>
      <c r="H889" s="141" t="s">
        <v>7215</v>
      </c>
      <c r="I889" s="141" t="s">
        <v>7215</v>
      </c>
      <c r="J889" s="141" t="s">
        <v>7215</v>
      </c>
      <c r="K889" s="141" t="s">
        <v>7215</v>
      </c>
      <c r="L889" s="141" t="s">
        <v>7215</v>
      </c>
      <c r="M889" s="141" t="s">
        <v>7215</v>
      </c>
      <c r="N889" s="141" t="s">
        <v>7215</v>
      </c>
      <c r="O889" s="141" t="s">
        <v>7215</v>
      </c>
    </row>
    <row r="890" spans="1:15" x14ac:dyDescent="0.2">
      <c r="A890" s="141">
        <v>333123</v>
      </c>
      <c r="B890" s="141" t="s">
        <v>4111</v>
      </c>
      <c r="C890" s="141" t="s">
        <v>7215</v>
      </c>
      <c r="D890" s="141" t="s">
        <v>7215</v>
      </c>
      <c r="E890" s="141" t="s">
        <v>7215</v>
      </c>
      <c r="F890" s="141" t="s">
        <v>7215</v>
      </c>
      <c r="G890" s="141" t="s">
        <v>7215</v>
      </c>
      <c r="H890" s="141" t="s">
        <v>7215</v>
      </c>
      <c r="I890" s="141" t="s">
        <v>7215</v>
      </c>
      <c r="J890" s="141" t="s">
        <v>7215</v>
      </c>
      <c r="K890" s="141" t="s">
        <v>7215</v>
      </c>
      <c r="L890" s="141" t="s">
        <v>7215</v>
      </c>
      <c r="M890" s="141" t="s">
        <v>7215</v>
      </c>
      <c r="N890" s="141" t="s">
        <v>7215</v>
      </c>
      <c r="O890" s="141" t="s">
        <v>7215</v>
      </c>
    </row>
    <row r="891" spans="1:15" x14ac:dyDescent="0.2">
      <c r="A891" s="141">
        <v>333125</v>
      </c>
      <c r="B891" s="141" t="s">
        <v>4111</v>
      </c>
      <c r="C891" s="141" t="s">
        <v>7215</v>
      </c>
      <c r="D891" s="141" t="s">
        <v>7215</v>
      </c>
      <c r="E891" s="141" t="s">
        <v>7215</v>
      </c>
      <c r="F891" s="141" t="s">
        <v>7215</v>
      </c>
      <c r="G891" s="141" t="s">
        <v>7215</v>
      </c>
      <c r="H891" s="141" t="s">
        <v>7215</v>
      </c>
      <c r="I891" s="141" t="s">
        <v>7215</v>
      </c>
      <c r="J891" s="141" t="s">
        <v>7215</v>
      </c>
      <c r="K891" s="141" t="s">
        <v>7215</v>
      </c>
      <c r="L891" s="141" t="s">
        <v>7215</v>
      </c>
      <c r="M891" s="141" t="s">
        <v>7215</v>
      </c>
      <c r="N891" s="141" t="s">
        <v>7215</v>
      </c>
      <c r="O891" s="141" t="s">
        <v>7215</v>
      </c>
    </row>
    <row r="892" spans="1:15" x14ac:dyDescent="0.2">
      <c r="A892" s="141">
        <v>333138</v>
      </c>
      <c r="B892" s="141" t="s">
        <v>4111</v>
      </c>
      <c r="C892" s="141" t="s">
        <v>7215</v>
      </c>
      <c r="D892" s="141" t="s">
        <v>7215</v>
      </c>
      <c r="E892" s="141" t="s">
        <v>7215</v>
      </c>
      <c r="F892" s="141" t="s">
        <v>7215</v>
      </c>
      <c r="G892" s="141" t="s">
        <v>7215</v>
      </c>
      <c r="H892" s="141" t="s">
        <v>7215</v>
      </c>
      <c r="I892" s="141" t="s">
        <v>7215</v>
      </c>
      <c r="J892" s="141" t="s">
        <v>7215</v>
      </c>
      <c r="K892" s="141" t="s">
        <v>7215</v>
      </c>
      <c r="L892" s="141" t="s">
        <v>7215</v>
      </c>
      <c r="M892" s="141" t="s">
        <v>7215</v>
      </c>
      <c r="N892" s="141" t="s">
        <v>7215</v>
      </c>
      <c r="O892" s="141" t="s">
        <v>7215</v>
      </c>
    </row>
    <row r="893" spans="1:15" x14ac:dyDescent="0.2">
      <c r="A893" s="141">
        <v>333204</v>
      </c>
      <c r="B893" s="141" t="s">
        <v>4111</v>
      </c>
      <c r="C893" s="141" t="s">
        <v>7215</v>
      </c>
      <c r="D893" s="141" t="s">
        <v>7215</v>
      </c>
      <c r="E893" s="141" t="s">
        <v>7215</v>
      </c>
      <c r="F893" s="141" t="s">
        <v>7215</v>
      </c>
      <c r="G893" s="141" t="s">
        <v>7215</v>
      </c>
      <c r="H893" s="141" t="s">
        <v>7215</v>
      </c>
      <c r="I893" s="141" t="s">
        <v>7215</v>
      </c>
      <c r="J893" s="141" t="s">
        <v>7215</v>
      </c>
      <c r="K893" s="141" t="s">
        <v>7215</v>
      </c>
      <c r="L893" s="141" t="s">
        <v>7215</v>
      </c>
      <c r="M893" s="141" t="s">
        <v>7215</v>
      </c>
      <c r="N893" s="141" t="s">
        <v>7215</v>
      </c>
      <c r="O893" s="141" t="s">
        <v>7215</v>
      </c>
    </row>
    <row r="894" spans="1:15" x14ac:dyDescent="0.2">
      <c r="A894" s="141">
        <v>333207</v>
      </c>
      <c r="B894" s="141" t="s">
        <v>4111</v>
      </c>
      <c r="C894" s="141" t="s">
        <v>7215</v>
      </c>
      <c r="D894" s="141" t="s">
        <v>7215</v>
      </c>
      <c r="E894" s="141" t="s">
        <v>7215</v>
      </c>
      <c r="F894" s="141" t="s">
        <v>7215</v>
      </c>
      <c r="G894" s="141" t="s">
        <v>7215</v>
      </c>
      <c r="H894" s="141" t="s">
        <v>7215</v>
      </c>
      <c r="I894" s="141" t="s">
        <v>7215</v>
      </c>
      <c r="J894" s="141" t="s">
        <v>7215</v>
      </c>
      <c r="K894" s="141" t="s">
        <v>7215</v>
      </c>
      <c r="L894" s="141" t="s">
        <v>7215</v>
      </c>
      <c r="M894" s="141" t="s">
        <v>7215</v>
      </c>
      <c r="N894" s="141" t="s">
        <v>7215</v>
      </c>
      <c r="O894" s="141" t="s">
        <v>7215</v>
      </c>
    </row>
    <row r="895" spans="1:15" x14ac:dyDescent="0.2">
      <c r="A895" s="141">
        <v>333209</v>
      </c>
      <c r="B895" s="141" t="s">
        <v>4111</v>
      </c>
      <c r="C895" s="141" t="s">
        <v>7215</v>
      </c>
      <c r="D895" s="141" t="s">
        <v>7215</v>
      </c>
      <c r="E895" s="141" t="s">
        <v>7215</v>
      </c>
      <c r="F895" s="141" t="s">
        <v>7215</v>
      </c>
      <c r="G895" s="141" t="s">
        <v>7215</v>
      </c>
      <c r="H895" s="141" t="s">
        <v>7215</v>
      </c>
      <c r="I895" s="141" t="s">
        <v>7215</v>
      </c>
      <c r="J895" s="141" t="s">
        <v>7215</v>
      </c>
      <c r="K895" s="141" t="s">
        <v>7215</v>
      </c>
      <c r="L895" s="141" t="s">
        <v>7215</v>
      </c>
      <c r="M895" s="141" t="s">
        <v>7215</v>
      </c>
      <c r="N895" s="141" t="s">
        <v>7215</v>
      </c>
      <c r="O895" s="141" t="s">
        <v>7215</v>
      </c>
    </row>
    <row r="896" spans="1:15" x14ac:dyDescent="0.2">
      <c r="A896" s="141">
        <v>333214</v>
      </c>
      <c r="B896" s="141" t="s">
        <v>4111</v>
      </c>
      <c r="C896" s="141" t="s">
        <v>7215</v>
      </c>
      <c r="D896" s="141" t="s">
        <v>7215</v>
      </c>
      <c r="E896" s="141" t="s">
        <v>7215</v>
      </c>
      <c r="F896" s="141" t="s">
        <v>7215</v>
      </c>
      <c r="G896" s="141" t="s">
        <v>7215</v>
      </c>
      <c r="H896" s="141" t="s">
        <v>7215</v>
      </c>
      <c r="I896" s="141" t="s">
        <v>7215</v>
      </c>
      <c r="J896" s="141" t="s">
        <v>7215</v>
      </c>
      <c r="K896" s="141" t="s">
        <v>7215</v>
      </c>
      <c r="L896" s="141" t="s">
        <v>7215</v>
      </c>
      <c r="M896" s="141" t="s">
        <v>7215</v>
      </c>
      <c r="N896" s="141" t="s">
        <v>7215</v>
      </c>
      <c r="O896" s="141" t="s">
        <v>7215</v>
      </c>
    </row>
    <row r="897" spans="1:15" x14ac:dyDescent="0.2">
      <c r="A897" s="141">
        <v>333223</v>
      </c>
      <c r="B897" s="141" t="s">
        <v>4111</v>
      </c>
      <c r="C897" s="141" t="s">
        <v>7215</v>
      </c>
      <c r="D897" s="141" t="s">
        <v>7215</v>
      </c>
      <c r="E897" s="141" t="s">
        <v>7215</v>
      </c>
      <c r="F897" s="141" t="s">
        <v>7215</v>
      </c>
      <c r="G897" s="141" t="s">
        <v>7215</v>
      </c>
      <c r="H897" s="141" t="s">
        <v>7215</v>
      </c>
      <c r="I897" s="141" t="s">
        <v>7215</v>
      </c>
      <c r="J897" s="141" t="s">
        <v>7215</v>
      </c>
      <c r="K897" s="141" t="s">
        <v>7215</v>
      </c>
      <c r="L897" s="141" t="s">
        <v>7215</v>
      </c>
      <c r="M897" s="141" t="s">
        <v>7215</v>
      </c>
      <c r="N897" s="141" t="s">
        <v>7215</v>
      </c>
      <c r="O897" s="141" t="s">
        <v>7215</v>
      </c>
    </row>
    <row r="898" spans="1:15" x14ac:dyDescent="0.2">
      <c r="A898" s="141">
        <v>333224</v>
      </c>
      <c r="B898" s="141" t="s">
        <v>4111</v>
      </c>
      <c r="C898" s="141" t="s">
        <v>7215</v>
      </c>
      <c r="D898" s="141" t="s">
        <v>7215</v>
      </c>
      <c r="E898" s="141" t="s">
        <v>7215</v>
      </c>
      <c r="F898" s="141" t="s">
        <v>7215</v>
      </c>
      <c r="G898" s="141" t="s">
        <v>7215</v>
      </c>
      <c r="H898" s="141" t="s">
        <v>7215</v>
      </c>
      <c r="I898" s="141" t="s">
        <v>7215</v>
      </c>
      <c r="J898" s="141" t="s">
        <v>7215</v>
      </c>
      <c r="K898" s="141" t="s">
        <v>7215</v>
      </c>
      <c r="L898" s="141" t="s">
        <v>7215</v>
      </c>
      <c r="M898" s="141" t="s">
        <v>7215</v>
      </c>
      <c r="N898" s="141" t="s">
        <v>7215</v>
      </c>
      <c r="O898" s="141" t="s">
        <v>7215</v>
      </c>
    </row>
    <row r="899" spans="1:15" x14ac:dyDescent="0.2">
      <c r="A899" s="141">
        <v>333230</v>
      </c>
      <c r="B899" s="141" t="s">
        <v>4111</v>
      </c>
      <c r="C899" s="141" t="s">
        <v>7215</v>
      </c>
      <c r="D899" s="141" t="s">
        <v>7215</v>
      </c>
      <c r="E899" s="141" t="s">
        <v>7215</v>
      </c>
      <c r="F899" s="141" t="s">
        <v>7215</v>
      </c>
      <c r="G899" s="141" t="s">
        <v>7215</v>
      </c>
      <c r="H899" s="141" t="s">
        <v>7215</v>
      </c>
      <c r="I899" s="141" t="s">
        <v>7215</v>
      </c>
      <c r="J899" s="141" t="s">
        <v>7215</v>
      </c>
      <c r="K899" s="141" t="s">
        <v>7215</v>
      </c>
      <c r="L899" s="141" t="s">
        <v>7215</v>
      </c>
      <c r="M899" s="141" t="s">
        <v>7215</v>
      </c>
      <c r="N899" s="141" t="s">
        <v>7215</v>
      </c>
      <c r="O899" s="141" t="s">
        <v>7215</v>
      </c>
    </row>
    <row r="900" spans="1:15" x14ac:dyDescent="0.2">
      <c r="A900" s="141">
        <v>333243</v>
      </c>
      <c r="B900" s="141" t="s">
        <v>4111</v>
      </c>
      <c r="C900" s="141" t="s">
        <v>7215</v>
      </c>
      <c r="D900" s="141" t="s">
        <v>7215</v>
      </c>
      <c r="E900" s="141" t="s">
        <v>7215</v>
      </c>
      <c r="F900" s="141" t="s">
        <v>7215</v>
      </c>
      <c r="G900" s="141" t="s">
        <v>7215</v>
      </c>
      <c r="H900" s="141" t="s">
        <v>7215</v>
      </c>
      <c r="I900" s="141" t="s">
        <v>7215</v>
      </c>
      <c r="J900" s="141" t="s">
        <v>7215</v>
      </c>
      <c r="K900" s="141" t="s">
        <v>7215</v>
      </c>
      <c r="L900" s="141" t="s">
        <v>7215</v>
      </c>
      <c r="M900" s="141" t="s">
        <v>7215</v>
      </c>
      <c r="N900" s="141" t="s">
        <v>7215</v>
      </c>
      <c r="O900" s="141" t="s">
        <v>7215</v>
      </c>
    </row>
    <row r="901" spans="1:15" x14ac:dyDescent="0.2">
      <c r="A901" s="141">
        <v>333245</v>
      </c>
      <c r="B901" s="141" t="s">
        <v>4111</v>
      </c>
      <c r="C901" s="141" t="s">
        <v>7215</v>
      </c>
      <c r="D901" s="141" t="s">
        <v>7215</v>
      </c>
      <c r="E901" s="141" t="s">
        <v>7215</v>
      </c>
      <c r="F901" s="141" t="s">
        <v>7215</v>
      </c>
      <c r="G901" s="141" t="s">
        <v>7215</v>
      </c>
      <c r="H901" s="141" t="s">
        <v>7215</v>
      </c>
      <c r="I901" s="141" t="s">
        <v>7215</v>
      </c>
      <c r="J901" s="141" t="s">
        <v>7215</v>
      </c>
      <c r="K901" s="141" t="s">
        <v>7215</v>
      </c>
      <c r="L901" s="141" t="s">
        <v>7215</v>
      </c>
      <c r="M901" s="141" t="s">
        <v>7215</v>
      </c>
      <c r="N901" s="141" t="s">
        <v>7215</v>
      </c>
      <c r="O901" s="141" t="s">
        <v>7215</v>
      </c>
    </row>
    <row r="902" spans="1:15" x14ac:dyDescent="0.2">
      <c r="A902" s="141">
        <v>333263</v>
      </c>
      <c r="B902" s="141" t="s">
        <v>4111</v>
      </c>
      <c r="C902" s="141" t="s">
        <v>7215</v>
      </c>
      <c r="D902" s="141" t="s">
        <v>7215</v>
      </c>
      <c r="E902" s="141" t="s">
        <v>7215</v>
      </c>
      <c r="F902" s="141" t="s">
        <v>7215</v>
      </c>
      <c r="G902" s="141" t="s">
        <v>7215</v>
      </c>
      <c r="H902" s="141" t="s">
        <v>7215</v>
      </c>
      <c r="I902" s="141" t="s">
        <v>7215</v>
      </c>
      <c r="J902" s="141" t="s">
        <v>7215</v>
      </c>
      <c r="K902" s="141" t="s">
        <v>7215</v>
      </c>
      <c r="L902" s="141" t="s">
        <v>7215</v>
      </c>
      <c r="M902" s="141" t="s">
        <v>7215</v>
      </c>
      <c r="N902" s="141" t="s">
        <v>7215</v>
      </c>
      <c r="O902" s="141" t="s">
        <v>7215</v>
      </c>
    </row>
    <row r="903" spans="1:15" x14ac:dyDescent="0.2">
      <c r="A903" s="141">
        <v>333266</v>
      </c>
      <c r="B903" s="141" t="s">
        <v>4111</v>
      </c>
      <c r="C903" s="141" t="s">
        <v>7215</v>
      </c>
      <c r="D903" s="141" t="s">
        <v>7215</v>
      </c>
      <c r="E903" s="141" t="s">
        <v>7215</v>
      </c>
      <c r="F903" s="141" t="s">
        <v>7215</v>
      </c>
      <c r="G903" s="141" t="s">
        <v>7215</v>
      </c>
      <c r="H903" s="141" t="s">
        <v>7215</v>
      </c>
      <c r="I903" s="141" t="s">
        <v>7215</v>
      </c>
      <c r="J903" s="141" t="s">
        <v>7215</v>
      </c>
      <c r="K903" s="141" t="s">
        <v>7215</v>
      </c>
      <c r="L903" s="141" t="s">
        <v>7215</v>
      </c>
      <c r="M903" s="141" t="s">
        <v>7215</v>
      </c>
      <c r="N903" s="141" t="s">
        <v>7215</v>
      </c>
      <c r="O903" s="141" t="s">
        <v>7215</v>
      </c>
    </row>
    <row r="904" spans="1:15" x14ac:dyDescent="0.2">
      <c r="A904" s="141">
        <v>333271</v>
      </c>
      <c r="B904" s="141" t="s">
        <v>4111</v>
      </c>
      <c r="C904" s="141" t="s">
        <v>7215</v>
      </c>
      <c r="D904" s="141" t="s">
        <v>7215</v>
      </c>
      <c r="E904" s="141" t="s">
        <v>7215</v>
      </c>
      <c r="F904" s="141" t="s">
        <v>7215</v>
      </c>
      <c r="G904" s="141" t="s">
        <v>7215</v>
      </c>
      <c r="H904" s="141" t="s">
        <v>7215</v>
      </c>
      <c r="I904" s="141" t="s">
        <v>7215</v>
      </c>
      <c r="J904" s="141" t="s">
        <v>7215</v>
      </c>
      <c r="K904" s="141" t="s">
        <v>7215</v>
      </c>
      <c r="L904" s="141" t="s">
        <v>7215</v>
      </c>
      <c r="M904" s="141" t="s">
        <v>7215</v>
      </c>
      <c r="N904" s="141" t="s">
        <v>7215</v>
      </c>
      <c r="O904" s="141" t="s">
        <v>7215</v>
      </c>
    </row>
    <row r="905" spans="1:15" x14ac:dyDescent="0.2">
      <c r="A905" s="141">
        <v>333279</v>
      </c>
      <c r="B905" s="141" t="s">
        <v>4111</v>
      </c>
      <c r="C905" s="141" t="s">
        <v>7215</v>
      </c>
      <c r="D905" s="141" t="s">
        <v>7215</v>
      </c>
      <c r="E905" s="141" t="s">
        <v>7215</v>
      </c>
      <c r="F905" s="141" t="s">
        <v>7215</v>
      </c>
      <c r="G905" s="141" t="s">
        <v>7215</v>
      </c>
      <c r="H905" s="141" t="s">
        <v>7215</v>
      </c>
      <c r="I905" s="141" t="s">
        <v>7215</v>
      </c>
      <c r="J905" s="141" t="s">
        <v>7215</v>
      </c>
      <c r="K905" s="141" t="s">
        <v>7215</v>
      </c>
      <c r="L905" s="141" t="s">
        <v>7215</v>
      </c>
      <c r="M905" s="141" t="s">
        <v>7215</v>
      </c>
      <c r="N905" s="141" t="s">
        <v>7215</v>
      </c>
      <c r="O905" s="141" t="s">
        <v>7215</v>
      </c>
    </row>
    <row r="906" spans="1:15" x14ac:dyDescent="0.2">
      <c r="A906" s="141">
        <v>333304</v>
      </c>
      <c r="B906" s="141" t="s">
        <v>4111</v>
      </c>
      <c r="C906" s="141" t="s">
        <v>7215</v>
      </c>
      <c r="D906" s="141" t="s">
        <v>7215</v>
      </c>
      <c r="E906" s="141" t="s">
        <v>7215</v>
      </c>
      <c r="F906" s="141" t="s">
        <v>7215</v>
      </c>
      <c r="G906" s="141" t="s">
        <v>7215</v>
      </c>
      <c r="H906" s="141" t="s">
        <v>7215</v>
      </c>
      <c r="I906" s="141" t="s">
        <v>7215</v>
      </c>
      <c r="J906" s="141" t="s">
        <v>7215</v>
      </c>
      <c r="K906" s="141" t="s">
        <v>7215</v>
      </c>
      <c r="L906" s="141" t="s">
        <v>7215</v>
      </c>
      <c r="M906" s="141" t="s">
        <v>7215</v>
      </c>
      <c r="N906" s="141" t="s">
        <v>7215</v>
      </c>
      <c r="O906" s="141" t="s">
        <v>7215</v>
      </c>
    </row>
    <row r="907" spans="1:15" x14ac:dyDescent="0.2">
      <c r="A907" s="141">
        <v>333321</v>
      </c>
      <c r="B907" s="141" t="s">
        <v>4111</v>
      </c>
      <c r="C907" s="141" t="s">
        <v>7215</v>
      </c>
      <c r="D907" s="141" t="s">
        <v>7215</v>
      </c>
      <c r="E907" s="141" t="s">
        <v>7215</v>
      </c>
      <c r="F907" s="141" t="s">
        <v>7215</v>
      </c>
      <c r="G907" s="141" t="s">
        <v>7215</v>
      </c>
      <c r="H907" s="141" t="s">
        <v>7215</v>
      </c>
      <c r="I907" s="141" t="s">
        <v>7215</v>
      </c>
      <c r="J907" s="141" t="s">
        <v>7215</v>
      </c>
      <c r="K907" s="141" t="s">
        <v>7215</v>
      </c>
      <c r="L907" s="141" t="s">
        <v>7215</v>
      </c>
      <c r="M907" s="141" t="s">
        <v>7215</v>
      </c>
      <c r="N907" s="141" t="s">
        <v>7215</v>
      </c>
      <c r="O907" s="141" t="s">
        <v>7215</v>
      </c>
    </row>
    <row r="908" spans="1:15" x14ac:dyDescent="0.2">
      <c r="A908" s="141">
        <v>333346</v>
      </c>
      <c r="B908" s="141" t="s">
        <v>4111</v>
      </c>
      <c r="C908" s="141" t="s">
        <v>7215</v>
      </c>
      <c r="D908" s="141" t="s">
        <v>7215</v>
      </c>
      <c r="E908" s="141" t="s">
        <v>7215</v>
      </c>
      <c r="F908" s="141" t="s">
        <v>7215</v>
      </c>
      <c r="G908" s="141" t="s">
        <v>7215</v>
      </c>
      <c r="H908" s="141" t="s">
        <v>7215</v>
      </c>
      <c r="I908" s="141" t="s">
        <v>7215</v>
      </c>
      <c r="J908" s="141" t="s">
        <v>7215</v>
      </c>
      <c r="K908" s="141" t="s">
        <v>7215</v>
      </c>
      <c r="L908" s="141" t="s">
        <v>7215</v>
      </c>
      <c r="M908" s="141" t="s">
        <v>7215</v>
      </c>
      <c r="N908" s="141" t="s">
        <v>7215</v>
      </c>
      <c r="O908" s="141" t="s">
        <v>7215</v>
      </c>
    </row>
    <row r="909" spans="1:15" x14ac:dyDescent="0.2">
      <c r="A909" s="141">
        <v>333352</v>
      </c>
      <c r="B909" s="141" t="s">
        <v>4111</v>
      </c>
      <c r="C909" s="141" t="s">
        <v>7215</v>
      </c>
      <c r="D909" s="141" t="s">
        <v>7215</v>
      </c>
      <c r="E909" s="141" t="s">
        <v>7215</v>
      </c>
      <c r="F909" s="141" t="s">
        <v>7215</v>
      </c>
      <c r="G909" s="141" t="s">
        <v>7215</v>
      </c>
      <c r="H909" s="141" t="s">
        <v>7215</v>
      </c>
      <c r="I909" s="141" t="s">
        <v>7215</v>
      </c>
      <c r="J909" s="141" t="s">
        <v>7215</v>
      </c>
      <c r="K909" s="141" t="s">
        <v>7215</v>
      </c>
      <c r="L909" s="141" t="s">
        <v>7215</v>
      </c>
      <c r="M909" s="141" t="s">
        <v>7215</v>
      </c>
      <c r="N909" s="141" t="s">
        <v>7215</v>
      </c>
      <c r="O909" s="141" t="s">
        <v>7215</v>
      </c>
    </row>
    <row r="910" spans="1:15" x14ac:dyDescent="0.2">
      <c r="A910" s="141">
        <v>333362</v>
      </c>
      <c r="B910" s="141" t="s">
        <v>4111</v>
      </c>
      <c r="C910" s="141" t="s">
        <v>7215</v>
      </c>
      <c r="D910" s="141" t="s">
        <v>7215</v>
      </c>
      <c r="E910" s="141" t="s">
        <v>7215</v>
      </c>
      <c r="F910" s="141" t="s">
        <v>7215</v>
      </c>
      <c r="G910" s="141" t="s">
        <v>7215</v>
      </c>
      <c r="H910" s="141" t="s">
        <v>7215</v>
      </c>
      <c r="I910" s="141" t="s">
        <v>7215</v>
      </c>
      <c r="J910" s="141" t="s">
        <v>7215</v>
      </c>
      <c r="K910" s="141" t="s">
        <v>7215</v>
      </c>
      <c r="L910" s="141" t="s">
        <v>7215</v>
      </c>
      <c r="M910" s="141" t="s">
        <v>7215</v>
      </c>
      <c r="N910" s="141" t="s">
        <v>7215</v>
      </c>
      <c r="O910" s="141" t="s">
        <v>7215</v>
      </c>
    </row>
    <row r="911" spans="1:15" x14ac:dyDescent="0.2">
      <c r="A911" s="141">
        <v>333365</v>
      </c>
      <c r="B911" s="141" t="s">
        <v>4111</v>
      </c>
      <c r="C911" s="141" t="s">
        <v>7215</v>
      </c>
      <c r="D911" s="141" t="s">
        <v>7215</v>
      </c>
      <c r="E911" s="141" t="s">
        <v>7215</v>
      </c>
      <c r="F911" s="141" t="s">
        <v>7215</v>
      </c>
      <c r="G911" s="141" t="s">
        <v>7215</v>
      </c>
      <c r="H911" s="141" t="s">
        <v>7215</v>
      </c>
      <c r="I911" s="141" t="s">
        <v>7215</v>
      </c>
      <c r="J911" s="141" t="s">
        <v>7215</v>
      </c>
      <c r="K911" s="141" t="s">
        <v>7215</v>
      </c>
      <c r="L911" s="141" t="s">
        <v>7215</v>
      </c>
      <c r="M911" s="141" t="s">
        <v>7215</v>
      </c>
      <c r="N911" s="141" t="s">
        <v>7215</v>
      </c>
      <c r="O911" s="141" t="s">
        <v>7215</v>
      </c>
    </row>
    <row r="912" spans="1:15" x14ac:dyDescent="0.2">
      <c r="A912" s="141">
        <v>333370</v>
      </c>
      <c r="B912" s="141" t="s">
        <v>4111</v>
      </c>
      <c r="C912" s="141" t="s">
        <v>7215</v>
      </c>
      <c r="D912" s="141" t="s">
        <v>7215</v>
      </c>
      <c r="E912" s="141" t="s">
        <v>7215</v>
      </c>
      <c r="F912" s="141" t="s">
        <v>7215</v>
      </c>
      <c r="G912" s="141" t="s">
        <v>7215</v>
      </c>
      <c r="H912" s="141" t="s">
        <v>7215</v>
      </c>
      <c r="I912" s="141" t="s">
        <v>7215</v>
      </c>
      <c r="J912" s="141" t="s">
        <v>7215</v>
      </c>
      <c r="K912" s="141" t="s">
        <v>7215</v>
      </c>
      <c r="L912" s="141" t="s">
        <v>7215</v>
      </c>
      <c r="M912" s="141" t="s">
        <v>7215</v>
      </c>
      <c r="N912" s="141" t="s">
        <v>7215</v>
      </c>
      <c r="O912" s="141" t="s">
        <v>7215</v>
      </c>
    </row>
    <row r="913" spans="1:15" x14ac:dyDescent="0.2">
      <c r="A913" s="141">
        <v>333647</v>
      </c>
      <c r="B913" s="141" t="s">
        <v>4111</v>
      </c>
      <c r="C913" s="141" t="s">
        <v>7215</v>
      </c>
      <c r="D913" s="141" t="s">
        <v>7215</v>
      </c>
      <c r="E913" s="141" t="s">
        <v>7215</v>
      </c>
      <c r="F913" s="141" t="s">
        <v>7215</v>
      </c>
      <c r="G913" s="141" t="s">
        <v>7215</v>
      </c>
      <c r="H913" s="141" t="s">
        <v>7215</v>
      </c>
      <c r="I913" s="141" t="s">
        <v>7215</v>
      </c>
      <c r="J913" s="141" t="s">
        <v>7215</v>
      </c>
      <c r="K913" s="141" t="s">
        <v>7215</v>
      </c>
      <c r="L913" s="141" t="s">
        <v>7215</v>
      </c>
      <c r="M913" s="141" t="s">
        <v>7215</v>
      </c>
      <c r="N913" s="141" t="s">
        <v>7215</v>
      </c>
      <c r="O913" s="141" t="s">
        <v>7215</v>
      </c>
    </row>
    <row r="914" spans="1:15" x14ac:dyDescent="0.2">
      <c r="A914" s="141">
        <v>333674</v>
      </c>
      <c r="B914" s="141" t="s">
        <v>4111</v>
      </c>
      <c r="C914" s="141" t="s">
        <v>7215</v>
      </c>
      <c r="D914" s="141" t="s">
        <v>7215</v>
      </c>
      <c r="E914" s="141" t="s">
        <v>7215</v>
      </c>
      <c r="F914" s="141" t="s">
        <v>7215</v>
      </c>
      <c r="G914" s="141" t="s">
        <v>7215</v>
      </c>
      <c r="H914" s="141" t="s">
        <v>7215</v>
      </c>
      <c r="I914" s="141" t="s">
        <v>7215</v>
      </c>
      <c r="J914" s="141" t="s">
        <v>7215</v>
      </c>
      <c r="K914" s="141" t="s">
        <v>7215</v>
      </c>
      <c r="L914" s="141" t="s">
        <v>7215</v>
      </c>
      <c r="M914" s="141" t="s">
        <v>7215</v>
      </c>
      <c r="N914" s="141" t="s">
        <v>7215</v>
      </c>
      <c r="O914" s="141" t="s">
        <v>7215</v>
      </c>
    </row>
    <row r="915" spans="1:15" x14ac:dyDescent="0.2">
      <c r="A915" s="141">
        <v>333696</v>
      </c>
      <c r="B915" s="141" t="s">
        <v>4111</v>
      </c>
      <c r="C915" s="141" t="s">
        <v>7215</v>
      </c>
      <c r="D915" s="141" t="s">
        <v>7215</v>
      </c>
      <c r="E915" s="141" t="s">
        <v>7215</v>
      </c>
      <c r="F915" s="141" t="s">
        <v>7215</v>
      </c>
      <c r="G915" s="141" t="s">
        <v>7215</v>
      </c>
      <c r="H915" s="141" t="s">
        <v>7215</v>
      </c>
      <c r="I915" s="141" t="s">
        <v>7215</v>
      </c>
      <c r="J915" s="141" t="s">
        <v>7215</v>
      </c>
      <c r="K915" s="141" t="s">
        <v>7215</v>
      </c>
      <c r="L915" s="141" t="s">
        <v>7215</v>
      </c>
      <c r="M915" s="141" t="s">
        <v>7215</v>
      </c>
      <c r="N915" s="141" t="s">
        <v>7215</v>
      </c>
      <c r="O915" s="141" t="s">
        <v>7215</v>
      </c>
    </row>
    <row r="916" spans="1:15" x14ac:dyDescent="0.2">
      <c r="A916" s="141">
        <v>333703</v>
      </c>
      <c r="B916" s="141" t="s">
        <v>4111</v>
      </c>
      <c r="C916" s="141" t="s">
        <v>7215</v>
      </c>
      <c r="D916" s="141" t="s">
        <v>7215</v>
      </c>
      <c r="E916" s="141" t="s">
        <v>7215</v>
      </c>
      <c r="F916" s="141" t="s">
        <v>7215</v>
      </c>
      <c r="G916" s="141" t="s">
        <v>7215</v>
      </c>
      <c r="H916" s="141" t="s">
        <v>7215</v>
      </c>
      <c r="I916" s="141" t="s">
        <v>7215</v>
      </c>
      <c r="J916" s="141" t="s">
        <v>7215</v>
      </c>
      <c r="K916" s="141" t="s">
        <v>7215</v>
      </c>
      <c r="L916" s="141" t="s">
        <v>7215</v>
      </c>
      <c r="M916" s="141" t="s">
        <v>7215</v>
      </c>
      <c r="N916" s="141" t="s">
        <v>7215</v>
      </c>
      <c r="O916" s="141" t="s">
        <v>7215</v>
      </c>
    </row>
    <row r="917" spans="1:15" x14ac:dyDescent="0.2">
      <c r="A917" s="141">
        <v>333709</v>
      </c>
      <c r="B917" s="141" t="s">
        <v>4111</v>
      </c>
      <c r="C917" s="141" t="s">
        <v>7215</v>
      </c>
      <c r="D917" s="141" t="s">
        <v>7215</v>
      </c>
      <c r="E917" s="141" t="s">
        <v>7215</v>
      </c>
      <c r="F917" s="141" t="s">
        <v>7215</v>
      </c>
      <c r="G917" s="141" t="s">
        <v>7215</v>
      </c>
      <c r="H917" s="141" t="s">
        <v>7215</v>
      </c>
      <c r="I917" s="141" t="s">
        <v>7215</v>
      </c>
      <c r="J917" s="141" t="s">
        <v>7215</v>
      </c>
      <c r="K917" s="141" t="s">
        <v>7215</v>
      </c>
      <c r="L917" s="141" t="s">
        <v>7215</v>
      </c>
      <c r="M917" s="141" t="s">
        <v>7215</v>
      </c>
      <c r="N917" s="141" t="s">
        <v>7215</v>
      </c>
      <c r="O917" s="141" t="s">
        <v>7215</v>
      </c>
    </row>
    <row r="918" spans="1:15" x14ac:dyDescent="0.2">
      <c r="A918" s="141">
        <v>333711</v>
      </c>
      <c r="B918" s="141" t="s">
        <v>4111</v>
      </c>
      <c r="C918" s="141" t="s">
        <v>7215</v>
      </c>
      <c r="D918" s="141" t="s">
        <v>7215</v>
      </c>
      <c r="E918" s="141" t="s">
        <v>7215</v>
      </c>
      <c r="F918" s="141" t="s">
        <v>7215</v>
      </c>
      <c r="G918" s="141" t="s">
        <v>7215</v>
      </c>
      <c r="H918" s="141" t="s">
        <v>7215</v>
      </c>
      <c r="I918" s="141" t="s">
        <v>7215</v>
      </c>
      <c r="J918" s="141" t="s">
        <v>7215</v>
      </c>
      <c r="K918" s="141" t="s">
        <v>7215</v>
      </c>
      <c r="L918" s="141" t="s">
        <v>7215</v>
      </c>
      <c r="M918" s="141" t="s">
        <v>7215</v>
      </c>
      <c r="N918" s="141" t="s">
        <v>7215</v>
      </c>
      <c r="O918" s="141" t="s">
        <v>7215</v>
      </c>
    </row>
    <row r="919" spans="1:15" x14ac:dyDescent="0.2">
      <c r="A919" s="141">
        <v>333750</v>
      </c>
      <c r="B919" s="141" t="s">
        <v>4111</v>
      </c>
      <c r="C919" s="141" t="s">
        <v>7215</v>
      </c>
      <c r="D919" s="141" t="s">
        <v>7215</v>
      </c>
      <c r="E919" s="141" t="s">
        <v>7215</v>
      </c>
      <c r="F919" s="141" t="s">
        <v>7215</v>
      </c>
      <c r="G919" s="141" t="s">
        <v>7215</v>
      </c>
      <c r="H919" s="141" t="s">
        <v>7215</v>
      </c>
      <c r="I919" s="141" t="s">
        <v>7215</v>
      </c>
      <c r="J919" s="141" t="s">
        <v>7215</v>
      </c>
      <c r="K919" s="141" t="s">
        <v>7215</v>
      </c>
      <c r="L919" s="141" t="s">
        <v>7215</v>
      </c>
      <c r="M919" s="141" t="s">
        <v>7215</v>
      </c>
      <c r="N919" s="141" t="s">
        <v>7215</v>
      </c>
      <c r="O919" s="141" t="s">
        <v>7215</v>
      </c>
    </row>
    <row r="920" spans="1:15" x14ac:dyDescent="0.2">
      <c r="A920" s="141">
        <v>333757</v>
      </c>
      <c r="B920" s="141" t="s">
        <v>4111</v>
      </c>
      <c r="C920" s="141" t="s">
        <v>7215</v>
      </c>
      <c r="D920" s="141" t="s">
        <v>7215</v>
      </c>
      <c r="E920" s="141" t="s">
        <v>7215</v>
      </c>
      <c r="F920" s="141" t="s">
        <v>7215</v>
      </c>
      <c r="G920" s="141" t="s">
        <v>7215</v>
      </c>
      <c r="H920" s="141" t="s">
        <v>7215</v>
      </c>
      <c r="I920" s="141" t="s">
        <v>7215</v>
      </c>
      <c r="J920" s="141" t="s">
        <v>7215</v>
      </c>
      <c r="K920" s="141" t="s">
        <v>7215</v>
      </c>
      <c r="L920" s="141" t="s">
        <v>7215</v>
      </c>
      <c r="M920" s="141" t="s">
        <v>7215</v>
      </c>
      <c r="N920" s="141" t="s">
        <v>7215</v>
      </c>
      <c r="O920" s="141" t="s">
        <v>7215</v>
      </c>
    </row>
    <row r="921" spans="1:15" x14ac:dyDescent="0.2">
      <c r="A921" s="141">
        <v>333758</v>
      </c>
      <c r="B921" s="141" t="s">
        <v>4111</v>
      </c>
      <c r="C921" s="141" t="s">
        <v>7215</v>
      </c>
      <c r="D921" s="141" t="s">
        <v>7215</v>
      </c>
      <c r="E921" s="141" t="s">
        <v>7215</v>
      </c>
      <c r="F921" s="141" t="s">
        <v>7215</v>
      </c>
      <c r="G921" s="141" t="s">
        <v>7215</v>
      </c>
      <c r="H921" s="141" t="s">
        <v>7215</v>
      </c>
      <c r="I921" s="141" t="s">
        <v>7215</v>
      </c>
      <c r="J921" s="141" t="s">
        <v>7215</v>
      </c>
      <c r="K921" s="141" t="s">
        <v>7215</v>
      </c>
      <c r="L921" s="141" t="s">
        <v>7215</v>
      </c>
      <c r="M921" s="141" t="s">
        <v>7215</v>
      </c>
      <c r="N921" s="141" t="s">
        <v>7215</v>
      </c>
      <c r="O921" s="141" t="s">
        <v>7215</v>
      </c>
    </row>
    <row r="922" spans="1:15" x14ac:dyDescent="0.2">
      <c r="A922" s="141">
        <v>333759</v>
      </c>
      <c r="B922" s="141" t="s">
        <v>4111</v>
      </c>
      <c r="C922" s="141" t="s">
        <v>7215</v>
      </c>
      <c r="D922" s="141" t="s">
        <v>7215</v>
      </c>
      <c r="E922" s="141" t="s">
        <v>7215</v>
      </c>
      <c r="F922" s="141" t="s">
        <v>7215</v>
      </c>
      <c r="G922" s="141" t="s">
        <v>7215</v>
      </c>
      <c r="H922" s="141" t="s">
        <v>7215</v>
      </c>
      <c r="I922" s="141" t="s">
        <v>7215</v>
      </c>
      <c r="J922" s="141" t="s">
        <v>7215</v>
      </c>
      <c r="K922" s="141" t="s">
        <v>7215</v>
      </c>
      <c r="L922" s="141" t="s">
        <v>7215</v>
      </c>
      <c r="M922" s="141" t="s">
        <v>7215</v>
      </c>
      <c r="N922" s="141" t="s">
        <v>7215</v>
      </c>
      <c r="O922" s="141" t="s">
        <v>7215</v>
      </c>
    </row>
    <row r="923" spans="1:15" x14ac:dyDescent="0.2">
      <c r="A923" s="141">
        <v>333760</v>
      </c>
      <c r="B923" s="141" t="s">
        <v>4111</v>
      </c>
      <c r="C923" s="141" t="s">
        <v>7215</v>
      </c>
      <c r="D923" s="141" t="s">
        <v>7215</v>
      </c>
      <c r="E923" s="141" t="s">
        <v>7215</v>
      </c>
      <c r="F923" s="141" t="s">
        <v>7215</v>
      </c>
      <c r="G923" s="141" t="s">
        <v>7215</v>
      </c>
      <c r="H923" s="141" t="s">
        <v>7215</v>
      </c>
      <c r="I923" s="141" t="s">
        <v>7215</v>
      </c>
      <c r="J923" s="141" t="s">
        <v>7215</v>
      </c>
      <c r="K923" s="141" t="s">
        <v>7215</v>
      </c>
      <c r="L923" s="141" t="s">
        <v>7215</v>
      </c>
      <c r="M923" s="141" t="s">
        <v>7215</v>
      </c>
      <c r="N923" s="141" t="s">
        <v>7215</v>
      </c>
      <c r="O923" s="141" t="s">
        <v>7215</v>
      </c>
    </row>
    <row r="924" spans="1:15" x14ac:dyDescent="0.2">
      <c r="A924" s="141">
        <v>333761</v>
      </c>
      <c r="B924" s="141" t="s">
        <v>4111</v>
      </c>
      <c r="C924" s="141" t="s">
        <v>7215</v>
      </c>
      <c r="D924" s="141" t="s">
        <v>7215</v>
      </c>
      <c r="E924" s="141" t="s">
        <v>7215</v>
      </c>
      <c r="F924" s="141" t="s">
        <v>7215</v>
      </c>
      <c r="G924" s="141" t="s">
        <v>7215</v>
      </c>
      <c r="H924" s="141" t="s">
        <v>7215</v>
      </c>
      <c r="I924" s="141" t="s">
        <v>7215</v>
      </c>
      <c r="J924" s="141" t="s">
        <v>7215</v>
      </c>
      <c r="K924" s="141" t="s">
        <v>7215</v>
      </c>
      <c r="L924" s="141" t="s">
        <v>7215</v>
      </c>
      <c r="M924" s="141" t="s">
        <v>7215</v>
      </c>
      <c r="N924" s="141" t="s">
        <v>7215</v>
      </c>
      <c r="O924" s="141" t="s">
        <v>7215</v>
      </c>
    </row>
    <row r="925" spans="1:15" x14ac:dyDescent="0.2">
      <c r="A925" s="141">
        <v>333763</v>
      </c>
      <c r="B925" s="141" t="s">
        <v>4111</v>
      </c>
      <c r="C925" s="141" t="s">
        <v>7215</v>
      </c>
      <c r="D925" s="141" t="s">
        <v>7215</v>
      </c>
      <c r="E925" s="141" t="s">
        <v>7215</v>
      </c>
      <c r="F925" s="141" t="s">
        <v>7215</v>
      </c>
      <c r="G925" s="141" t="s">
        <v>7215</v>
      </c>
      <c r="H925" s="141" t="s">
        <v>7215</v>
      </c>
      <c r="I925" s="141" t="s">
        <v>7215</v>
      </c>
      <c r="J925" s="141" t="s">
        <v>7215</v>
      </c>
      <c r="K925" s="141" t="s">
        <v>7215</v>
      </c>
      <c r="L925" s="141" t="s">
        <v>7215</v>
      </c>
      <c r="M925" s="141" t="s">
        <v>7215</v>
      </c>
      <c r="N925" s="141" t="s">
        <v>7215</v>
      </c>
      <c r="O925" s="141" t="s">
        <v>7215</v>
      </c>
    </row>
    <row r="926" spans="1:15" x14ac:dyDescent="0.2">
      <c r="A926" s="141">
        <v>333765</v>
      </c>
      <c r="B926" s="141" t="s">
        <v>4111</v>
      </c>
      <c r="C926" s="141" t="s">
        <v>7215</v>
      </c>
      <c r="D926" s="141" t="s">
        <v>7215</v>
      </c>
      <c r="E926" s="141" t="s">
        <v>7215</v>
      </c>
      <c r="F926" s="141" t="s">
        <v>7215</v>
      </c>
      <c r="G926" s="141" t="s">
        <v>7215</v>
      </c>
      <c r="H926" s="141" t="s">
        <v>7215</v>
      </c>
      <c r="I926" s="141" t="s">
        <v>7215</v>
      </c>
      <c r="J926" s="141" t="s">
        <v>7215</v>
      </c>
      <c r="K926" s="141" t="s">
        <v>7215</v>
      </c>
      <c r="L926" s="141" t="s">
        <v>7215</v>
      </c>
      <c r="M926" s="141" t="s">
        <v>7215</v>
      </c>
      <c r="N926" s="141" t="s">
        <v>7215</v>
      </c>
      <c r="O926" s="141" t="s">
        <v>7215</v>
      </c>
    </row>
    <row r="927" spans="1:15" x14ac:dyDescent="0.2">
      <c r="A927" s="141">
        <v>333766</v>
      </c>
      <c r="B927" s="141" t="s">
        <v>4111</v>
      </c>
      <c r="C927" s="141" t="s">
        <v>7215</v>
      </c>
      <c r="D927" s="141" t="s">
        <v>7215</v>
      </c>
      <c r="E927" s="141" t="s">
        <v>7215</v>
      </c>
      <c r="F927" s="141" t="s">
        <v>7215</v>
      </c>
      <c r="G927" s="141" t="s">
        <v>7215</v>
      </c>
      <c r="H927" s="141" t="s">
        <v>7215</v>
      </c>
      <c r="I927" s="141" t="s">
        <v>7215</v>
      </c>
      <c r="J927" s="141" t="s">
        <v>7215</v>
      </c>
      <c r="K927" s="141" t="s">
        <v>7215</v>
      </c>
      <c r="L927" s="141" t="s">
        <v>7215</v>
      </c>
      <c r="M927" s="141" t="s">
        <v>7215</v>
      </c>
      <c r="N927" s="141" t="s">
        <v>7215</v>
      </c>
      <c r="O927" s="141" t="s">
        <v>7215</v>
      </c>
    </row>
    <row r="928" spans="1:15" x14ac:dyDescent="0.2">
      <c r="A928" s="141">
        <v>333768</v>
      </c>
      <c r="B928" s="141" t="s">
        <v>4111</v>
      </c>
      <c r="C928" s="141" t="s">
        <v>7215</v>
      </c>
      <c r="D928" s="141" t="s">
        <v>7215</v>
      </c>
      <c r="E928" s="141" t="s">
        <v>7215</v>
      </c>
      <c r="F928" s="141" t="s">
        <v>7215</v>
      </c>
      <c r="G928" s="141" t="s">
        <v>7215</v>
      </c>
      <c r="H928" s="141" t="s">
        <v>7215</v>
      </c>
      <c r="I928" s="141" t="s">
        <v>7215</v>
      </c>
      <c r="J928" s="141" t="s">
        <v>7215</v>
      </c>
      <c r="K928" s="141" t="s">
        <v>7215</v>
      </c>
      <c r="L928" s="141" t="s">
        <v>7215</v>
      </c>
      <c r="M928" s="141" t="s">
        <v>7215</v>
      </c>
      <c r="N928" s="141" t="s">
        <v>7215</v>
      </c>
      <c r="O928" s="141" t="s">
        <v>7215</v>
      </c>
    </row>
    <row r="929" spans="1:15" x14ac:dyDescent="0.2">
      <c r="A929" s="141">
        <v>333769</v>
      </c>
      <c r="B929" s="141" t="s">
        <v>4111</v>
      </c>
      <c r="C929" s="141" t="s">
        <v>7215</v>
      </c>
      <c r="D929" s="141" t="s">
        <v>7215</v>
      </c>
      <c r="E929" s="141" t="s">
        <v>7215</v>
      </c>
      <c r="F929" s="141" t="s">
        <v>7215</v>
      </c>
      <c r="G929" s="141" t="s">
        <v>7215</v>
      </c>
      <c r="H929" s="141" t="s">
        <v>7215</v>
      </c>
      <c r="I929" s="141" t="s">
        <v>7215</v>
      </c>
      <c r="J929" s="141" t="s">
        <v>7215</v>
      </c>
      <c r="K929" s="141" t="s">
        <v>7215</v>
      </c>
      <c r="L929" s="141" t="s">
        <v>7215</v>
      </c>
      <c r="M929" s="141" t="s">
        <v>7215</v>
      </c>
      <c r="N929" s="141" t="s">
        <v>7215</v>
      </c>
      <c r="O929" s="141" t="s">
        <v>7215</v>
      </c>
    </row>
    <row r="930" spans="1:15" x14ac:dyDescent="0.2">
      <c r="A930" s="141">
        <v>333770</v>
      </c>
      <c r="B930" s="141" t="s">
        <v>4111</v>
      </c>
      <c r="C930" s="141" t="s">
        <v>7215</v>
      </c>
      <c r="D930" s="141" t="s">
        <v>7215</v>
      </c>
      <c r="E930" s="141" t="s">
        <v>7215</v>
      </c>
      <c r="F930" s="141" t="s">
        <v>7215</v>
      </c>
      <c r="G930" s="141" t="s">
        <v>7215</v>
      </c>
      <c r="H930" s="141" t="s">
        <v>7215</v>
      </c>
      <c r="I930" s="141" t="s">
        <v>7215</v>
      </c>
      <c r="J930" s="141" t="s">
        <v>7215</v>
      </c>
      <c r="K930" s="141" t="s">
        <v>7215</v>
      </c>
      <c r="L930" s="141" t="s">
        <v>7215</v>
      </c>
      <c r="M930" s="141" t="s">
        <v>7215</v>
      </c>
      <c r="N930" s="141" t="s">
        <v>7215</v>
      </c>
      <c r="O930" s="141" t="s">
        <v>7215</v>
      </c>
    </row>
    <row r="931" spans="1:15" x14ac:dyDescent="0.2">
      <c r="A931" s="141">
        <v>333771</v>
      </c>
      <c r="B931" s="141" t="s">
        <v>4111</v>
      </c>
      <c r="C931" s="141" t="s">
        <v>7215</v>
      </c>
      <c r="D931" s="141" t="s">
        <v>7215</v>
      </c>
      <c r="E931" s="141" t="s">
        <v>7215</v>
      </c>
      <c r="F931" s="141" t="s">
        <v>7215</v>
      </c>
      <c r="G931" s="141" t="s">
        <v>7215</v>
      </c>
      <c r="H931" s="141" t="s">
        <v>7215</v>
      </c>
      <c r="I931" s="141" t="s">
        <v>7215</v>
      </c>
      <c r="J931" s="141" t="s">
        <v>7215</v>
      </c>
      <c r="K931" s="141" t="s">
        <v>7215</v>
      </c>
      <c r="L931" s="141" t="s">
        <v>7215</v>
      </c>
      <c r="M931" s="141" t="s">
        <v>7215</v>
      </c>
      <c r="N931" s="141" t="s">
        <v>7215</v>
      </c>
      <c r="O931" s="141" t="s">
        <v>7215</v>
      </c>
    </row>
    <row r="932" spans="1:15" x14ac:dyDescent="0.2">
      <c r="A932" s="141">
        <v>333773</v>
      </c>
      <c r="B932" s="141" t="s">
        <v>4111</v>
      </c>
      <c r="C932" s="141" t="s">
        <v>7215</v>
      </c>
      <c r="D932" s="141" t="s">
        <v>7215</v>
      </c>
      <c r="E932" s="141" t="s">
        <v>7215</v>
      </c>
      <c r="F932" s="141" t="s">
        <v>7215</v>
      </c>
      <c r="G932" s="141" t="s">
        <v>7215</v>
      </c>
      <c r="H932" s="141" t="s">
        <v>7215</v>
      </c>
      <c r="I932" s="141" t="s">
        <v>7215</v>
      </c>
      <c r="J932" s="141" t="s">
        <v>7215</v>
      </c>
      <c r="K932" s="141" t="s">
        <v>7215</v>
      </c>
      <c r="L932" s="141" t="s">
        <v>7215</v>
      </c>
      <c r="M932" s="141" t="s">
        <v>7215</v>
      </c>
      <c r="N932" s="141" t="s">
        <v>7215</v>
      </c>
      <c r="O932" s="141" t="s">
        <v>7215</v>
      </c>
    </row>
    <row r="933" spans="1:15" x14ac:dyDescent="0.2">
      <c r="A933" s="141">
        <v>333777</v>
      </c>
      <c r="B933" s="141" t="s">
        <v>4111</v>
      </c>
      <c r="C933" s="141" t="s">
        <v>7215</v>
      </c>
      <c r="D933" s="141" t="s">
        <v>7215</v>
      </c>
      <c r="E933" s="141" t="s">
        <v>7215</v>
      </c>
      <c r="F933" s="141" t="s">
        <v>7215</v>
      </c>
      <c r="G933" s="141" t="s">
        <v>7215</v>
      </c>
      <c r="H933" s="141" t="s">
        <v>7215</v>
      </c>
      <c r="I933" s="141" t="s">
        <v>7215</v>
      </c>
      <c r="J933" s="141" t="s">
        <v>7215</v>
      </c>
      <c r="K933" s="141" t="s">
        <v>7215</v>
      </c>
      <c r="L933" s="141" t="s">
        <v>7215</v>
      </c>
      <c r="M933" s="141" t="s">
        <v>7215</v>
      </c>
      <c r="N933" s="141" t="s">
        <v>7215</v>
      </c>
      <c r="O933" s="141" t="s">
        <v>7215</v>
      </c>
    </row>
    <row r="934" spans="1:15" x14ac:dyDescent="0.2">
      <c r="A934" s="141">
        <v>333778</v>
      </c>
      <c r="B934" s="141" t="s">
        <v>4111</v>
      </c>
      <c r="C934" s="141" t="s">
        <v>7215</v>
      </c>
      <c r="D934" s="141" t="s">
        <v>7215</v>
      </c>
      <c r="E934" s="141" t="s">
        <v>7215</v>
      </c>
      <c r="F934" s="141" t="s">
        <v>7215</v>
      </c>
      <c r="G934" s="141" t="s">
        <v>7215</v>
      </c>
      <c r="H934" s="141" t="s">
        <v>7215</v>
      </c>
      <c r="I934" s="141" t="s">
        <v>7215</v>
      </c>
      <c r="J934" s="141" t="s">
        <v>7215</v>
      </c>
      <c r="K934" s="141" t="s">
        <v>7215</v>
      </c>
      <c r="L934" s="141" t="s">
        <v>7215</v>
      </c>
      <c r="M934" s="141" t="s">
        <v>7215</v>
      </c>
      <c r="N934" s="141" t="s">
        <v>7215</v>
      </c>
      <c r="O934" s="141" t="s">
        <v>7215</v>
      </c>
    </row>
    <row r="935" spans="1:15" x14ac:dyDescent="0.2">
      <c r="A935" s="141">
        <v>333782</v>
      </c>
      <c r="B935" s="141" t="s">
        <v>4111</v>
      </c>
      <c r="C935" s="141" t="s">
        <v>7215</v>
      </c>
      <c r="D935" s="141" t="s">
        <v>7215</v>
      </c>
      <c r="E935" s="141" t="s">
        <v>7215</v>
      </c>
      <c r="F935" s="141" t="s">
        <v>7215</v>
      </c>
      <c r="G935" s="141" t="s">
        <v>7215</v>
      </c>
      <c r="H935" s="141" t="s">
        <v>7215</v>
      </c>
      <c r="I935" s="141" t="s">
        <v>7215</v>
      </c>
      <c r="J935" s="141" t="s">
        <v>7215</v>
      </c>
      <c r="K935" s="141" t="s">
        <v>7215</v>
      </c>
      <c r="L935" s="141" t="s">
        <v>7215</v>
      </c>
      <c r="M935" s="141" t="s">
        <v>7215</v>
      </c>
      <c r="N935" s="141" t="s">
        <v>7215</v>
      </c>
      <c r="O935" s="141" t="s">
        <v>7215</v>
      </c>
    </row>
    <row r="936" spans="1:15" x14ac:dyDescent="0.2">
      <c r="A936" s="141">
        <v>333784</v>
      </c>
      <c r="B936" s="141" t="s">
        <v>4111</v>
      </c>
      <c r="C936" s="141" t="s">
        <v>7215</v>
      </c>
      <c r="D936" s="141" t="s">
        <v>7215</v>
      </c>
      <c r="E936" s="141" t="s">
        <v>7215</v>
      </c>
      <c r="F936" s="141" t="s">
        <v>7215</v>
      </c>
      <c r="G936" s="141" t="s">
        <v>7215</v>
      </c>
      <c r="H936" s="141" t="s">
        <v>7215</v>
      </c>
      <c r="I936" s="141" t="s">
        <v>7215</v>
      </c>
      <c r="J936" s="141" t="s">
        <v>7215</v>
      </c>
      <c r="K936" s="141" t="s">
        <v>7215</v>
      </c>
      <c r="L936" s="141" t="s">
        <v>7215</v>
      </c>
      <c r="M936" s="141" t="s">
        <v>7215</v>
      </c>
      <c r="N936" s="141" t="s">
        <v>7215</v>
      </c>
      <c r="O936" s="141" t="s">
        <v>7215</v>
      </c>
    </row>
    <row r="937" spans="1:15" x14ac:dyDescent="0.2">
      <c r="A937" s="141">
        <v>333790</v>
      </c>
      <c r="B937" s="141" t="s">
        <v>4111</v>
      </c>
      <c r="C937" s="141" t="s">
        <v>7215</v>
      </c>
      <c r="D937" s="141" t="s">
        <v>7215</v>
      </c>
      <c r="E937" s="141" t="s">
        <v>7215</v>
      </c>
      <c r="F937" s="141" t="s">
        <v>7215</v>
      </c>
      <c r="G937" s="141" t="s">
        <v>7215</v>
      </c>
      <c r="H937" s="141" t="s">
        <v>7215</v>
      </c>
      <c r="I937" s="141" t="s">
        <v>7215</v>
      </c>
      <c r="J937" s="141" t="s">
        <v>7215</v>
      </c>
      <c r="K937" s="141" t="s">
        <v>7215</v>
      </c>
      <c r="L937" s="141" t="s">
        <v>7215</v>
      </c>
      <c r="M937" s="141" t="s">
        <v>7215</v>
      </c>
      <c r="N937" s="141" t="s">
        <v>7215</v>
      </c>
      <c r="O937" s="141" t="s">
        <v>7215</v>
      </c>
    </row>
    <row r="938" spans="1:15" x14ac:dyDescent="0.2">
      <c r="A938" s="141">
        <v>333792</v>
      </c>
      <c r="B938" s="141" t="s">
        <v>4111</v>
      </c>
      <c r="C938" s="141" t="s">
        <v>7215</v>
      </c>
      <c r="D938" s="141" t="s">
        <v>7215</v>
      </c>
      <c r="E938" s="141" t="s">
        <v>7215</v>
      </c>
      <c r="F938" s="141" t="s">
        <v>7215</v>
      </c>
      <c r="G938" s="141" t="s">
        <v>7215</v>
      </c>
      <c r="H938" s="141" t="s">
        <v>7215</v>
      </c>
      <c r="I938" s="141" t="s">
        <v>7215</v>
      </c>
      <c r="J938" s="141" t="s">
        <v>7215</v>
      </c>
      <c r="K938" s="141" t="s">
        <v>7215</v>
      </c>
      <c r="L938" s="141" t="s">
        <v>7215</v>
      </c>
      <c r="M938" s="141" t="s">
        <v>7215</v>
      </c>
      <c r="N938" s="141" t="s">
        <v>7215</v>
      </c>
      <c r="O938" s="141" t="s">
        <v>7215</v>
      </c>
    </row>
    <row r="939" spans="1:15" x14ac:dyDescent="0.2">
      <c r="A939" s="141">
        <v>333797</v>
      </c>
      <c r="B939" s="141" t="s">
        <v>4111</v>
      </c>
      <c r="C939" s="141" t="s">
        <v>7215</v>
      </c>
      <c r="D939" s="141" t="s">
        <v>7215</v>
      </c>
      <c r="E939" s="141" t="s">
        <v>7215</v>
      </c>
      <c r="F939" s="141" t="s">
        <v>7215</v>
      </c>
      <c r="G939" s="141" t="s">
        <v>7215</v>
      </c>
      <c r="H939" s="141" t="s">
        <v>7215</v>
      </c>
      <c r="I939" s="141" t="s">
        <v>7215</v>
      </c>
      <c r="J939" s="141" t="s">
        <v>7215</v>
      </c>
      <c r="K939" s="141" t="s">
        <v>7215</v>
      </c>
      <c r="L939" s="141" t="s">
        <v>7215</v>
      </c>
      <c r="M939" s="141" t="s">
        <v>7215</v>
      </c>
      <c r="N939" s="141" t="s">
        <v>7215</v>
      </c>
      <c r="O939" s="141" t="s">
        <v>7215</v>
      </c>
    </row>
    <row r="940" spans="1:15" x14ac:dyDescent="0.2">
      <c r="A940" s="141">
        <v>333801</v>
      </c>
      <c r="B940" s="141" t="s">
        <v>4111</v>
      </c>
      <c r="C940" s="141" t="s">
        <v>7215</v>
      </c>
      <c r="D940" s="141" t="s">
        <v>7215</v>
      </c>
      <c r="E940" s="141" t="s">
        <v>7215</v>
      </c>
      <c r="F940" s="141" t="s">
        <v>7215</v>
      </c>
      <c r="G940" s="141" t="s">
        <v>7215</v>
      </c>
      <c r="H940" s="141" t="s">
        <v>7215</v>
      </c>
      <c r="I940" s="141" t="s">
        <v>7215</v>
      </c>
      <c r="J940" s="141" t="s">
        <v>7215</v>
      </c>
      <c r="K940" s="141" t="s">
        <v>7215</v>
      </c>
      <c r="L940" s="141" t="s">
        <v>7215</v>
      </c>
      <c r="M940" s="141" t="s">
        <v>7215</v>
      </c>
      <c r="N940" s="141" t="s">
        <v>7215</v>
      </c>
      <c r="O940" s="141" t="s">
        <v>7215</v>
      </c>
    </row>
    <row r="941" spans="1:15" x14ac:dyDescent="0.2">
      <c r="A941" s="141">
        <v>333803</v>
      </c>
      <c r="B941" s="141" t="s">
        <v>4111</v>
      </c>
      <c r="C941" s="141" t="s">
        <v>7215</v>
      </c>
      <c r="D941" s="141" t="s">
        <v>7215</v>
      </c>
      <c r="E941" s="141" t="s">
        <v>7215</v>
      </c>
      <c r="F941" s="141" t="s">
        <v>7215</v>
      </c>
      <c r="G941" s="141" t="s">
        <v>7215</v>
      </c>
      <c r="H941" s="141" t="s">
        <v>7215</v>
      </c>
      <c r="I941" s="141" t="s">
        <v>7215</v>
      </c>
      <c r="J941" s="141" t="s">
        <v>7215</v>
      </c>
      <c r="K941" s="141" t="s">
        <v>7215</v>
      </c>
      <c r="L941" s="141" t="s">
        <v>7215</v>
      </c>
      <c r="M941" s="141" t="s">
        <v>7215</v>
      </c>
      <c r="N941" s="141" t="s">
        <v>7215</v>
      </c>
      <c r="O941" s="141" t="s">
        <v>7215</v>
      </c>
    </row>
    <row r="942" spans="1:15" x14ac:dyDescent="0.2">
      <c r="A942" s="141">
        <v>333805</v>
      </c>
      <c r="B942" s="141" t="s">
        <v>4111</v>
      </c>
      <c r="C942" s="141" t="s">
        <v>7215</v>
      </c>
      <c r="D942" s="141" t="s">
        <v>7215</v>
      </c>
      <c r="E942" s="141" t="s">
        <v>7215</v>
      </c>
      <c r="F942" s="141" t="s">
        <v>7215</v>
      </c>
      <c r="G942" s="141" t="s">
        <v>7215</v>
      </c>
      <c r="H942" s="141" t="s">
        <v>7215</v>
      </c>
      <c r="I942" s="141" t="s">
        <v>7215</v>
      </c>
      <c r="J942" s="141" t="s">
        <v>7215</v>
      </c>
      <c r="K942" s="141" t="s">
        <v>7215</v>
      </c>
      <c r="L942" s="141" t="s">
        <v>7215</v>
      </c>
      <c r="M942" s="141" t="s">
        <v>7215</v>
      </c>
      <c r="N942" s="141" t="s">
        <v>7215</v>
      </c>
      <c r="O942" s="141" t="s">
        <v>7215</v>
      </c>
    </row>
    <row r="943" spans="1:15" x14ac:dyDescent="0.2">
      <c r="A943" s="141">
        <v>333811</v>
      </c>
      <c r="B943" s="141" t="s">
        <v>4111</v>
      </c>
      <c r="C943" s="141" t="s">
        <v>7215</v>
      </c>
      <c r="D943" s="141" t="s">
        <v>7215</v>
      </c>
      <c r="E943" s="141" t="s">
        <v>7215</v>
      </c>
      <c r="F943" s="141" t="s">
        <v>7215</v>
      </c>
      <c r="G943" s="141" t="s">
        <v>7215</v>
      </c>
      <c r="H943" s="141" t="s">
        <v>7215</v>
      </c>
      <c r="I943" s="141" t="s">
        <v>7215</v>
      </c>
      <c r="J943" s="141" t="s">
        <v>7215</v>
      </c>
      <c r="K943" s="141" t="s">
        <v>7215</v>
      </c>
      <c r="L943" s="141" t="s">
        <v>7215</v>
      </c>
      <c r="M943" s="141" t="s">
        <v>7215</v>
      </c>
      <c r="N943" s="141" t="s">
        <v>7215</v>
      </c>
      <c r="O943" s="141" t="s">
        <v>7215</v>
      </c>
    </row>
    <row r="944" spans="1:15" x14ac:dyDescent="0.2">
      <c r="A944" s="141">
        <v>333812</v>
      </c>
      <c r="B944" s="141" t="s">
        <v>4111</v>
      </c>
      <c r="C944" s="141" t="s">
        <v>7215</v>
      </c>
      <c r="D944" s="141" t="s">
        <v>7215</v>
      </c>
      <c r="E944" s="141" t="s">
        <v>7215</v>
      </c>
      <c r="F944" s="141" t="s">
        <v>7215</v>
      </c>
      <c r="G944" s="141" t="s">
        <v>7215</v>
      </c>
      <c r="H944" s="141" t="s">
        <v>7215</v>
      </c>
      <c r="I944" s="141" t="s">
        <v>7215</v>
      </c>
      <c r="J944" s="141" t="s">
        <v>7215</v>
      </c>
      <c r="K944" s="141" t="s">
        <v>7215</v>
      </c>
      <c r="L944" s="141" t="s">
        <v>7215</v>
      </c>
      <c r="M944" s="141" t="s">
        <v>7215</v>
      </c>
      <c r="N944" s="141" t="s">
        <v>7215</v>
      </c>
      <c r="O944" s="141" t="s">
        <v>7215</v>
      </c>
    </row>
    <row r="945" spans="1:15" x14ac:dyDescent="0.2">
      <c r="A945" s="141">
        <v>333813</v>
      </c>
      <c r="B945" s="141" t="s">
        <v>4111</v>
      </c>
      <c r="C945" s="141" t="s">
        <v>7215</v>
      </c>
      <c r="D945" s="141" t="s">
        <v>7215</v>
      </c>
      <c r="E945" s="141" t="s">
        <v>7215</v>
      </c>
      <c r="F945" s="141" t="s">
        <v>7215</v>
      </c>
      <c r="G945" s="141" t="s">
        <v>7215</v>
      </c>
      <c r="H945" s="141" t="s">
        <v>7215</v>
      </c>
      <c r="I945" s="141" t="s">
        <v>7215</v>
      </c>
      <c r="J945" s="141" t="s">
        <v>7215</v>
      </c>
      <c r="K945" s="141" t="s">
        <v>7215</v>
      </c>
      <c r="L945" s="141" t="s">
        <v>7215</v>
      </c>
      <c r="M945" s="141" t="s">
        <v>7215</v>
      </c>
      <c r="N945" s="141" t="s">
        <v>7215</v>
      </c>
      <c r="O945" s="141" t="s">
        <v>7215</v>
      </c>
    </row>
    <row r="946" spans="1:15" x14ac:dyDescent="0.2">
      <c r="A946" s="141">
        <v>333818</v>
      </c>
      <c r="B946" s="141" t="s">
        <v>4111</v>
      </c>
      <c r="C946" s="141" t="s">
        <v>7215</v>
      </c>
      <c r="D946" s="141" t="s">
        <v>7215</v>
      </c>
      <c r="E946" s="141" t="s">
        <v>7215</v>
      </c>
      <c r="F946" s="141" t="s">
        <v>7215</v>
      </c>
      <c r="G946" s="141" t="s">
        <v>7215</v>
      </c>
      <c r="H946" s="141" t="s">
        <v>7215</v>
      </c>
      <c r="I946" s="141" t="s">
        <v>7215</v>
      </c>
      <c r="J946" s="141" t="s">
        <v>7215</v>
      </c>
      <c r="K946" s="141" t="s">
        <v>7215</v>
      </c>
      <c r="L946" s="141" t="s">
        <v>7215</v>
      </c>
      <c r="M946" s="141" t="s">
        <v>7215</v>
      </c>
      <c r="N946" s="141" t="s">
        <v>7215</v>
      </c>
      <c r="O946" s="141" t="s">
        <v>7215</v>
      </c>
    </row>
    <row r="947" spans="1:15" x14ac:dyDescent="0.2">
      <c r="A947" s="141">
        <v>333819</v>
      </c>
      <c r="B947" s="141" t="s">
        <v>4111</v>
      </c>
      <c r="C947" s="141" t="s">
        <v>7215</v>
      </c>
      <c r="D947" s="141" t="s">
        <v>7215</v>
      </c>
      <c r="E947" s="141" t="s">
        <v>7215</v>
      </c>
      <c r="F947" s="141" t="s">
        <v>7215</v>
      </c>
      <c r="G947" s="141" t="s">
        <v>7215</v>
      </c>
      <c r="H947" s="141" t="s">
        <v>7215</v>
      </c>
      <c r="I947" s="141" t="s">
        <v>7215</v>
      </c>
      <c r="J947" s="141" t="s">
        <v>7215</v>
      </c>
      <c r="K947" s="141" t="s">
        <v>7215</v>
      </c>
      <c r="L947" s="141" t="s">
        <v>7215</v>
      </c>
      <c r="M947" s="141" t="s">
        <v>7215</v>
      </c>
      <c r="N947" s="141" t="s">
        <v>7215</v>
      </c>
      <c r="O947" s="141" t="s">
        <v>7215</v>
      </c>
    </row>
    <row r="948" spans="1:15" x14ac:dyDescent="0.2">
      <c r="A948" s="141">
        <v>333825</v>
      </c>
      <c r="B948" s="141" t="s">
        <v>4111</v>
      </c>
      <c r="C948" s="141" t="s">
        <v>7215</v>
      </c>
      <c r="D948" s="141" t="s">
        <v>7215</v>
      </c>
      <c r="E948" s="141" t="s">
        <v>7215</v>
      </c>
      <c r="F948" s="141" t="s">
        <v>7215</v>
      </c>
      <c r="G948" s="141" t="s">
        <v>7215</v>
      </c>
      <c r="H948" s="141" t="s">
        <v>7215</v>
      </c>
      <c r="I948" s="141" t="s">
        <v>7215</v>
      </c>
      <c r="J948" s="141" t="s">
        <v>7215</v>
      </c>
      <c r="K948" s="141" t="s">
        <v>7215</v>
      </c>
      <c r="L948" s="141" t="s">
        <v>7215</v>
      </c>
      <c r="M948" s="141" t="s">
        <v>7215</v>
      </c>
      <c r="N948" s="141" t="s">
        <v>7215</v>
      </c>
      <c r="O948" s="141" t="s">
        <v>7215</v>
      </c>
    </row>
    <row r="949" spans="1:15" x14ac:dyDescent="0.2">
      <c r="A949" s="141">
        <v>333826</v>
      </c>
      <c r="B949" s="141" t="s">
        <v>4111</v>
      </c>
      <c r="C949" s="141" t="s">
        <v>7215</v>
      </c>
      <c r="D949" s="141" t="s">
        <v>7215</v>
      </c>
      <c r="E949" s="141" t="s">
        <v>7215</v>
      </c>
      <c r="F949" s="141" t="s">
        <v>7215</v>
      </c>
      <c r="G949" s="141" t="s">
        <v>7215</v>
      </c>
      <c r="H949" s="141" t="s">
        <v>7215</v>
      </c>
      <c r="I949" s="141" t="s">
        <v>7215</v>
      </c>
      <c r="J949" s="141" t="s">
        <v>7215</v>
      </c>
      <c r="K949" s="141" t="s">
        <v>7215</v>
      </c>
      <c r="L949" s="141" t="s">
        <v>7215</v>
      </c>
      <c r="M949" s="141" t="s">
        <v>7215</v>
      </c>
      <c r="N949" s="141" t="s">
        <v>7215</v>
      </c>
      <c r="O949" s="141" t="s">
        <v>7215</v>
      </c>
    </row>
    <row r="950" spans="1:15" x14ac:dyDescent="0.2">
      <c r="A950" s="141">
        <v>333828</v>
      </c>
      <c r="B950" s="141" t="s">
        <v>4111</v>
      </c>
      <c r="C950" s="141" t="s">
        <v>7215</v>
      </c>
      <c r="D950" s="141" t="s">
        <v>7215</v>
      </c>
      <c r="E950" s="141" t="s">
        <v>7215</v>
      </c>
      <c r="F950" s="141" t="s">
        <v>7215</v>
      </c>
      <c r="G950" s="141" t="s">
        <v>7215</v>
      </c>
      <c r="H950" s="141" t="s">
        <v>7215</v>
      </c>
      <c r="I950" s="141" t="s">
        <v>7215</v>
      </c>
      <c r="J950" s="141" t="s">
        <v>7215</v>
      </c>
      <c r="K950" s="141" t="s">
        <v>7215</v>
      </c>
      <c r="L950" s="141" t="s">
        <v>7215</v>
      </c>
      <c r="M950" s="141" t="s">
        <v>7215</v>
      </c>
      <c r="N950" s="141" t="s">
        <v>7215</v>
      </c>
      <c r="O950" s="141" t="s">
        <v>7215</v>
      </c>
    </row>
    <row r="951" spans="1:15" x14ac:dyDescent="0.2">
      <c r="A951" s="141">
        <v>333829</v>
      </c>
      <c r="B951" s="141" t="s">
        <v>4111</v>
      </c>
      <c r="C951" s="141" t="s">
        <v>7215</v>
      </c>
      <c r="D951" s="141" t="s">
        <v>7215</v>
      </c>
      <c r="E951" s="141" t="s">
        <v>7215</v>
      </c>
      <c r="F951" s="141" t="s">
        <v>7215</v>
      </c>
      <c r="G951" s="141" t="s">
        <v>7215</v>
      </c>
      <c r="H951" s="141" t="s">
        <v>7215</v>
      </c>
      <c r="I951" s="141" t="s">
        <v>7215</v>
      </c>
      <c r="J951" s="141" t="s">
        <v>7215</v>
      </c>
      <c r="K951" s="141" t="s">
        <v>7215</v>
      </c>
      <c r="L951" s="141" t="s">
        <v>7215</v>
      </c>
      <c r="M951" s="141" t="s">
        <v>7215</v>
      </c>
      <c r="N951" s="141" t="s">
        <v>7215</v>
      </c>
      <c r="O951" s="141" t="s">
        <v>7215</v>
      </c>
    </row>
    <row r="952" spans="1:15" x14ac:dyDescent="0.2">
      <c r="A952" s="141">
        <v>333831</v>
      </c>
      <c r="B952" s="141" t="s">
        <v>4111</v>
      </c>
      <c r="C952" s="141" t="s">
        <v>7215</v>
      </c>
      <c r="D952" s="141" t="s">
        <v>7215</v>
      </c>
      <c r="E952" s="141" t="s">
        <v>7215</v>
      </c>
      <c r="F952" s="141" t="s">
        <v>7215</v>
      </c>
      <c r="G952" s="141" t="s">
        <v>7215</v>
      </c>
      <c r="H952" s="141" t="s">
        <v>7215</v>
      </c>
      <c r="I952" s="141" t="s">
        <v>7215</v>
      </c>
      <c r="J952" s="141" t="s">
        <v>7215</v>
      </c>
      <c r="K952" s="141" t="s">
        <v>7215</v>
      </c>
      <c r="L952" s="141" t="s">
        <v>7215</v>
      </c>
      <c r="M952" s="141" t="s">
        <v>7215</v>
      </c>
      <c r="N952" s="141" t="s">
        <v>7215</v>
      </c>
      <c r="O952" s="141" t="s">
        <v>7215</v>
      </c>
    </row>
    <row r="953" spans="1:15" x14ac:dyDescent="0.2">
      <c r="A953" s="141">
        <v>333839</v>
      </c>
      <c r="B953" s="141" t="s">
        <v>4111</v>
      </c>
      <c r="C953" s="141" t="s">
        <v>7215</v>
      </c>
      <c r="D953" s="141" t="s">
        <v>7215</v>
      </c>
      <c r="E953" s="141" t="s">
        <v>7215</v>
      </c>
      <c r="F953" s="141" t="s">
        <v>7215</v>
      </c>
      <c r="G953" s="141" t="s">
        <v>7215</v>
      </c>
      <c r="H953" s="141" t="s">
        <v>7215</v>
      </c>
      <c r="I953" s="141" t="s">
        <v>7215</v>
      </c>
      <c r="J953" s="141" t="s">
        <v>7215</v>
      </c>
      <c r="K953" s="141" t="s">
        <v>7215</v>
      </c>
      <c r="L953" s="141" t="s">
        <v>7215</v>
      </c>
      <c r="M953" s="141" t="s">
        <v>7215</v>
      </c>
      <c r="N953" s="141" t="s">
        <v>7215</v>
      </c>
      <c r="O953" s="141" t="s">
        <v>7215</v>
      </c>
    </row>
    <row r="954" spans="1:15" x14ac:dyDescent="0.2">
      <c r="A954" s="141">
        <v>333840</v>
      </c>
      <c r="B954" s="141" t="s">
        <v>4111</v>
      </c>
      <c r="C954" s="141" t="s">
        <v>7215</v>
      </c>
      <c r="D954" s="141" t="s">
        <v>7215</v>
      </c>
      <c r="E954" s="141" t="s">
        <v>7215</v>
      </c>
      <c r="F954" s="141" t="s">
        <v>7215</v>
      </c>
      <c r="G954" s="141" t="s">
        <v>7215</v>
      </c>
      <c r="H954" s="141" t="s">
        <v>7215</v>
      </c>
      <c r="I954" s="141" t="s">
        <v>7215</v>
      </c>
      <c r="J954" s="141" t="s">
        <v>7215</v>
      </c>
      <c r="K954" s="141" t="s">
        <v>7215</v>
      </c>
      <c r="L954" s="141" t="s">
        <v>7215</v>
      </c>
      <c r="M954" s="141" t="s">
        <v>7215</v>
      </c>
      <c r="N954" s="141" t="s">
        <v>7215</v>
      </c>
      <c r="O954" s="141" t="s">
        <v>7215</v>
      </c>
    </row>
    <row r="955" spans="1:15" x14ac:dyDescent="0.2">
      <c r="A955" s="141">
        <v>333842</v>
      </c>
      <c r="B955" s="141" t="s">
        <v>4111</v>
      </c>
      <c r="C955" s="141" t="s">
        <v>7215</v>
      </c>
      <c r="D955" s="141" t="s">
        <v>7215</v>
      </c>
      <c r="E955" s="141" t="s">
        <v>7215</v>
      </c>
      <c r="F955" s="141" t="s">
        <v>7215</v>
      </c>
      <c r="G955" s="141" t="s">
        <v>7215</v>
      </c>
      <c r="H955" s="141" t="s">
        <v>7215</v>
      </c>
      <c r="I955" s="141" t="s">
        <v>7215</v>
      </c>
      <c r="J955" s="141" t="s">
        <v>7215</v>
      </c>
      <c r="K955" s="141" t="s">
        <v>7215</v>
      </c>
      <c r="L955" s="141" t="s">
        <v>7215</v>
      </c>
      <c r="M955" s="141" t="s">
        <v>7215</v>
      </c>
      <c r="N955" s="141" t="s">
        <v>7215</v>
      </c>
      <c r="O955" s="141" t="s">
        <v>7215</v>
      </c>
    </row>
    <row r="956" spans="1:15" x14ac:dyDescent="0.2">
      <c r="A956" s="141">
        <v>333843</v>
      </c>
      <c r="B956" s="141" t="s">
        <v>4111</v>
      </c>
      <c r="C956" s="141" t="s">
        <v>7215</v>
      </c>
      <c r="D956" s="141" t="s">
        <v>7215</v>
      </c>
      <c r="E956" s="141" t="s">
        <v>7215</v>
      </c>
      <c r="F956" s="141" t="s">
        <v>7215</v>
      </c>
      <c r="G956" s="141" t="s">
        <v>7215</v>
      </c>
      <c r="H956" s="141" t="s">
        <v>7215</v>
      </c>
      <c r="I956" s="141" t="s">
        <v>7215</v>
      </c>
      <c r="J956" s="141" t="s">
        <v>7215</v>
      </c>
      <c r="K956" s="141" t="s">
        <v>7215</v>
      </c>
      <c r="L956" s="141" t="s">
        <v>7215</v>
      </c>
      <c r="M956" s="141" t="s">
        <v>7215</v>
      </c>
      <c r="N956" s="141" t="s">
        <v>7215</v>
      </c>
      <c r="O956" s="141" t="s">
        <v>7215</v>
      </c>
    </row>
    <row r="957" spans="1:15" x14ac:dyDescent="0.2">
      <c r="A957" s="141">
        <v>333846</v>
      </c>
      <c r="B957" s="141" t="s">
        <v>4111</v>
      </c>
      <c r="C957" s="141" t="s">
        <v>7215</v>
      </c>
      <c r="D957" s="141" t="s">
        <v>7215</v>
      </c>
      <c r="E957" s="141" t="s">
        <v>7215</v>
      </c>
      <c r="F957" s="141" t="s">
        <v>7215</v>
      </c>
      <c r="G957" s="141" t="s">
        <v>7215</v>
      </c>
      <c r="H957" s="141" t="s">
        <v>7215</v>
      </c>
      <c r="I957" s="141" t="s">
        <v>7215</v>
      </c>
      <c r="J957" s="141" t="s">
        <v>7215</v>
      </c>
      <c r="K957" s="141" t="s">
        <v>7215</v>
      </c>
      <c r="L957" s="141" t="s">
        <v>7215</v>
      </c>
      <c r="M957" s="141" t="s">
        <v>7215</v>
      </c>
      <c r="N957" s="141" t="s">
        <v>7215</v>
      </c>
      <c r="O957" s="141" t="s">
        <v>7215</v>
      </c>
    </row>
    <row r="958" spans="1:15" x14ac:dyDescent="0.2">
      <c r="A958" s="141">
        <v>333847</v>
      </c>
      <c r="B958" s="141" t="s">
        <v>4111</v>
      </c>
      <c r="C958" s="141" t="s">
        <v>7215</v>
      </c>
      <c r="D958" s="141" t="s">
        <v>7215</v>
      </c>
      <c r="E958" s="141" t="s">
        <v>7215</v>
      </c>
      <c r="F958" s="141" t="s">
        <v>7215</v>
      </c>
      <c r="G958" s="141" t="s">
        <v>7215</v>
      </c>
      <c r="H958" s="141" t="s">
        <v>7215</v>
      </c>
      <c r="I958" s="141" t="s">
        <v>7215</v>
      </c>
      <c r="J958" s="141" t="s">
        <v>7215</v>
      </c>
      <c r="K958" s="141" t="s">
        <v>7215</v>
      </c>
      <c r="L958" s="141" t="s">
        <v>7215</v>
      </c>
      <c r="M958" s="141" t="s">
        <v>7215</v>
      </c>
      <c r="N958" s="141" t="s">
        <v>7215</v>
      </c>
      <c r="O958" s="141" t="s">
        <v>7215</v>
      </c>
    </row>
    <row r="959" spans="1:15" x14ac:dyDescent="0.2">
      <c r="A959" s="141">
        <v>333849</v>
      </c>
      <c r="B959" s="141" t="s">
        <v>4111</v>
      </c>
      <c r="C959" s="141" t="s">
        <v>7215</v>
      </c>
      <c r="D959" s="141" t="s">
        <v>7215</v>
      </c>
      <c r="E959" s="141" t="s">
        <v>7215</v>
      </c>
      <c r="F959" s="141" t="s">
        <v>7215</v>
      </c>
      <c r="G959" s="141" t="s">
        <v>7215</v>
      </c>
      <c r="H959" s="141" t="s">
        <v>7215</v>
      </c>
      <c r="I959" s="141" t="s">
        <v>7215</v>
      </c>
      <c r="J959" s="141" t="s">
        <v>7215</v>
      </c>
      <c r="K959" s="141" t="s">
        <v>7215</v>
      </c>
      <c r="L959" s="141" t="s">
        <v>7215</v>
      </c>
      <c r="M959" s="141" t="s">
        <v>7215</v>
      </c>
      <c r="N959" s="141" t="s">
        <v>7215</v>
      </c>
      <c r="O959" s="141" t="s">
        <v>7215</v>
      </c>
    </row>
    <row r="960" spans="1:15" x14ac:dyDescent="0.2">
      <c r="A960" s="141">
        <v>333850</v>
      </c>
      <c r="B960" s="141" t="s">
        <v>4111</v>
      </c>
      <c r="C960" s="141" t="s">
        <v>7215</v>
      </c>
      <c r="D960" s="141" t="s">
        <v>7215</v>
      </c>
      <c r="E960" s="141" t="s">
        <v>7215</v>
      </c>
      <c r="F960" s="141" t="s">
        <v>7215</v>
      </c>
      <c r="G960" s="141" t="s">
        <v>7215</v>
      </c>
      <c r="H960" s="141" t="s">
        <v>7215</v>
      </c>
      <c r="I960" s="141" t="s">
        <v>7215</v>
      </c>
      <c r="J960" s="141" t="s">
        <v>7215</v>
      </c>
      <c r="K960" s="141" t="s">
        <v>7215</v>
      </c>
      <c r="L960" s="141" t="s">
        <v>7215</v>
      </c>
      <c r="M960" s="141" t="s">
        <v>7215</v>
      </c>
      <c r="N960" s="141" t="s">
        <v>7215</v>
      </c>
      <c r="O960" s="141" t="s">
        <v>7215</v>
      </c>
    </row>
    <row r="961" spans="1:15" x14ac:dyDescent="0.2">
      <c r="A961" s="141">
        <v>333851</v>
      </c>
      <c r="B961" s="141" t="s">
        <v>4111</v>
      </c>
      <c r="C961" s="141" t="s">
        <v>7215</v>
      </c>
      <c r="D961" s="141" t="s">
        <v>7215</v>
      </c>
      <c r="E961" s="141" t="s">
        <v>7215</v>
      </c>
      <c r="F961" s="141" t="s">
        <v>7215</v>
      </c>
      <c r="G961" s="141" t="s">
        <v>7215</v>
      </c>
      <c r="H961" s="141" t="s">
        <v>7215</v>
      </c>
      <c r="I961" s="141" t="s">
        <v>7215</v>
      </c>
      <c r="J961" s="141" t="s">
        <v>7215</v>
      </c>
      <c r="K961" s="141" t="s">
        <v>7215</v>
      </c>
      <c r="L961" s="141" t="s">
        <v>7215</v>
      </c>
      <c r="M961" s="141" t="s">
        <v>7215</v>
      </c>
      <c r="N961" s="141" t="s">
        <v>7215</v>
      </c>
      <c r="O961" s="141" t="s">
        <v>7215</v>
      </c>
    </row>
    <row r="962" spans="1:15" x14ac:dyDescent="0.2">
      <c r="A962" s="141">
        <v>333853</v>
      </c>
      <c r="B962" s="141" t="s">
        <v>4111</v>
      </c>
      <c r="C962" s="141" t="s">
        <v>7215</v>
      </c>
      <c r="D962" s="141" t="s">
        <v>7215</v>
      </c>
      <c r="E962" s="141" t="s">
        <v>7215</v>
      </c>
      <c r="F962" s="141" t="s">
        <v>7215</v>
      </c>
      <c r="G962" s="141" t="s">
        <v>7215</v>
      </c>
      <c r="H962" s="141" t="s">
        <v>7215</v>
      </c>
      <c r="I962" s="141" t="s">
        <v>7215</v>
      </c>
      <c r="J962" s="141" t="s">
        <v>7215</v>
      </c>
      <c r="K962" s="141" t="s">
        <v>7215</v>
      </c>
      <c r="L962" s="141" t="s">
        <v>7215</v>
      </c>
      <c r="M962" s="141" t="s">
        <v>7215</v>
      </c>
      <c r="N962" s="141" t="s">
        <v>7215</v>
      </c>
      <c r="O962" s="141" t="s">
        <v>7215</v>
      </c>
    </row>
    <row r="963" spans="1:15" x14ac:dyDescent="0.2">
      <c r="A963" s="141">
        <v>333855</v>
      </c>
      <c r="B963" s="141" t="s">
        <v>4111</v>
      </c>
      <c r="C963" s="141" t="s">
        <v>7215</v>
      </c>
      <c r="D963" s="141" t="s">
        <v>7215</v>
      </c>
      <c r="E963" s="141" t="s">
        <v>7215</v>
      </c>
      <c r="F963" s="141" t="s">
        <v>7215</v>
      </c>
      <c r="G963" s="141" t="s">
        <v>7215</v>
      </c>
      <c r="H963" s="141" t="s">
        <v>7215</v>
      </c>
      <c r="I963" s="141" t="s">
        <v>7215</v>
      </c>
      <c r="J963" s="141" t="s">
        <v>7215</v>
      </c>
      <c r="K963" s="141" t="s">
        <v>7215</v>
      </c>
      <c r="L963" s="141" t="s">
        <v>7215</v>
      </c>
      <c r="M963" s="141" t="s">
        <v>7215</v>
      </c>
      <c r="N963" s="141" t="s">
        <v>7215</v>
      </c>
      <c r="O963" s="141" t="s">
        <v>7215</v>
      </c>
    </row>
    <row r="964" spans="1:15" x14ac:dyDescent="0.2">
      <c r="A964" s="141">
        <v>333860</v>
      </c>
      <c r="B964" s="141" t="s">
        <v>4111</v>
      </c>
      <c r="C964" s="141" t="s">
        <v>7215</v>
      </c>
      <c r="D964" s="141" t="s">
        <v>7215</v>
      </c>
      <c r="E964" s="141" t="s">
        <v>7215</v>
      </c>
      <c r="F964" s="141" t="s">
        <v>7215</v>
      </c>
      <c r="G964" s="141" t="s">
        <v>7215</v>
      </c>
      <c r="H964" s="141" t="s">
        <v>7215</v>
      </c>
      <c r="I964" s="141" t="s">
        <v>7215</v>
      </c>
      <c r="J964" s="141" t="s">
        <v>7215</v>
      </c>
      <c r="K964" s="141" t="s">
        <v>7215</v>
      </c>
      <c r="L964" s="141" t="s">
        <v>7215</v>
      </c>
      <c r="M964" s="141" t="s">
        <v>7215</v>
      </c>
      <c r="N964" s="141" t="s">
        <v>7215</v>
      </c>
      <c r="O964" s="141" t="s">
        <v>7215</v>
      </c>
    </row>
    <row r="965" spans="1:15" x14ac:dyDescent="0.2">
      <c r="A965" s="141">
        <v>333862</v>
      </c>
      <c r="B965" s="141" t="s">
        <v>4111</v>
      </c>
      <c r="C965" s="141" t="s">
        <v>7215</v>
      </c>
      <c r="D965" s="141" t="s">
        <v>7215</v>
      </c>
      <c r="E965" s="141" t="s">
        <v>7215</v>
      </c>
      <c r="F965" s="141" t="s">
        <v>7215</v>
      </c>
      <c r="G965" s="141" t="s">
        <v>7215</v>
      </c>
      <c r="H965" s="141" t="s">
        <v>7215</v>
      </c>
      <c r="I965" s="141" t="s">
        <v>7215</v>
      </c>
      <c r="J965" s="141" t="s">
        <v>7215</v>
      </c>
      <c r="K965" s="141" t="s">
        <v>7215</v>
      </c>
      <c r="L965" s="141" t="s">
        <v>7215</v>
      </c>
      <c r="M965" s="141" t="s">
        <v>7215</v>
      </c>
      <c r="N965" s="141" t="s">
        <v>7215</v>
      </c>
      <c r="O965" s="141" t="s">
        <v>7215</v>
      </c>
    </row>
    <row r="966" spans="1:15" x14ac:dyDescent="0.2">
      <c r="A966" s="141">
        <v>333863</v>
      </c>
      <c r="B966" s="141" t="s">
        <v>4111</v>
      </c>
      <c r="C966" s="141" t="s">
        <v>7215</v>
      </c>
      <c r="D966" s="141" t="s">
        <v>7215</v>
      </c>
      <c r="E966" s="141" t="s">
        <v>7215</v>
      </c>
      <c r="F966" s="141" t="s">
        <v>7215</v>
      </c>
      <c r="G966" s="141" t="s">
        <v>7215</v>
      </c>
      <c r="H966" s="141" t="s">
        <v>7215</v>
      </c>
      <c r="I966" s="141" t="s">
        <v>7215</v>
      </c>
      <c r="J966" s="141" t="s">
        <v>7215</v>
      </c>
      <c r="K966" s="141" t="s">
        <v>7215</v>
      </c>
      <c r="L966" s="141" t="s">
        <v>7215</v>
      </c>
      <c r="M966" s="141" t="s">
        <v>7215</v>
      </c>
      <c r="N966" s="141" t="s">
        <v>7215</v>
      </c>
      <c r="O966" s="141" t="s">
        <v>7215</v>
      </c>
    </row>
    <row r="967" spans="1:15" x14ac:dyDescent="0.2">
      <c r="A967" s="141">
        <v>333866</v>
      </c>
      <c r="B967" s="141" t="s">
        <v>4111</v>
      </c>
      <c r="C967" s="141" t="s">
        <v>7215</v>
      </c>
      <c r="D967" s="141" t="s">
        <v>7215</v>
      </c>
      <c r="E967" s="141" t="s">
        <v>7215</v>
      </c>
      <c r="F967" s="141" t="s">
        <v>7215</v>
      </c>
      <c r="G967" s="141" t="s">
        <v>7215</v>
      </c>
      <c r="H967" s="141" t="s">
        <v>7215</v>
      </c>
      <c r="I967" s="141" t="s">
        <v>7215</v>
      </c>
      <c r="J967" s="141" t="s">
        <v>7215</v>
      </c>
      <c r="K967" s="141" t="s">
        <v>7215</v>
      </c>
      <c r="L967" s="141" t="s">
        <v>7215</v>
      </c>
      <c r="M967" s="141" t="s">
        <v>7215</v>
      </c>
      <c r="N967" s="141" t="s">
        <v>7215</v>
      </c>
      <c r="O967" s="141" t="s">
        <v>7215</v>
      </c>
    </row>
    <row r="968" spans="1:15" x14ac:dyDescent="0.2">
      <c r="A968" s="141">
        <v>333868</v>
      </c>
      <c r="B968" s="141" t="s">
        <v>4111</v>
      </c>
      <c r="C968" s="141" t="s">
        <v>7215</v>
      </c>
      <c r="D968" s="141" t="s">
        <v>7215</v>
      </c>
      <c r="E968" s="141" t="s">
        <v>7215</v>
      </c>
      <c r="F968" s="141" t="s">
        <v>7215</v>
      </c>
      <c r="G968" s="141" t="s">
        <v>7215</v>
      </c>
      <c r="H968" s="141" t="s">
        <v>7215</v>
      </c>
      <c r="I968" s="141" t="s">
        <v>7215</v>
      </c>
      <c r="J968" s="141" t="s">
        <v>7215</v>
      </c>
      <c r="K968" s="141" t="s">
        <v>7215</v>
      </c>
      <c r="L968" s="141" t="s">
        <v>7215</v>
      </c>
      <c r="M968" s="141" t="s">
        <v>7215</v>
      </c>
      <c r="N968" s="141" t="s">
        <v>7215</v>
      </c>
      <c r="O968" s="141" t="s">
        <v>7215</v>
      </c>
    </row>
    <row r="969" spans="1:15" x14ac:dyDescent="0.2">
      <c r="A969" s="141">
        <v>333871</v>
      </c>
      <c r="B969" s="141" t="s">
        <v>4111</v>
      </c>
      <c r="C969" s="141" t="s">
        <v>7215</v>
      </c>
      <c r="D969" s="141" t="s">
        <v>7215</v>
      </c>
      <c r="E969" s="141" t="s">
        <v>7215</v>
      </c>
      <c r="F969" s="141" t="s">
        <v>7215</v>
      </c>
      <c r="G969" s="141" t="s">
        <v>7215</v>
      </c>
      <c r="H969" s="141" t="s">
        <v>7215</v>
      </c>
      <c r="I969" s="141" t="s">
        <v>7215</v>
      </c>
      <c r="J969" s="141" t="s">
        <v>7215</v>
      </c>
      <c r="K969" s="141" t="s">
        <v>7215</v>
      </c>
      <c r="L969" s="141" t="s">
        <v>7215</v>
      </c>
      <c r="M969" s="141" t="s">
        <v>7215</v>
      </c>
      <c r="N969" s="141" t="s">
        <v>7215</v>
      </c>
      <c r="O969" s="141" t="s">
        <v>7215</v>
      </c>
    </row>
    <row r="970" spans="1:15" x14ac:dyDescent="0.2">
      <c r="A970" s="141">
        <v>333872</v>
      </c>
      <c r="B970" s="141" t="s">
        <v>4111</v>
      </c>
      <c r="C970" s="141" t="s">
        <v>7215</v>
      </c>
      <c r="D970" s="141" t="s">
        <v>7215</v>
      </c>
      <c r="E970" s="141" t="s">
        <v>7215</v>
      </c>
      <c r="F970" s="141" t="s">
        <v>7215</v>
      </c>
      <c r="G970" s="141" t="s">
        <v>7215</v>
      </c>
      <c r="H970" s="141" t="s">
        <v>7215</v>
      </c>
      <c r="I970" s="141" t="s">
        <v>7215</v>
      </c>
      <c r="J970" s="141" t="s">
        <v>7215</v>
      </c>
      <c r="K970" s="141" t="s">
        <v>7215</v>
      </c>
      <c r="L970" s="141" t="s">
        <v>7215</v>
      </c>
      <c r="M970" s="141" t="s">
        <v>7215</v>
      </c>
      <c r="N970" s="141" t="s">
        <v>7215</v>
      </c>
      <c r="O970" s="141" t="s">
        <v>7215</v>
      </c>
    </row>
    <row r="971" spans="1:15" x14ac:dyDescent="0.2">
      <c r="A971" s="141">
        <v>333873</v>
      </c>
      <c r="B971" s="141" t="s">
        <v>4111</v>
      </c>
      <c r="C971" s="141" t="s">
        <v>7215</v>
      </c>
      <c r="D971" s="141" t="s">
        <v>7215</v>
      </c>
      <c r="E971" s="141" t="s">
        <v>7215</v>
      </c>
      <c r="F971" s="141" t="s">
        <v>7215</v>
      </c>
      <c r="G971" s="141" t="s">
        <v>7215</v>
      </c>
      <c r="H971" s="141" t="s">
        <v>7215</v>
      </c>
      <c r="I971" s="141" t="s">
        <v>7215</v>
      </c>
      <c r="J971" s="141" t="s">
        <v>7215</v>
      </c>
      <c r="K971" s="141" t="s">
        <v>7215</v>
      </c>
      <c r="L971" s="141" t="s">
        <v>7215</v>
      </c>
      <c r="M971" s="141" t="s">
        <v>7215</v>
      </c>
      <c r="N971" s="141" t="s">
        <v>7215</v>
      </c>
      <c r="O971" s="141" t="s">
        <v>7215</v>
      </c>
    </row>
    <row r="972" spans="1:15" x14ac:dyDescent="0.2">
      <c r="A972" s="141">
        <v>333874</v>
      </c>
      <c r="B972" s="141" t="s">
        <v>4111</v>
      </c>
      <c r="C972" s="141" t="s">
        <v>7215</v>
      </c>
      <c r="D972" s="141" t="s">
        <v>7215</v>
      </c>
      <c r="E972" s="141" t="s">
        <v>7215</v>
      </c>
      <c r="F972" s="141" t="s">
        <v>7215</v>
      </c>
      <c r="G972" s="141" t="s">
        <v>7215</v>
      </c>
      <c r="H972" s="141" t="s">
        <v>7215</v>
      </c>
      <c r="I972" s="141" t="s">
        <v>7215</v>
      </c>
      <c r="J972" s="141" t="s">
        <v>7215</v>
      </c>
      <c r="K972" s="141" t="s">
        <v>7215</v>
      </c>
      <c r="L972" s="141" t="s">
        <v>7215</v>
      </c>
      <c r="M972" s="141" t="s">
        <v>7215</v>
      </c>
      <c r="N972" s="141" t="s">
        <v>7215</v>
      </c>
      <c r="O972" s="141" t="s">
        <v>7215</v>
      </c>
    </row>
    <row r="973" spans="1:15" x14ac:dyDescent="0.2">
      <c r="A973" s="141">
        <v>333875</v>
      </c>
      <c r="B973" s="141" t="s">
        <v>4111</v>
      </c>
      <c r="C973" s="141" t="s">
        <v>7215</v>
      </c>
      <c r="D973" s="141" t="s">
        <v>7215</v>
      </c>
      <c r="E973" s="141" t="s">
        <v>7215</v>
      </c>
      <c r="F973" s="141" t="s">
        <v>7215</v>
      </c>
      <c r="G973" s="141" t="s">
        <v>7215</v>
      </c>
      <c r="H973" s="141" t="s">
        <v>7215</v>
      </c>
      <c r="I973" s="141" t="s">
        <v>7215</v>
      </c>
      <c r="J973" s="141" t="s">
        <v>7215</v>
      </c>
      <c r="K973" s="141" t="s">
        <v>7215</v>
      </c>
      <c r="L973" s="141" t="s">
        <v>7215</v>
      </c>
      <c r="M973" s="141" t="s">
        <v>7215</v>
      </c>
      <c r="N973" s="141" t="s">
        <v>7215</v>
      </c>
      <c r="O973" s="141" t="s">
        <v>7215</v>
      </c>
    </row>
    <row r="974" spans="1:15" x14ac:dyDescent="0.2">
      <c r="A974" s="141">
        <v>333877</v>
      </c>
      <c r="B974" s="141" t="s">
        <v>4111</v>
      </c>
      <c r="C974" s="141" t="s">
        <v>7215</v>
      </c>
      <c r="D974" s="141" t="s">
        <v>7215</v>
      </c>
      <c r="E974" s="141" t="s">
        <v>7215</v>
      </c>
      <c r="F974" s="141" t="s">
        <v>7215</v>
      </c>
      <c r="G974" s="141" t="s">
        <v>7215</v>
      </c>
      <c r="H974" s="141" t="s">
        <v>7215</v>
      </c>
      <c r="I974" s="141" t="s">
        <v>7215</v>
      </c>
      <c r="J974" s="141" t="s">
        <v>7215</v>
      </c>
      <c r="K974" s="141" t="s">
        <v>7215</v>
      </c>
      <c r="L974" s="141" t="s">
        <v>7215</v>
      </c>
      <c r="M974" s="141" t="s">
        <v>7215</v>
      </c>
      <c r="N974" s="141" t="s">
        <v>7215</v>
      </c>
      <c r="O974" s="141" t="s">
        <v>7215</v>
      </c>
    </row>
    <row r="975" spans="1:15" x14ac:dyDescent="0.2">
      <c r="A975" s="141">
        <v>333883</v>
      </c>
      <c r="B975" s="141" t="s">
        <v>4111</v>
      </c>
      <c r="C975" s="141" t="s">
        <v>7215</v>
      </c>
      <c r="D975" s="141" t="s">
        <v>7215</v>
      </c>
      <c r="E975" s="141" t="s">
        <v>7215</v>
      </c>
      <c r="F975" s="141" t="s">
        <v>7215</v>
      </c>
      <c r="G975" s="141" t="s">
        <v>7215</v>
      </c>
      <c r="H975" s="141" t="s">
        <v>7215</v>
      </c>
      <c r="I975" s="141" t="s">
        <v>7215</v>
      </c>
      <c r="J975" s="141" t="s">
        <v>7215</v>
      </c>
      <c r="K975" s="141" t="s">
        <v>7215</v>
      </c>
      <c r="L975" s="141" t="s">
        <v>7215</v>
      </c>
      <c r="M975" s="141" t="s">
        <v>7215</v>
      </c>
      <c r="N975" s="141" t="s">
        <v>7215</v>
      </c>
      <c r="O975" s="141" t="s">
        <v>7215</v>
      </c>
    </row>
    <row r="976" spans="1:15" x14ac:dyDescent="0.2">
      <c r="A976" s="141">
        <v>333885</v>
      </c>
      <c r="B976" s="141" t="s">
        <v>4111</v>
      </c>
      <c r="C976" s="141" t="s">
        <v>7215</v>
      </c>
      <c r="D976" s="141" t="s">
        <v>7215</v>
      </c>
      <c r="E976" s="141" t="s">
        <v>7215</v>
      </c>
      <c r="F976" s="141" t="s">
        <v>7215</v>
      </c>
      <c r="G976" s="141" t="s">
        <v>7215</v>
      </c>
      <c r="H976" s="141" t="s">
        <v>7215</v>
      </c>
      <c r="I976" s="141" t="s">
        <v>7215</v>
      </c>
      <c r="J976" s="141" t="s">
        <v>7215</v>
      </c>
      <c r="K976" s="141" t="s">
        <v>7215</v>
      </c>
      <c r="L976" s="141" t="s">
        <v>7215</v>
      </c>
      <c r="M976" s="141" t="s">
        <v>7215</v>
      </c>
      <c r="N976" s="141" t="s">
        <v>7215</v>
      </c>
      <c r="O976" s="141" t="s">
        <v>7215</v>
      </c>
    </row>
    <row r="977" spans="1:15" x14ac:dyDescent="0.2">
      <c r="A977" s="141">
        <v>333888</v>
      </c>
      <c r="B977" s="141" t="s">
        <v>4111</v>
      </c>
      <c r="C977" s="141" t="s">
        <v>7215</v>
      </c>
      <c r="D977" s="141" t="s">
        <v>7215</v>
      </c>
      <c r="E977" s="141" t="s">
        <v>7215</v>
      </c>
      <c r="F977" s="141" t="s">
        <v>7215</v>
      </c>
      <c r="G977" s="141" t="s">
        <v>7215</v>
      </c>
      <c r="H977" s="141" t="s">
        <v>7215</v>
      </c>
      <c r="I977" s="141" t="s">
        <v>7215</v>
      </c>
      <c r="J977" s="141" t="s">
        <v>7215</v>
      </c>
      <c r="K977" s="141" t="s">
        <v>7215</v>
      </c>
      <c r="L977" s="141" t="s">
        <v>7215</v>
      </c>
      <c r="M977" s="141" t="s">
        <v>7215</v>
      </c>
      <c r="N977" s="141" t="s">
        <v>7215</v>
      </c>
      <c r="O977" s="141" t="s">
        <v>7215</v>
      </c>
    </row>
    <row r="978" spans="1:15" x14ac:dyDescent="0.2">
      <c r="A978" s="141">
        <v>333890</v>
      </c>
      <c r="B978" s="141" t="s">
        <v>4111</v>
      </c>
      <c r="C978" s="141" t="s">
        <v>7215</v>
      </c>
      <c r="D978" s="141" t="s">
        <v>7215</v>
      </c>
      <c r="E978" s="141" t="s">
        <v>7215</v>
      </c>
      <c r="F978" s="141" t="s">
        <v>7215</v>
      </c>
      <c r="G978" s="141" t="s">
        <v>7215</v>
      </c>
      <c r="H978" s="141" t="s">
        <v>7215</v>
      </c>
      <c r="I978" s="141" t="s">
        <v>7215</v>
      </c>
      <c r="J978" s="141" t="s">
        <v>7215</v>
      </c>
      <c r="K978" s="141" t="s">
        <v>7215</v>
      </c>
      <c r="L978" s="141" t="s">
        <v>7215</v>
      </c>
      <c r="M978" s="141" t="s">
        <v>7215</v>
      </c>
      <c r="N978" s="141" t="s">
        <v>7215</v>
      </c>
      <c r="O978" s="141" t="s">
        <v>7215</v>
      </c>
    </row>
    <row r="979" spans="1:15" x14ac:dyDescent="0.2">
      <c r="A979" s="141">
        <v>333894</v>
      </c>
      <c r="B979" s="141" t="s">
        <v>4111</v>
      </c>
      <c r="C979" s="141" t="s">
        <v>7215</v>
      </c>
      <c r="D979" s="141" t="s">
        <v>7215</v>
      </c>
      <c r="E979" s="141" t="s">
        <v>7215</v>
      </c>
      <c r="F979" s="141" t="s">
        <v>7215</v>
      </c>
      <c r="G979" s="141" t="s">
        <v>7215</v>
      </c>
      <c r="H979" s="141" t="s">
        <v>7215</v>
      </c>
      <c r="I979" s="141" t="s">
        <v>7215</v>
      </c>
      <c r="J979" s="141" t="s">
        <v>7215</v>
      </c>
      <c r="K979" s="141" t="s">
        <v>7215</v>
      </c>
      <c r="L979" s="141" t="s">
        <v>7215</v>
      </c>
      <c r="M979" s="141" t="s">
        <v>7215</v>
      </c>
      <c r="N979" s="141" t="s">
        <v>7215</v>
      </c>
      <c r="O979" s="141" t="s">
        <v>7215</v>
      </c>
    </row>
    <row r="980" spans="1:15" x14ac:dyDescent="0.2">
      <c r="A980" s="141">
        <v>333895</v>
      </c>
      <c r="B980" s="141" t="s">
        <v>4111</v>
      </c>
      <c r="C980" s="141" t="s">
        <v>7215</v>
      </c>
      <c r="D980" s="141" t="s">
        <v>7215</v>
      </c>
      <c r="E980" s="141" t="s">
        <v>7215</v>
      </c>
      <c r="F980" s="141" t="s">
        <v>7215</v>
      </c>
      <c r="G980" s="141" t="s">
        <v>7215</v>
      </c>
      <c r="H980" s="141" t="s">
        <v>7215</v>
      </c>
      <c r="I980" s="141" t="s">
        <v>7215</v>
      </c>
      <c r="J980" s="141" t="s">
        <v>7215</v>
      </c>
      <c r="K980" s="141" t="s">
        <v>7215</v>
      </c>
      <c r="L980" s="141" t="s">
        <v>7215</v>
      </c>
      <c r="M980" s="141" t="s">
        <v>7215</v>
      </c>
      <c r="N980" s="141" t="s">
        <v>7215</v>
      </c>
      <c r="O980" s="141" t="s">
        <v>7215</v>
      </c>
    </row>
    <row r="981" spans="1:15" x14ac:dyDescent="0.2">
      <c r="A981" s="141">
        <v>333896</v>
      </c>
      <c r="B981" s="141" t="s">
        <v>4111</v>
      </c>
      <c r="C981" s="141" t="s">
        <v>7215</v>
      </c>
      <c r="D981" s="141" t="s">
        <v>7215</v>
      </c>
      <c r="E981" s="141" t="s">
        <v>7215</v>
      </c>
      <c r="F981" s="141" t="s">
        <v>7215</v>
      </c>
      <c r="G981" s="141" t="s">
        <v>7215</v>
      </c>
      <c r="H981" s="141" t="s">
        <v>7215</v>
      </c>
      <c r="I981" s="141" t="s">
        <v>7215</v>
      </c>
      <c r="J981" s="141" t="s">
        <v>7215</v>
      </c>
      <c r="K981" s="141" t="s">
        <v>7215</v>
      </c>
      <c r="L981" s="141" t="s">
        <v>7215</v>
      </c>
      <c r="M981" s="141" t="s">
        <v>7215</v>
      </c>
      <c r="N981" s="141" t="s">
        <v>7215</v>
      </c>
      <c r="O981" s="141" t="s">
        <v>7215</v>
      </c>
    </row>
    <row r="982" spans="1:15" x14ac:dyDescent="0.2">
      <c r="A982" s="141">
        <v>333899</v>
      </c>
      <c r="B982" s="141" t="s">
        <v>4111</v>
      </c>
      <c r="C982" s="141" t="s">
        <v>7215</v>
      </c>
      <c r="D982" s="141" t="s">
        <v>7215</v>
      </c>
      <c r="E982" s="141" t="s">
        <v>7215</v>
      </c>
      <c r="F982" s="141" t="s">
        <v>7215</v>
      </c>
      <c r="G982" s="141" t="s">
        <v>7215</v>
      </c>
      <c r="H982" s="141" t="s">
        <v>7215</v>
      </c>
      <c r="I982" s="141" t="s">
        <v>7215</v>
      </c>
      <c r="J982" s="141" t="s">
        <v>7215</v>
      </c>
      <c r="K982" s="141" t="s">
        <v>7215</v>
      </c>
      <c r="L982" s="141" t="s">
        <v>7215</v>
      </c>
      <c r="M982" s="141" t="s">
        <v>7215</v>
      </c>
      <c r="N982" s="141" t="s">
        <v>7215</v>
      </c>
      <c r="O982" s="141" t="s">
        <v>7215</v>
      </c>
    </row>
    <row r="983" spans="1:15" x14ac:dyDescent="0.2">
      <c r="A983" s="141">
        <v>333900</v>
      </c>
      <c r="B983" s="141" t="s">
        <v>4111</v>
      </c>
      <c r="C983" s="141" t="s">
        <v>7215</v>
      </c>
      <c r="D983" s="141" t="s">
        <v>7215</v>
      </c>
      <c r="E983" s="141" t="s">
        <v>7215</v>
      </c>
      <c r="F983" s="141" t="s">
        <v>7215</v>
      </c>
      <c r="G983" s="141" t="s">
        <v>7215</v>
      </c>
      <c r="H983" s="141" t="s">
        <v>7215</v>
      </c>
      <c r="I983" s="141" t="s">
        <v>7215</v>
      </c>
      <c r="J983" s="141" t="s">
        <v>7215</v>
      </c>
      <c r="K983" s="141" t="s">
        <v>7215</v>
      </c>
      <c r="L983" s="141" t="s">
        <v>7215</v>
      </c>
      <c r="M983" s="141" t="s">
        <v>7215</v>
      </c>
      <c r="N983" s="141" t="s">
        <v>7215</v>
      </c>
      <c r="O983" s="141" t="s">
        <v>7215</v>
      </c>
    </row>
    <row r="984" spans="1:15" x14ac:dyDescent="0.2">
      <c r="A984" s="141">
        <v>333903</v>
      </c>
      <c r="B984" s="141" t="s">
        <v>4111</v>
      </c>
      <c r="C984" s="141" t="s">
        <v>7215</v>
      </c>
      <c r="D984" s="141" t="s">
        <v>7215</v>
      </c>
      <c r="E984" s="141" t="s">
        <v>7215</v>
      </c>
      <c r="F984" s="141" t="s">
        <v>7215</v>
      </c>
      <c r="G984" s="141" t="s">
        <v>7215</v>
      </c>
      <c r="H984" s="141" t="s">
        <v>7215</v>
      </c>
      <c r="I984" s="141" t="s">
        <v>7215</v>
      </c>
      <c r="J984" s="141" t="s">
        <v>7215</v>
      </c>
      <c r="K984" s="141" t="s">
        <v>7215</v>
      </c>
      <c r="L984" s="141" t="s">
        <v>7215</v>
      </c>
      <c r="M984" s="141" t="s">
        <v>7215</v>
      </c>
      <c r="N984" s="141" t="s">
        <v>7215</v>
      </c>
      <c r="O984" s="141" t="s">
        <v>7215</v>
      </c>
    </row>
    <row r="985" spans="1:15" x14ac:dyDescent="0.2">
      <c r="A985" s="141">
        <v>333905</v>
      </c>
      <c r="B985" s="141" t="s">
        <v>4111</v>
      </c>
      <c r="C985" s="141" t="s">
        <v>7215</v>
      </c>
      <c r="D985" s="141" t="s">
        <v>7215</v>
      </c>
      <c r="E985" s="141" t="s">
        <v>7215</v>
      </c>
      <c r="F985" s="141" t="s">
        <v>7215</v>
      </c>
      <c r="G985" s="141" t="s">
        <v>7215</v>
      </c>
      <c r="H985" s="141" t="s">
        <v>7215</v>
      </c>
      <c r="I985" s="141" t="s">
        <v>7215</v>
      </c>
      <c r="J985" s="141" t="s">
        <v>7215</v>
      </c>
      <c r="K985" s="141" t="s">
        <v>7215</v>
      </c>
      <c r="L985" s="141" t="s">
        <v>7215</v>
      </c>
      <c r="M985" s="141" t="s">
        <v>7215</v>
      </c>
      <c r="N985" s="141" t="s">
        <v>7215</v>
      </c>
      <c r="O985" s="141" t="s">
        <v>7215</v>
      </c>
    </row>
    <row r="986" spans="1:15" x14ac:dyDescent="0.2">
      <c r="A986" s="141">
        <v>333917</v>
      </c>
      <c r="B986" s="141" t="s">
        <v>4111</v>
      </c>
      <c r="C986" s="141" t="s">
        <v>7215</v>
      </c>
      <c r="D986" s="141" t="s">
        <v>7215</v>
      </c>
      <c r="E986" s="141" t="s">
        <v>7215</v>
      </c>
      <c r="F986" s="141" t="s">
        <v>7215</v>
      </c>
      <c r="G986" s="141" t="s">
        <v>7215</v>
      </c>
      <c r="H986" s="141" t="s">
        <v>7215</v>
      </c>
      <c r="I986" s="141" t="s">
        <v>7215</v>
      </c>
      <c r="J986" s="141" t="s">
        <v>7215</v>
      </c>
      <c r="K986" s="141" t="s">
        <v>7215</v>
      </c>
      <c r="L986" s="141" t="s">
        <v>7215</v>
      </c>
      <c r="M986" s="141" t="s">
        <v>7215</v>
      </c>
      <c r="N986" s="141" t="s">
        <v>7215</v>
      </c>
      <c r="O986" s="141" t="s">
        <v>7215</v>
      </c>
    </row>
    <row r="987" spans="1:15" x14ac:dyDescent="0.2">
      <c r="A987" s="141">
        <v>333927</v>
      </c>
      <c r="B987" s="141" t="s">
        <v>4111</v>
      </c>
      <c r="C987" s="141" t="s">
        <v>7215</v>
      </c>
      <c r="D987" s="141" t="s">
        <v>7215</v>
      </c>
      <c r="E987" s="141" t="s">
        <v>7215</v>
      </c>
      <c r="F987" s="141" t="s">
        <v>7215</v>
      </c>
      <c r="G987" s="141" t="s">
        <v>7215</v>
      </c>
      <c r="H987" s="141" t="s">
        <v>7215</v>
      </c>
      <c r="I987" s="141" t="s">
        <v>7215</v>
      </c>
      <c r="J987" s="141" t="s">
        <v>7215</v>
      </c>
      <c r="K987" s="141" t="s">
        <v>7215</v>
      </c>
      <c r="L987" s="141" t="s">
        <v>7215</v>
      </c>
      <c r="M987" s="141" t="s">
        <v>7215</v>
      </c>
      <c r="N987" s="141" t="s">
        <v>7215</v>
      </c>
      <c r="O987" s="141" t="s">
        <v>7215</v>
      </c>
    </row>
    <row r="988" spans="1:15" x14ac:dyDescent="0.2">
      <c r="A988" s="141">
        <v>333928</v>
      </c>
      <c r="B988" s="141" t="s">
        <v>4111</v>
      </c>
      <c r="C988" s="141" t="s">
        <v>7215</v>
      </c>
      <c r="D988" s="141" t="s">
        <v>7215</v>
      </c>
      <c r="E988" s="141" t="s">
        <v>7215</v>
      </c>
      <c r="F988" s="141" t="s">
        <v>7215</v>
      </c>
      <c r="G988" s="141" t="s">
        <v>7215</v>
      </c>
      <c r="H988" s="141" t="s">
        <v>7215</v>
      </c>
      <c r="I988" s="141" t="s">
        <v>7215</v>
      </c>
      <c r="J988" s="141" t="s">
        <v>7215</v>
      </c>
      <c r="K988" s="141" t="s">
        <v>7215</v>
      </c>
      <c r="L988" s="141" t="s">
        <v>7215</v>
      </c>
      <c r="M988" s="141" t="s">
        <v>7215</v>
      </c>
      <c r="N988" s="141" t="s">
        <v>7215</v>
      </c>
      <c r="O988" s="141" t="s">
        <v>7215</v>
      </c>
    </row>
    <row r="989" spans="1:15" x14ac:dyDescent="0.2">
      <c r="A989" s="141">
        <v>333929</v>
      </c>
      <c r="B989" s="141" t="s">
        <v>4111</v>
      </c>
      <c r="C989" s="141" t="s">
        <v>7215</v>
      </c>
      <c r="D989" s="141" t="s">
        <v>7215</v>
      </c>
      <c r="E989" s="141" t="s">
        <v>7215</v>
      </c>
      <c r="F989" s="141" t="s">
        <v>7215</v>
      </c>
      <c r="G989" s="141" t="s">
        <v>7215</v>
      </c>
      <c r="H989" s="141" t="s">
        <v>7215</v>
      </c>
      <c r="I989" s="141" t="s">
        <v>7215</v>
      </c>
      <c r="J989" s="141" t="s">
        <v>7215</v>
      </c>
      <c r="K989" s="141" t="s">
        <v>7215</v>
      </c>
      <c r="L989" s="141" t="s">
        <v>7215</v>
      </c>
      <c r="M989" s="141" t="s">
        <v>7215</v>
      </c>
      <c r="N989" s="141" t="s">
        <v>7215</v>
      </c>
      <c r="O989" s="141" t="s">
        <v>7215</v>
      </c>
    </row>
    <row r="990" spans="1:15" x14ac:dyDescent="0.2">
      <c r="A990" s="141">
        <v>333932</v>
      </c>
      <c r="B990" s="141" t="s">
        <v>4111</v>
      </c>
      <c r="C990" s="141" t="s">
        <v>7215</v>
      </c>
      <c r="D990" s="141" t="s">
        <v>7215</v>
      </c>
      <c r="E990" s="141" t="s">
        <v>7215</v>
      </c>
      <c r="F990" s="141" t="s">
        <v>7215</v>
      </c>
      <c r="G990" s="141" t="s">
        <v>7215</v>
      </c>
      <c r="H990" s="141" t="s">
        <v>7215</v>
      </c>
      <c r="I990" s="141" t="s">
        <v>7215</v>
      </c>
      <c r="J990" s="141" t="s">
        <v>7215</v>
      </c>
      <c r="K990" s="141" t="s">
        <v>7215</v>
      </c>
      <c r="L990" s="141" t="s">
        <v>7215</v>
      </c>
      <c r="M990" s="141" t="s">
        <v>7215</v>
      </c>
      <c r="N990" s="141" t="s">
        <v>7215</v>
      </c>
      <c r="O990" s="141" t="s">
        <v>7215</v>
      </c>
    </row>
    <row r="991" spans="1:15" x14ac:dyDescent="0.2">
      <c r="A991" s="141">
        <v>333933</v>
      </c>
      <c r="B991" s="141" t="s">
        <v>4111</v>
      </c>
      <c r="C991" s="141" t="s">
        <v>7215</v>
      </c>
      <c r="D991" s="141" t="s">
        <v>7215</v>
      </c>
      <c r="E991" s="141" t="s">
        <v>7215</v>
      </c>
      <c r="F991" s="141" t="s">
        <v>7215</v>
      </c>
      <c r="G991" s="141" t="s">
        <v>7215</v>
      </c>
      <c r="H991" s="141" t="s">
        <v>7215</v>
      </c>
      <c r="I991" s="141" t="s">
        <v>7215</v>
      </c>
      <c r="J991" s="141" t="s">
        <v>7215</v>
      </c>
      <c r="K991" s="141" t="s">
        <v>7215</v>
      </c>
      <c r="L991" s="141" t="s">
        <v>7215</v>
      </c>
      <c r="M991" s="141" t="s">
        <v>7215</v>
      </c>
      <c r="N991" s="141" t="s">
        <v>7215</v>
      </c>
      <c r="O991" s="141" t="s">
        <v>7215</v>
      </c>
    </row>
    <row r="992" spans="1:15" x14ac:dyDescent="0.2">
      <c r="A992" s="141">
        <v>333935</v>
      </c>
      <c r="B992" s="141" t="s">
        <v>4111</v>
      </c>
      <c r="C992" s="141" t="s">
        <v>7215</v>
      </c>
      <c r="D992" s="141" t="s">
        <v>7215</v>
      </c>
      <c r="E992" s="141" t="s">
        <v>7215</v>
      </c>
      <c r="F992" s="141" t="s">
        <v>7215</v>
      </c>
      <c r="G992" s="141" t="s">
        <v>7215</v>
      </c>
      <c r="H992" s="141" t="s">
        <v>7215</v>
      </c>
      <c r="I992" s="141" t="s">
        <v>7215</v>
      </c>
      <c r="J992" s="141" t="s">
        <v>7215</v>
      </c>
      <c r="K992" s="141" t="s">
        <v>7215</v>
      </c>
      <c r="L992" s="141" t="s">
        <v>7215</v>
      </c>
      <c r="M992" s="141" t="s">
        <v>7215</v>
      </c>
      <c r="N992" s="141" t="s">
        <v>7215</v>
      </c>
      <c r="O992" s="141" t="s">
        <v>7215</v>
      </c>
    </row>
    <row r="993" spans="1:15" x14ac:dyDescent="0.2">
      <c r="A993" s="141">
        <v>333941</v>
      </c>
      <c r="B993" s="141" t="s">
        <v>4111</v>
      </c>
      <c r="C993" s="141" t="s">
        <v>7215</v>
      </c>
      <c r="D993" s="141" t="s">
        <v>7215</v>
      </c>
      <c r="E993" s="141" t="s">
        <v>7215</v>
      </c>
      <c r="F993" s="141" t="s">
        <v>7215</v>
      </c>
      <c r="G993" s="141" t="s">
        <v>7215</v>
      </c>
      <c r="H993" s="141" t="s">
        <v>7215</v>
      </c>
      <c r="I993" s="141" t="s">
        <v>7215</v>
      </c>
      <c r="J993" s="141" t="s">
        <v>7215</v>
      </c>
      <c r="K993" s="141" t="s">
        <v>7215</v>
      </c>
      <c r="L993" s="141" t="s">
        <v>7215</v>
      </c>
      <c r="M993" s="141" t="s">
        <v>7215</v>
      </c>
      <c r="N993" s="141" t="s">
        <v>7215</v>
      </c>
      <c r="O993" s="141" t="s">
        <v>7215</v>
      </c>
    </row>
    <row r="994" spans="1:15" x14ac:dyDescent="0.2">
      <c r="A994" s="141">
        <v>333942</v>
      </c>
      <c r="B994" s="141" t="s">
        <v>4111</v>
      </c>
      <c r="C994" s="141" t="s">
        <v>7215</v>
      </c>
      <c r="D994" s="141" t="s">
        <v>7215</v>
      </c>
      <c r="E994" s="141" t="s">
        <v>7215</v>
      </c>
      <c r="F994" s="141" t="s">
        <v>7215</v>
      </c>
      <c r="G994" s="141" t="s">
        <v>7215</v>
      </c>
      <c r="H994" s="141" t="s">
        <v>7215</v>
      </c>
      <c r="I994" s="141" t="s">
        <v>7215</v>
      </c>
      <c r="J994" s="141" t="s">
        <v>7215</v>
      </c>
      <c r="K994" s="141" t="s">
        <v>7215</v>
      </c>
      <c r="L994" s="141" t="s">
        <v>7215</v>
      </c>
      <c r="M994" s="141" t="s">
        <v>7215</v>
      </c>
      <c r="N994" s="141" t="s">
        <v>7215</v>
      </c>
      <c r="O994" s="141" t="s">
        <v>7215</v>
      </c>
    </row>
    <row r="995" spans="1:15" x14ac:dyDescent="0.2">
      <c r="A995" s="141">
        <v>333943</v>
      </c>
      <c r="B995" s="141" t="s">
        <v>4111</v>
      </c>
      <c r="C995" s="141" t="s">
        <v>7215</v>
      </c>
      <c r="D995" s="141" t="s">
        <v>7215</v>
      </c>
      <c r="E995" s="141" t="s">
        <v>7215</v>
      </c>
      <c r="F995" s="141" t="s">
        <v>7215</v>
      </c>
      <c r="G995" s="141" t="s">
        <v>7215</v>
      </c>
      <c r="H995" s="141" t="s">
        <v>7215</v>
      </c>
      <c r="I995" s="141" t="s">
        <v>7215</v>
      </c>
      <c r="J995" s="141" t="s">
        <v>7215</v>
      </c>
      <c r="K995" s="141" t="s">
        <v>7215</v>
      </c>
      <c r="L995" s="141" t="s">
        <v>7215</v>
      </c>
      <c r="M995" s="141" t="s">
        <v>7215</v>
      </c>
      <c r="N995" s="141" t="s">
        <v>7215</v>
      </c>
      <c r="O995" s="141" t="s">
        <v>7215</v>
      </c>
    </row>
    <row r="996" spans="1:15" x14ac:dyDescent="0.2">
      <c r="A996" s="141">
        <v>333945</v>
      </c>
      <c r="B996" s="141" t="s">
        <v>4111</v>
      </c>
      <c r="C996" s="141" t="s">
        <v>7215</v>
      </c>
      <c r="D996" s="141" t="s">
        <v>7215</v>
      </c>
      <c r="E996" s="141" t="s">
        <v>7215</v>
      </c>
      <c r="F996" s="141" t="s">
        <v>7215</v>
      </c>
      <c r="G996" s="141" t="s">
        <v>7215</v>
      </c>
      <c r="H996" s="141" t="s">
        <v>7215</v>
      </c>
      <c r="I996" s="141" t="s">
        <v>7215</v>
      </c>
      <c r="J996" s="141" t="s">
        <v>7215</v>
      </c>
      <c r="K996" s="141" t="s">
        <v>7215</v>
      </c>
      <c r="L996" s="141" t="s">
        <v>7215</v>
      </c>
      <c r="M996" s="141" t="s">
        <v>7215</v>
      </c>
      <c r="N996" s="141" t="s">
        <v>7215</v>
      </c>
      <c r="O996" s="141" t="s">
        <v>7215</v>
      </c>
    </row>
    <row r="997" spans="1:15" x14ac:dyDescent="0.2">
      <c r="A997" s="141">
        <v>333953</v>
      </c>
      <c r="B997" s="141" t="s">
        <v>4111</v>
      </c>
      <c r="C997" s="141" t="s">
        <v>7215</v>
      </c>
      <c r="D997" s="141" t="s">
        <v>7215</v>
      </c>
      <c r="E997" s="141" t="s">
        <v>7215</v>
      </c>
      <c r="F997" s="141" t="s">
        <v>7215</v>
      </c>
      <c r="G997" s="141" t="s">
        <v>7215</v>
      </c>
      <c r="H997" s="141" t="s">
        <v>7215</v>
      </c>
      <c r="I997" s="141" t="s">
        <v>7215</v>
      </c>
      <c r="J997" s="141" t="s">
        <v>7215</v>
      </c>
      <c r="K997" s="141" t="s">
        <v>7215</v>
      </c>
      <c r="L997" s="141" t="s">
        <v>7215</v>
      </c>
      <c r="M997" s="141" t="s">
        <v>7215</v>
      </c>
      <c r="N997" s="141" t="s">
        <v>7215</v>
      </c>
      <c r="O997" s="141" t="s">
        <v>7215</v>
      </c>
    </row>
    <row r="998" spans="1:15" x14ac:dyDescent="0.2">
      <c r="A998" s="141">
        <v>333955</v>
      </c>
      <c r="B998" s="141" t="s">
        <v>4111</v>
      </c>
      <c r="C998" s="141" t="s">
        <v>7215</v>
      </c>
      <c r="D998" s="141" t="s">
        <v>7215</v>
      </c>
      <c r="E998" s="141" t="s">
        <v>7215</v>
      </c>
      <c r="F998" s="141" t="s">
        <v>7215</v>
      </c>
      <c r="G998" s="141" t="s">
        <v>7215</v>
      </c>
      <c r="H998" s="141" t="s">
        <v>7215</v>
      </c>
      <c r="I998" s="141" t="s">
        <v>7215</v>
      </c>
      <c r="J998" s="141" t="s">
        <v>7215</v>
      </c>
      <c r="K998" s="141" t="s">
        <v>7215</v>
      </c>
      <c r="L998" s="141" t="s">
        <v>7215</v>
      </c>
      <c r="M998" s="141" t="s">
        <v>7215</v>
      </c>
      <c r="N998" s="141" t="s">
        <v>7215</v>
      </c>
      <c r="O998" s="141" t="s">
        <v>7215</v>
      </c>
    </row>
    <row r="999" spans="1:15" x14ac:dyDescent="0.2">
      <c r="A999" s="141">
        <v>333956</v>
      </c>
      <c r="B999" s="141" t="s">
        <v>4111</v>
      </c>
      <c r="C999" s="141" t="s">
        <v>7215</v>
      </c>
      <c r="D999" s="141" t="s">
        <v>7215</v>
      </c>
      <c r="E999" s="141" t="s">
        <v>7215</v>
      </c>
      <c r="F999" s="141" t="s">
        <v>7215</v>
      </c>
      <c r="G999" s="141" t="s">
        <v>7215</v>
      </c>
      <c r="H999" s="141" t="s">
        <v>7215</v>
      </c>
      <c r="I999" s="141" t="s">
        <v>7215</v>
      </c>
      <c r="J999" s="141" t="s">
        <v>7215</v>
      </c>
      <c r="K999" s="141" t="s">
        <v>7215</v>
      </c>
      <c r="L999" s="141" t="s">
        <v>7215</v>
      </c>
      <c r="M999" s="141" t="s">
        <v>7215</v>
      </c>
      <c r="N999" s="141" t="s">
        <v>7215</v>
      </c>
      <c r="O999" s="141" t="s">
        <v>7215</v>
      </c>
    </row>
    <row r="1000" spans="1:15" x14ac:dyDescent="0.2">
      <c r="A1000" s="141">
        <v>333958</v>
      </c>
      <c r="B1000" s="141" t="s">
        <v>4111</v>
      </c>
      <c r="C1000" s="141" t="s">
        <v>7215</v>
      </c>
      <c r="D1000" s="141" t="s">
        <v>7215</v>
      </c>
      <c r="E1000" s="141" t="s">
        <v>7215</v>
      </c>
      <c r="F1000" s="141" t="s">
        <v>7215</v>
      </c>
      <c r="G1000" s="141" t="s">
        <v>7215</v>
      </c>
      <c r="H1000" s="141" t="s">
        <v>7215</v>
      </c>
      <c r="I1000" s="141" t="s">
        <v>7215</v>
      </c>
      <c r="J1000" s="141" t="s">
        <v>7215</v>
      </c>
      <c r="K1000" s="141" t="s">
        <v>7215</v>
      </c>
      <c r="L1000" s="141" t="s">
        <v>7215</v>
      </c>
      <c r="M1000" s="141" t="s">
        <v>7215</v>
      </c>
      <c r="N1000" s="141" t="s">
        <v>7215</v>
      </c>
      <c r="O1000" s="141" t="s">
        <v>7215</v>
      </c>
    </row>
    <row r="1001" spans="1:15" x14ac:dyDescent="0.2">
      <c r="A1001" s="141">
        <v>333963</v>
      </c>
      <c r="B1001" s="141" t="s">
        <v>4111</v>
      </c>
      <c r="C1001" s="141" t="s">
        <v>7215</v>
      </c>
      <c r="D1001" s="141" t="s">
        <v>7215</v>
      </c>
      <c r="E1001" s="141" t="s">
        <v>7215</v>
      </c>
      <c r="F1001" s="141" t="s">
        <v>7215</v>
      </c>
      <c r="G1001" s="141" t="s">
        <v>7215</v>
      </c>
      <c r="H1001" s="141" t="s">
        <v>7215</v>
      </c>
      <c r="I1001" s="141" t="s">
        <v>7215</v>
      </c>
      <c r="J1001" s="141" t="s">
        <v>7215</v>
      </c>
      <c r="K1001" s="141" t="s">
        <v>7215</v>
      </c>
      <c r="L1001" s="141" t="s">
        <v>7215</v>
      </c>
      <c r="M1001" s="141" t="s">
        <v>7215</v>
      </c>
      <c r="N1001" s="141" t="s">
        <v>7215</v>
      </c>
      <c r="O1001" s="141" t="s">
        <v>7215</v>
      </c>
    </row>
    <row r="1002" spans="1:15" x14ac:dyDescent="0.2">
      <c r="A1002" s="141">
        <v>333969</v>
      </c>
      <c r="B1002" s="141" t="s">
        <v>4111</v>
      </c>
      <c r="C1002" s="141" t="s">
        <v>7215</v>
      </c>
      <c r="D1002" s="141" t="s">
        <v>7215</v>
      </c>
      <c r="E1002" s="141" t="s">
        <v>7215</v>
      </c>
      <c r="F1002" s="141" t="s">
        <v>7215</v>
      </c>
      <c r="G1002" s="141" t="s">
        <v>7215</v>
      </c>
      <c r="H1002" s="141" t="s">
        <v>7215</v>
      </c>
      <c r="I1002" s="141" t="s">
        <v>7215</v>
      </c>
      <c r="J1002" s="141" t="s">
        <v>7215</v>
      </c>
      <c r="K1002" s="141" t="s">
        <v>7215</v>
      </c>
      <c r="L1002" s="141" t="s">
        <v>7215</v>
      </c>
      <c r="M1002" s="141" t="s">
        <v>7215</v>
      </c>
      <c r="N1002" s="141" t="s">
        <v>7215</v>
      </c>
      <c r="O1002" s="141" t="s">
        <v>7215</v>
      </c>
    </row>
    <row r="1003" spans="1:15" x14ac:dyDescent="0.2">
      <c r="A1003" s="141">
        <v>333970</v>
      </c>
      <c r="B1003" s="141" t="s">
        <v>4111</v>
      </c>
      <c r="C1003" s="141" t="s">
        <v>7215</v>
      </c>
      <c r="D1003" s="141" t="s">
        <v>7215</v>
      </c>
      <c r="E1003" s="141" t="s">
        <v>7215</v>
      </c>
      <c r="F1003" s="141" t="s">
        <v>7215</v>
      </c>
      <c r="G1003" s="141" t="s">
        <v>7215</v>
      </c>
      <c r="H1003" s="141" t="s">
        <v>7215</v>
      </c>
      <c r="I1003" s="141" t="s">
        <v>7215</v>
      </c>
      <c r="J1003" s="141" t="s">
        <v>7215</v>
      </c>
      <c r="K1003" s="141" t="s">
        <v>7215</v>
      </c>
      <c r="L1003" s="141" t="s">
        <v>7215</v>
      </c>
      <c r="M1003" s="141" t="s">
        <v>7215</v>
      </c>
      <c r="N1003" s="141" t="s">
        <v>7215</v>
      </c>
      <c r="O1003" s="141" t="s">
        <v>7215</v>
      </c>
    </row>
    <row r="1004" spans="1:15" x14ac:dyDescent="0.2">
      <c r="A1004" s="141">
        <v>333971</v>
      </c>
      <c r="B1004" s="141" t="s">
        <v>4111</v>
      </c>
      <c r="C1004" s="141" t="s">
        <v>7215</v>
      </c>
      <c r="D1004" s="141" t="s">
        <v>7215</v>
      </c>
      <c r="E1004" s="141" t="s">
        <v>7215</v>
      </c>
      <c r="F1004" s="141" t="s">
        <v>7215</v>
      </c>
      <c r="G1004" s="141" t="s">
        <v>7215</v>
      </c>
      <c r="H1004" s="141" t="s">
        <v>7215</v>
      </c>
      <c r="I1004" s="141" t="s">
        <v>7215</v>
      </c>
      <c r="J1004" s="141" t="s">
        <v>7215</v>
      </c>
      <c r="K1004" s="141" t="s">
        <v>7215</v>
      </c>
      <c r="L1004" s="141" t="s">
        <v>7215</v>
      </c>
      <c r="M1004" s="141" t="s">
        <v>7215</v>
      </c>
      <c r="N1004" s="141" t="s">
        <v>7215</v>
      </c>
      <c r="O1004" s="141" t="s">
        <v>7215</v>
      </c>
    </row>
    <row r="1005" spans="1:15" x14ac:dyDescent="0.2">
      <c r="A1005" s="141">
        <v>333975</v>
      </c>
      <c r="B1005" s="141" t="s">
        <v>4111</v>
      </c>
      <c r="C1005" s="141" t="s">
        <v>7215</v>
      </c>
      <c r="D1005" s="141" t="s">
        <v>7215</v>
      </c>
      <c r="E1005" s="141" t="s">
        <v>7215</v>
      </c>
      <c r="F1005" s="141" t="s">
        <v>7215</v>
      </c>
      <c r="G1005" s="141" t="s">
        <v>7215</v>
      </c>
      <c r="H1005" s="141" t="s">
        <v>7215</v>
      </c>
      <c r="I1005" s="141" t="s">
        <v>7215</v>
      </c>
      <c r="J1005" s="141" t="s">
        <v>7215</v>
      </c>
      <c r="K1005" s="141" t="s">
        <v>7215</v>
      </c>
      <c r="L1005" s="141" t="s">
        <v>7215</v>
      </c>
      <c r="M1005" s="141" t="s">
        <v>7215</v>
      </c>
      <c r="N1005" s="141" t="s">
        <v>7215</v>
      </c>
      <c r="O1005" s="141" t="s">
        <v>7215</v>
      </c>
    </row>
    <row r="1006" spans="1:15" x14ac:dyDescent="0.2">
      <c r="A1006" s="141">
        <v>333976</v>
      </c>
      <c r="B1006" s="141" t="s">
        <v>4111</v>
      </c>
      <c r="C1006" s="141" t="s">
        <v>7215</v>
      </c>
      <c r="D1006" s="141" t="s">
        <v>7215</v>
      </c>
      <c r="E1006" s="141" t="s">
        <v>7215</v>
      </c>
      <c r="F1006" s="141" t="s">
        <v>7215</v>
      </c>
      <c r="G1006" s="141" t="s">
        <v>7215</v>
      </c>
      <c r="H1006" s="141" t="s">
        <v>7215</v>
      </c>
      <c r="I1006" s="141" t="s">
        <v>7215</v>
      </c>
      <c r="J1006" s="141" t="s">
        <v>7215</v>
      </c>
      <c r="K1006" s="141" t="s">
        <v>7215</v>
      </c>
      <c r="L1006" s="141" t="s">
        <v>7215</v>
      </c>
      <c r="M1006" s="141" t="s">
        <v>7215</v>
      </c>
      <c r="N1006" s="141" t="s">
        <v>7215</v>
      </c>
      <c r="O1006" s="141" t="s">
        <v>7215</v>
      </c>
    </row>
    <row r="1007" spans="1:15" x14ac:dyDescent="0.2">
      <c r="A1007" s="141">
        <v>333981</v>
      </c>
      <c r="B1007" s="141" t="s">
        <v>4111</v>
      </c>
      <c r="C1007" s="141" t="s">
        <v>7215</v>
      </c>
      <c r="D1007" s="141" t="s">
        <v>7215</v>
      </c>
      <c r="E1007" s="141" t="s">
        <v>7215</v>
      </c>
      <c r="F1007" s="141" t="s">
        <v>7215</v>
      </c>
      <c r="G1007" s="141" t="s">
        <v>7215</v>
      </c>
      <c r="H1007" s="141" t="s">
        <v>7215</v>
      </c>
      <c r="I1007" s="141" t="s">
        <v>7215</v>
      </c>
      <c r="J1007" s="141" t="s">
        <v>7215</v>
      </c>
      <c r="K1007" s="141" t="s">
        <v>7215</v>
      </c>
      <c r="L1007" s="141" t="s">
        <v>7215</v>
      </c>
      <c r="M1007" s="141" t="s">
        <v>7215</v>
      </c>
      <c r="N1007" s="141" t="s">
        <v>7215</v>
      </c>
      <c r="O1007" s="141" t="s">
        <v>7215</v>
      </c>
    </row>
    <row r="1008" spans="1:15" x14ac:dyDescent="0.2">
      <c r="A1008" s="141">
        <v>333986</v>
      </c>
      <c r="B1008" s="141" t="s">
        <v>4111</v>
      </c>
      <c r="C1008" s="141" t="s">
        <v>7215</v>
      </c>
      <c r="D1008" s="141" t="s">
        <v>7215</v>
      </c>
      <c r="E1008" s="141" t="s">
        <v>7215</v>
      </c>
      <c r="F1008" s="141" t="s">
        <v>7215</v>
      </c>
      <c r="G1008" s="141" t="s">
        <v>7215</v>
      </c>
      <c r="H1008" s="141" t="s">
        <v>7215</v>
      </c>
      <c r="I1008" s="141" t="s">
        <v>7215</v>
      </c>
      <c r="J1008" s="141" t="s">
        <v>7215</v>
      </c>
      <c r="K1008" s="141" t="s">
        <v>7215</v>
      </c>
      <c r="L1008" s="141" t="s">
        <v>7215</v>
      </c>
      <c r="M1008" s="141" t="s">
        <v>7215</v>
      </c>
      <c r="N1008" s="141" t="s">
        <v>7215</v>
      </c>
      <c r="O1008" s="141" t="s">
        <v>7215</v>
      </c>
    </row>
    <row r="1009" spans="1:15" x14ac:dyDescent="0.2">
      <c r="A1009" s="141">
        <v>333987</v>
      </c>
      <c r="B1009" s="141" t="s">
        <v>4111</v>
      </c>
      <c r="C1009" s="141" t="s">
        <v>7215</v>
      </c>
      <c r="D1009" s="141" t="s">
        <v>7215</v>
      </c>
      <c r="E1009" s="141" t="s">
        <v>7215</v>
      </c>
      <c r="F1009" s="141" t="s">
        <v>7215</v>
      </c>
      <c r="G1009" s="141" t="s">
        <v>7215</v>
      </c>
      <c r="H1009" s="141" t="s">
        <v>7215</v>
      </c>
      <c r="I1009" s="141" t="s">
        <v>7215</v>
      </c>
      <c r="J1009" s="141" t="s">
        <v>7215</v>
      </c>
      <c r="K1009" s="141" t="s">
        <v>7215</v>
      </c>
      <c r="L1009" s="141" t="s">
        <v>7215</v>
      </c>
      <c r="M1009" s="141" t="s">
        <v>7215</v>
      </c>
      <c r="N1009" s="141" t="s">
        <v>7215</v>
      </c>
      <c r="O1009" s="141" t="s">
        <v>7215</v>
      </c>
    </row>
    <row r="1010" spans="1:15" x14ac:dyDescent="0.2">
      <c r="A1010" s="141">
        <v>333991</v>
      </c>
      <c r="B1010" s="141" t="s">
        <v>4111</v>
      </c>
      <c r="C1010" s="141" t="s">
        <v>7215</v>
      </c>
      <c r="D1010" s="141" t="s">
        <v>7215</v>
      </c>
      <c r="E1010" s="141" t="s">
        <v>7215</v>
      </c>
      <c r="F1010" s="141" t="s">
        <v>7215</v>
      </c>
      <c r="G1010" s="141" t="s">
        <v>7215</v>
      </c>
      <c r="H1010" s="141" t="s">
        <v>7215</v>
      </c>
      <c r="I1010" s="141" t="s">
        <v>7215</v>
      </c>
      <c r="J1010" s="141" t="s">
        <v>7215</v>
      </c>
      <c r="K1010" s="141" t="s">
        <v>7215</v>
      </c>
      <c r="L1010" s="141" t="s">
        <v>7215</v>
      </c>
      <c r="M1010" s="141" t="s">
        <v>7215</v>
      </c>
      <c r="N1010" s="141" t="s">
        <v>7215</v>
      </c>
      <c r="O1010" s="141" t="s">
        <v>7215</v>
      </c>
    </row>
    <row r="1011" spans="1:15" x14ac:dyDescent="0.2">
      <c r="A1011" s="141">
        <v>333992</v>
      </c>
      <c r="B1011" s="141" t="s">
        <v>4111</v>
      </c>
      <c r="C1011" s="141" t="s">
        <v>7215</v>
      </c>
      <c r="D1011" s="141" t="s">
        <v>7215</v>
      </c>
      <c r="E1011" s="141" t="s">
        <v>7215</v>
      </c>
      <c r="F1011" s="141" t="s">
        <v>7215</v>
      </c>
      <c r="G1011" s="141" t="s">
        <v>7215</v>
      </c>
      <c r="H1011" s="141" t="s">
        <v>7215</v>
      </c>
      <c r="I1011" s="141" t="s">
        <v>7215</v>
      </c>
      <c r="J1011" s="141" t="s">
        <v>7215</v>
      </c>
      <c r="K1011" s="141" t="s">
        <v>7215</v>
      </c>
      <c r="L1011" s="141" t="s">
        <v>7215</v>
      </c>
      <c r="M1011" s="141" t="s">
        <v>7215</v>
      </c>
      <c r="N1011" s="141" t="s">
        <v>7215</v>
      </c>
      <c r="O1011" s="141" t="s">
        <v>7215</v>
      </c>
    </row>
    <row r="1012" spans="1:15" x14ac:dyDescent="0.2">
      <c r="A1012" s="141">
        <v>333994</v>
      </c>
      <c r="B1012" s="141" t="s">
        <v>4111</v>
      </c>
      <c r="C1012" s="141" t="s">
        <v>7215</v>
      </c>
      <c r="D1012" s="141" t="s">
        <v>7215</v>
      </c>
      <c r="E1012" s="141" t="s">
        <v>7215</v>
      </c>
      <c r="F1012" s="141" t="s">
        <v>7215</v>
      </c>
      <c r="G1012" s="141" t="s">
        <v>7215</v>
      </c>
      <c r="H1012" s="141" t="s">
        <v>7215</v>
      </c>
      <c r="I1012" s="141" t="s">
        <v>7215</v>
      </c>
      <c r="J1012" s="141" t="s">
        <v>7215</v>
      </c>
      <c r="K1012" s="141" t="s">
        <v>7215</v>
      </c>
      <c r="L1012" s="141" t="s">
        <v>7215</v>
      </c>
      <c r="M1012" s="141" t="s">
        <v>7215</v>
      </c>
      <c r="N1012" s="141" t="s">
        <v>7215</v>
      </c>
      <c r="O1012" s="141" t="s">
        <v>7215</v>
      </c>
    </row>
    <row r="1013" spans="1:15" x14ac:dyDescent="0.2">
      <c r="A1013" s="141">
        <v>333995</v>
      </c>
      <c r="B1013" s="141" t="s">
        <v>4111</v>
      </c>
      <c r="C1013" s="141" t="s">
        <v>7215</v>
      </c>
      <c r="D1013" s="141" t="s">
        <v>7215</v>
      </c>
      <c r="E1013" s="141" t="s">
        <v>7215</v>
      </c>
      <c r="F1013" s="141" t="s">
        <v>7215</v>
      </c>
      <c r="G1013" s="141" t="s">
        <v>7215</v>
      </c>
      <c r="H1013" s="141" t="s">
        <v>7215</v>
      </c>
      <c r="I1013" s="141" t="s">
        <v>7215</v>
      </c>
      <c r="J1013" s="141" t="s">
        <v>7215</v>
      </c>
      <c r="K1013" s="141" t="s">
        <v>7215</v>
      </c>
      <c r="L1013" s="141" t="s">
        <v>7215</v>
      </c>
      <c r="M1013" s="141" t="s">
        <v>7215</v>
      </c>
      <c r="N1013" s="141" t="s">
        <v>7215</v>
      </c>
      <c r="O1013" s="141" t="s">
        <v>7215</v>
      </c>
    </row>
    <row r="1014" spans="1:15" x14ac:dyDescent="0.2">
      <c r="A1014" s="141">
        <v>333997</v>
      </c>
      <c r="B1014" s="141" t="s">
        <v>4111</v>
      </c>
      <c r="C1014" s="141" t="s">
        <v>7215</v>
      </c>
      <c r="D1014" s="141" t="s">
        <v>7215</v>
      </c>
      <c r="E1014" s="141" t="s">
        <v>7215</v>
      </c>
      <c r="F1014" s="141" t="s">
        <v>7215</v>
      </c>
      <c r="G1014" s="141" t="s">
        <v>7215</v>
      </c>
      <c r="H1014" s="141" t="s">
        <v>7215</v>
      </c>
      <c r="I1014" s="141" t="s">
        <v>7215</v>
      </c>
      <c r="J1014" s="141" t="s">
        <v>7215</v>
      </c>
      <c r="K1014" s="141" t="s">
        <v>7215</v>
      </c>
      <c r="L1014" s="141" t="s">
        <v>7215</v>
      </c>
      <c r="M1014" s="141" t="s">
        <v>7215</v>
      </c>
      <c r="N1014" s="141" t="s">
        <v>7215</v>
      </c>
      <c r="O1014" s="141" t="s">
        <v>7215</v>
      </c>
    </row>
    <row r="1015" spans="1:15" x14ac:dyDescent="0.2">
      <c r="A1015" s="141">
        <v>334002</v>
      </c>
      <c r="B1015" s="141" t="s">
        <v>4111</v>
      </c>
      <c r="C1015" s="141" t="s">
        <v>7215</v>
      </c>
      <c r="D1015" s="141" t="s">
        <v>7215</v>
      </c>
      <c r="E1015" s="141" t="s">
        <v>7215</v>
      </c>
      <c r="F1015" s="141" t="s">
        <v>7215</v>
      </c>
      <c r="G1015" s="141" t="s">
        <v>7215</v>
      </c>
      <c r="H1015" s="141" t="s">
        <v>7215</v>
      </c>
      <c r="I1015" s="141" t="s">
        <v>7215</v>
      </c>
      <c r="J1015" s="141" t="s">
        <v>7215</v>
      </c>
      <c r="K1015" s="141" t="s">
        <v>7215</v>
      </c>
      <c r="L1015" s="141" t="s">
        <v>7215</v>
      </c>
      <c r="M1015" s="141" t="s">
        <v>7215</v>
      </c>
      <c r="N1015" s="141" t="s">
        <v>7215</v>
      </c>
      <c r="O1015" s="141" t="s">
        <v>7215</v>
      </c>
    </row>
    <row r="1016" spans="1:15" x14ac:dyDescent="0.2">
      <c r="A1016" s="141">
        <v>334005</v>
      </c>
      <c r="B1016" s="141" t="s">
        <v>4111</v>
      </c>
      <c r="C1016" s="141" t="s">
        <v>7215</v>
      </c>
      <c r="D1016" s="141" t="s">
        <v>7215</v>
      </c>
      <c r="E1016" s="141" t="s">
        <v>7215</v>
      </c>
      <c r="F1016" s="141" t="s">
        <v>7215</v>
      </c>
      <c r="G1016" s="141" t="s">
        <v>7215</v>
      </c>
      <c r="H1016" s="141" t="s">
        <v>7215</v>
      </c>
      <c r="I1016" s="141" t="s">
        <v>7215</v>
      </c>
      <c r="J1016" s="141" t="s">
        <v>7215</v>
      </c>
      <c r="K1016" s="141" t="s">
        <v>7215</v>
      </c>
      <c r="L1016" s="141" t="s">
        <v>7215</v>
      </c>
      <c r="M1016" s="141" t="s">
        <v>7215</v>
      </c>
      <c r="N1016" s="141" t="s">
        <v>7215</v>
      </c>
      <c r="O1016" s="141" t="s">
        <v>7215</v>
      </c>
    </row>
    <row r="1017" spans="1:15" x14ac:dyDescent="0.2">
      <c r="A1017" s="141">
        <v>334006</v>
      </c>
      <c r="B1017" s="141" t="s">
        <v>4111</v>
      </c>
      <c r="C1017" s="141" t="s">
        <v>7215</v>
      </c>
      <c r="D1017" s="141" t="s">
        <v>7215</v>
      </c>
      <c r="E1017" s="141" t="s">
        <v>7215</v>
      </c>
      <c r="F1017" s="141" t="s">
        <v>7215</v>
      </c>
      <c r="G1017" s="141" t="s">
        <v>7215</v>
      </c>
      <c r="H1017" s="141" t="s">
        <v>7215</v>
      </c>
      <c r="I1017" s="141" t="s">
        <v>7215</v>
      </c>
      <c r="J1017" s="141" t="s">
        <v>7215</v>
      </c>
      <c r="K1017" s="141" t="s">
        <v>7215</v>
      </c>
      <c r="L1017" s="141" t="s">
        <v>7215</v>
      </c>
      <c r="M1017" s="141" t="s">
        <v>7215</v>
      </c>
      <c r="N1017" s="141" t="s">
        <v>7215</v>
      </c>
      <c r="O1017" s="141" t="s">
        <v>7215</v>
      </c>
    </row>
    <row r="1018" spans="1:15" x14ac:dyDescent="0.2">
      <c r="A1018" s="141">
        <v>334007</v>
      </c>
      <c r="B1018" s="141" t="s">
        <v>4111</v>
      </c>
      <c r="C1018" s="141" t="s">
        <v>7215</v>
      </c>
      <c r="D1018" s="141" t="s">
        <v>7215</v>
      </c>
      <c r="E1018" s="141" t="s">
        <v>7215</v>
      </c>
      <c r="F1018" s="141" t="s">
        <v>7215</v>
      </c>
      <c r="G1018" s="141" t="s">
        <v>7215</v>
      </c>
      <c r="H1018" s="141" t="s">
        <v>7215</v>
      </c>
      <c r="I1018" s="141" t="s">
        <v>7215</v>
      </c>
      <c r="J1018" s="141" t="s">
        <v>7215</v>
      </c>
      <c r="K1018" s="141" t="s">
        <v>7215</v>
      </c>
      <c r="L1018" s="141" t="s">
        <v>7215</v>
      </c>
      <c r="M1018" s="141" t="s">
        <v>7215</v>
      </c>
      <c r="N1018" s="141" t="s">
        <v>7215</v>
      </c>
      <c r="O1018" s="141" t="s">
        <v>7215</v>
      </c>
    </row>
    <row r="1019" spans="1:15" x14ac:dyDescent="0.2">
      <c r="A1019" s="141">
        <v>334008</v>
      </c>
      <c r="B1019" s="141" t="s">
        <v>4111</v>
      </c>
      <c r="C1019" s="141" t="s">
        <v>7215</v>
      </c>
      <c r="D1019" s="141" t="s">
        <v>7215</v>
      </c>
      <c r="E1019" s="141" t="s">
        <v>7215</v>
      </c>
      <c r="F1019" s="141" t="s">
        <v>7215</v>
      </c>
      <c r="G1019" s="141" t="s">
        <v>7215</v>
      </c>
      <c r="H1019" s="141" t="s">
        <v>7215</v>
      </c>
      <c r="I1019" s="141" t="s">
        <v>7215</v>
      </c>
      <c r="J1019" s="141" t="s">
        <v>7215</v>
      </c>
      <c r="K1019" s="141" t="s">
        <v>7215</v>
      </c>
      <c r="L1019" s="141" t="s">
        <v>7215</v>
      </c>
      <c r="M1019" s="141" t="s">
        <v>7215</v>
      </c>
      <c r="N1019" s="141" t="s">
        <v>7215</v>
      </c>
      <c r="O1019" s="141" t="s">
        <v>7215</v>
      </c>
    </row>
    <row r="1020" spans="1:15" x14ac:dyDescent="0.2">
      <c r="A1020" s="141">
        <v>334009</v>
      </c>
      <c r="B1020" s="141" t="s">
        <v>4111</v>
      </c>
      <c r="C1020" s="141" t="s">
        <v>7215</v>
      </c>
      <c r="D1020" s="141" t="s">
        <v>7215</v>
      </c>
      <c r="E1020" s="141" t="s">
        <v>7215</v>
      </c>
      <c r="F1020" s="141" t="s">
        <v>7215</v>
      </c>
      <c r="G1020" s="141" t="s">
        <v>7215</v>
      </c>
      <c r="H1020" s="141" t="s">
        <v>7215</v>
      </c>
      <c r="I1020" s="141" t="s">
        <v>7215</v>
      </c>
      <c r="J1020" s="141" t="s">
        <v>7215</v>
      </c>
      <c r="K1020" s="141" t="s">
        <v>7215</v>
      </c>
      <c r="L1020" s="141" t="s">
        <v>7215</v>
      </c>
      <c r="M1020" s="141" t="s">
        <v>7215</v>
      </c>
      <c r="N1020" s="141" t="s">
        <v>7215</v>
      </c>
      <c r="O1020" s="141" t="s">
        <v>7215</v>
      </c>
    </row>
    <row r="1021" spans="1:15" x14ac:dyDescent="0.2">
      <c r="A1021" s="141">
        <v>334011</v>
      </c>
      <c r="B1021" s="141" t="s">
        <v>4111</v>
      </c>
      <c r="C1021" s="141" t="s">
        <v>7215</v>
      </c>
      <c r="D1021" s="141" t="s">
        <v>7215</v>
      </c>
      <c r="E1021" s="141" t="s">
        <v>7215</v>
      </c>
      <c r="F1021" s="141" t="s">
        <v>7215</v>
      </c>
      <c r="G1021" s="141" t="s">
        <v>7215</v>
      </c>
      <c r="H1021" s="141" t="s">
        <v>7215</v>
      </c>
      <c r="I1021" s="141" t="s">
        <v>7215</v>
      </c>
      <c r="J1021" s="141" t="s">
        <v>7215</v>
      </c>
      <c r="K1021" s="141" t="s">
        <v>7215</v>
      </c>
      <c r="L1021" s="141" t="s">
        <v>7215</v>
      </c>
      <c r="M1021" s="141" t="s">
        <v>7215</v>
      </c>
      <c r="N1021" s="141" t="s">
        <v>7215</v>
      </c>
      <c r="O1021" s="141" t="s">
        <v>7215</v>
      </c>
    </row>
    <row r="1022" spans="1:15" x14ac:dyDescent="0.2">
      <c r="A1022" s="141">
        <v>334013</v>
      </c>
      <c r="B1022" s="141" t="s">
        <v>4111</v>
      </c>
      <c r="C1022" s="141" t="s">
        <v>7215</v>
      </c>
      <c r="D1022" s="141" t="s">
        <v>7215</v>
      </c>
      <c r="E1022" s="141" t="s">
        <v>7215</v>
      </c>
      <c r="F1022" s="141" t="s">
        <v>7215</v>
      </c>
      <c r="G1022" s="141" t="s">
        <v>7215</v>
      </c>
      <c r="H1022" s="141" t="s">
        <v>7215</v>
      </c>
      <c r="I1022" s="141" t="s">
        <v>7215</v>
      </c>
      <c r="J1022" s="141" t="s">
        <v>7215</v>
      </c>
      <c r="K1022" s="141" t="s">
        <v>7215</v>
      </c>
      <c r="L1022" s="141" t="s">
        <v>7215</v>
      </c>
      <c r="M1022" s="141" t="s">
        <v>7215</v>
      </c>
      <c r="N1022" s="141" t="s">
        <v>7215</v>
      </c>
      <c r="O1022" s="141" t="s">
        <v>7215</v>
      </c>
    </row>
    <row r="1023" spans="1:15" x14ac:dyDescent="0.2">
      <c r="A1023" s="141">
        <v>334015</v>
      </c>
      <c r="B1023" s="141" t="s">
        <v>4111</v>
      </c>
      <c r="C1023" s="141" t="s">
        <v>7215</v>
      </c>
      <c r="D1023" s="141" t="s">
        <v>7215</v>
      </c>
      <c r="E1023" s="141" t="s">
        <v>7215</v>
      </c>
      <c r="F1023" s="141" t="s">
        <v>7215</v>
      </c>
      <c r="G1023" s="141" t="s">
        <v>7215</v>
      </c>
      <c r="H1023" s="141" t="s">
        <v>7215</v>
      </c>
      <c r="I1023" s="141" t="s">
        <v>7215</v>
      </c>
      <c r="J1023" s="141" t="s">
        <v>7215</v>
      </c>
      <c r="K1023" s="141" t="s">
        <v>7215</v>
      </c>
      <c r="L1023" s="141" t="s">
        <v>7215</v>
      </c>
      <c r="M1023" s="141" t="s">
        <v>7215</v>
      </c>
      <c r="N1023" s="141" t="s">
        <v>7215</v>
      </c>
      <c r="O1023" s="141" t="s">
        <v>7215</v>
      </c>
    </row>
    <row r="1024" spans="1:15" x14ac:dyDescent="0.2">
      <c r="A1024" s="141">
        <v>334023</v>
      </c>
      <c r="B1024" s="141" t="s">
        <v>4111</v>
      </c>
      <c r="C1024" s="141" t="s">
        <v>7215</v>
      </c>
      <c r="D1024" s="141" t="s">
        <v>7215</v>
      </c>
      <c r="E1024" s="141" t="s">
        <v>7215</v>
      </c>
      <c r="F1024" s="141" t="s">
        <v>7215</v>
      </c>
      <c r="G1024" s="141" t="s">
        <v>7215</v>
      </c>
      <c r="H1024" s="141" t="s">
        <v>7215</v>
      </c>
      <c r="I1024" s="141" t="s">
        <v>7215</v>
      </c>
      <c r="J1024" s="141" t="s">
        <v>7215</v>
      </c>
      <c r="K1024" s="141" t="s">
        <v>7215</v>
      </c>
      <c r="L1024" s="141" t="s">
        <v>7215</v>
      </c>
      <c r="M1024" s="141" t="s">
        <v>7215</v>
      </c>
      <c r="N1024" s="141" t="s">
        <v>7215</v>
      </c>
      <c r="O1024" s="141" t="s">
        <v>7215</v>
      </c>
    </row>
    <row r="1025" spans="1:15" x14ac:dyDescent="0.2">
      <c r="A1025" s="141">
        <v>334025</v>
      </c>
      <c r="B1025" s="141" t="s">
        <v>4111</v>
      </c>
      <c r="C1025" s="141" t="s">
        <v>7215</v>
      </c>
      <c r="D1025" s="141" t="s">
        <v>7215</v>
      </c>
      <c r="E1025" s="141" t="s">
        <v>7215</v>
      </c>
      <c r="F1025" s="141" t="s">
        <v>7215</v>
      </c>
      <c r="G1025" s="141" t="s">
        <v>7215</v>
      </c>
      <c r="H1025" s="141" t="s">
        <v>7215</v>
      </c>
      <c r="I1025" s="141" t="s">
        <v>7215</v>
      </c>
      <c r="J1025" s="141" t="s">
        <v>7215</v>
      </c>
      <c r="K1025" s="141" t="s">
        <v>7215</v>
      </c>
      <c r="L1025" s="141" t="s">
        <v>7215</v>
      </c>
      <c r="M1025" s="141" t="s">
        <v>7215</v>
      </c>
      <c r="N1025" s="141" t="s">
        <v>7215</v>
      </c>
      <c r="O1025" s="141" t="s">
        <v>7215</v>
      </c>
    </row>
    <row r="1026" spans="1:15" x14ac:dyDescent="0.2">
      <c r="A1026" s="141">
        <v>334027</v>
      </c>
      <c r="B1026" s="141" t="s">
        <v>4111</v>
      </c>
      <c r="C1026" s="141" t="s">
        <v>7215</v>
      </c>
      <c r="D1026" s="141" t="s">
        <v>7215</v>
      </c>
      <c r="E1026" s="141" t="s">
        <v>7215</v>
      </c>
      <c r="F1026" s="141" t="s">
        <v>7215</v>
      </c>
      <c r="G1026" s="141" t="s">
        <v>7215</v>
      </c>
      <c r="H1026" s="141" t="s">
        <v>7215</v>
      </c>
      <c r="I1026" s="141" t="s">
        <v>7215</v>
      </c>
      <c r="J1026" s="141" t="s">
        <v>7215</v>
      </c>
      <c r="K1026" s="141" t="s">
        <v>7215</v>
      </c>
      <c r="L1026" s="141" t="s">
        <v>7215</v>
      </c>
      <c r="M1026" s="141" t="s">
        <v>7215</v>
      </c>
      <c r="N1026" s="141" t="s">
        <v>7215</v>
      </c>
      <c r="O1026" s="141" t="s">
        <v>7215</v>
      </c>
    </row>
    <row r="1027" spans="1:15" x14ac:dyDescent="0.2">
      <c r="A1027" s="141">
        <v>334030</v>
      </c>
      <c r="B1027" s="141" t="s">
        <v>4111</v>
      </c>
      <c r="C1027" s="141" t="s">
        <v>7215</v>
      </c>
      <c r="D1027" s="141" t="s">
        <v>7215</v>
      </c>
      <c r="E1027" s="141" t="s">
        <v>7215</v>
      </c>
      <c r="F1027" s="141" t="s">
        <v>7215</v>
      </c>
      <c r="G1027" s="141" t="s">
        <v>7215</v>
      </c>
      <c r="H1027" s="141" t="s">
        <v>7215</v>
      </c>
      <c r="I1027" s="141" t="s">
        <v>7215</v>
      </c>
      <c r="J1027" s="141" t="s">
        <v>7215</v>
      </c>
      <c r="K1027" s="141" t="s">
        <v>7215</v>
      </c>
      <c r="L1027" s="141" t="s">
        <v>7215</v>
      </c>
      <c r="M1027" s="141" t="s">
        <v>7215</v>
      </c>
      <c r="N1027" s="141" t="s">
        <v>7215</v>
      </c>
      <c r="O1027" s="141" t="s">
        <v>7215</v>
      </c>
    </row>
    <row r="1028" spans="1:15" x14ac:dyDescent="0.2">
      <c r="A1028" s="141">
        <v>334031</v>
      </c>
      <c r="B1028" s="141" t="s">
        <v>4111</v>
      </c>
      <c r="C1028" s="141" t="s">
        <v>7215</v>
      </c>
      <c r="D1028" s="141" t="s">
        <v>7215</v>
      </c>
      <c r="E1028" s="141" t="s">
        <v>7215</v>
      </c>
      <c r="F1028" s="141" t="s">
        <v>7215</v>
      </c>
      <c r="G1028" s="141" t="s">
        <v>7215</v>
      </c>
      <c r="H1028" s="141" t="s">
        <v>7215</v>
      </c>
      <c r="I1028" s="141" t="s">
        <v>7215</v>
      </c>
      <c r="J1028" s="141" t="s">
        <v>7215</v>
      </c>
      <c r="K1028" s="141" t="s">
        <v>7215</v>
      </c>
      <c r="L1028" s="141" t="s">
        <v>7215</v>
      </c>
      <c r="M1028" s="141" t="s">
        <v>7215</v>
      </c>
      <c r="N1028" s="141" t="s">
        <v>7215</v>
      </c>
      <c r="O1028" s="141" t="s">
        <v>7215</v>
      </c>
    </row>
    <row r="1029" spans="1:15" x14ac:dyDescent="0.2">
      <c r="A1029" s="141">
        <v>334035</v>
      </c>
      <c r="B1029" s="141" t="s">
        <v>4111</v>
      </c>
      <c r="C1029" s="141" t="s">
        <v>7215</v>
      </c>
      <c r="D1029" s="141" t="s">
        <v>7215</v>
      </c>
      <c r="E1029" s="141" t="s">
        <v>7215</v>
      </c>
      <c r="F1029" s="141" t="s">
        <v>7215</v>
      </c>
      <c r="G1029" s="141" t="s">
        <v>7215</v>
      </c>
      <c r="H1029" s="141" t="s">
        <v>7215</v>
      </c>
      <c r="I1029" s="141" t="s">
        <v>7215</v>
      </c>
      <c r="J1029" s="141" t="s">
        <v>7215</v>
      </c>
      <c r="K1029" s="141" t="s">
        <v>7215</v>
      </c>
      <c r="L1029" s="141" t="s">
        <v>7215</v>
      </c>
      <c r="M1029" s="141" t="s">
        <v>7215</v>
      </c>
      <c r="N1029" s="141" t="s">
        <v>7215</v>
      </c>
      <c r="O1029" s="141" t="s">
        <v>7215</v>
      </c>
    </row>
    <row r="1030" spans="1:15" x14ac:dyDescent="0.2">
      <c r="A1030" s="141">
        <v>334040</v>
      </c>
      <c r="B1030" s="141" t="s">
        <v>4111</v>
      </c>
      <c r="C1030" s="141" t="s">
        <v>7215</v>
      </c>
      <c r="D1030" s="141" t="s">
        <v>7215</v>
      </c>
      <c r="E1030" s="141" t="s">
        <v>7215</v>
      </c>
      <c r="F1030" s="141" t="s">
        <v>7215</v>
      </c>
      <c r="G1030" s="141" t="s">
        <v>7215</v>
      </c>
      <c r="H1030" s="141" t="s">
        <v>7215</v>
      </c>
      <c r="I1030" s="141" t="s">
        <v>7215</v>
      </c>
      <c r="J1030" s="141" t="s">
        <v>7215</v>
      </c>
      <c r="K1030" s="141" t="s">
        <v>7215</v>
      </c>
      <c r="L1030" s="141" t="s">
        <v>7215</v>
      </c>
      <c r="M1030" s="141" t="s">
        <v>7215</v>
      </c>
      <c r="N1030" s="141" t="s">
        <v>7215</v>
      </c>
      <c r="O1030" s="141" t="s">
        <v>7215</v>
      </c>
    </row>
    <row r="1031" spans="1:15" x14ac:dyDescent="0.2">
      <c r="A1031" s="141">
        <v>334044</v>
      </c>
      <c r="B1031" s="141" t="s">
        <v>4111</v>
      </c>
      <c r="C1031" s="141" t="s">
        <v>7215</v>
      </c>
      <c r="D1031" s="141" t="s">
        <v>7215</v>
      </c>
      <c r="E1031" s="141" t="s">
        <v>7215</v>
      </c>
      <c r="F1031" s="141" t="s">
        <v>7215</v>
      </c>
      <c r="G1031" s="141" t="s">
        <v>7215</v>
      </c>
      <c r="H1031" s="141" t="s">
        <v>7215</v>
      </c>
      <c r="I1031" s="141" t="s">
        <v>7215</v>
      </c>
      <c r="J1031" s="141" t="s">
        <v>7215</v>
      </c>
      <c r="K1031" s="141" t="s">
        <v>7215</v>
      </c>
      <c r="L1031" s="141" t="s">
        <v>7215</v>
      </c>
      <c r="M1031" s="141" t="s">
        <v>7215</v>
      </c>
      <c r="N1031" s="141" t="s">
        <v>7215</v>
      </c>
      <c r="O1031" s="141" t="s">
        <v>7215</v>
      </c>
    </row>
    <row r="1032" spans="1:15" x14ac:dyDescent="0.2">
      <c r="A1032" s="141">
        <v>334046</v>
      </c>
      <c r="B1032" s="141" t="s">
        <v>4111</v>
      </c>
      <c r="C1032" s="141" t="s">
        <v>7215</v>
      </c>
      <c r="D1032" s="141" t="s">
        <v>7215</v>
      </c>
      <c r="E1032" s="141" t="s">
        <v>7215</v>
      </c>
      <c r="F1032" s="141" t="s">
        <v>7215</v>
      </c>
      <c r="G1032" s="141" t="s">
        <v>7215</v>
      </c>
      <c r="H1032" s="141" t="s">
        <v>7215</v>
      </c>
      <c r="I1032" s="141" t="s">
        <v>7215</v>
      </c>
      <c r="J1032" s="141" t="s">
        <v>7215</v>
      </c>
      <c r="K1032" s="141" t="s">
        <v>7215</v>
      </c>
      <c r="L1032" s="141" t="s">
        <v>7215</v>
      </c>
      <c r="M1032" s="141" t="s">
        <v>7215</v>
      </c>
      <c r="N1032" s="141" t="s">
        <v>7215</v>
      </c>
      <c r="O1032" s="141" t="s">
        <v>7215</v>
      </c>
    </row>
    <row r="1033" spans="1:15" x14ac:dyDescent="0.2">
      <c r="A1033" s="141">
        <v>334048</v>
      </c>
      <c r="B1033" s="141" t="s">
        <v>4111</v>
      </c>
      <c r="C1033" s="141" t="s">
        <v>7215</v>
      </c>
      <c r="D1033" s="141" t="s">
        <v>7215</v>
      </c>
      <c r="E1033" s="141" t="s">
        <v>7215</v>
      </c>
      <c r="F1033" s="141" t="s">
        <v>7215</v>
      </c>
      <c r="G1033" s="141" t="s">
        <v>7215</v>
      </c>
      <c r="H1033" s="141" t="s">
        <v>7215</v>
      </c>
      <c r="I1033" s="141" t="s">
        <v>7215</v>
      </c>
      <c r="J1033" s="141" t="s">
        <v>7215</v>
      </c>
      <c r="K1033" s="141" t="s">
        <v>7215</v>
      </c>
      <c r="L1033" s="141" t="s">
        <v>7215</v>
      </c>
      <c r="M1033" s="141" t="s">
        <v>7215</v>
      </c>
      <c r="N1033" s="141" t="s">
        <v>7215</v>
      </c>
      <c r="O1033" s="141" t="s">
        <v>7215</v>
      </c>
    </row>
    <row r="1034" spans="1:15" x14ac:dyDescent="0.2">
      <c r="A1034" s="141">
        <v>334049</v>
      </c>
      <c r="B1034" s="141" t="s">
        <v>4111</v>
      </c>
      <c r="C1034" s="141" t="s">
        <v>7215</v>
      </c>
      <c r="D1034" s="141" t="s">
        <v>7215</v>
      </c>
      <c r="E1034" s="141" t="s">
        <v>7215</v>
      </c>
      <c r="F1034" s="141" t="s">
        <v>7215</v>
      </c>
      <c r="G1034" s="141" t="s">
        <v>7215</v>
      </c>
      <c r="H1034" s="141" t="s">
        <v>7215</v>
      </c>
      <c r="I1034" s="141" t="s">
        <v>7215</v>
      </c>
      <c r="J1034" s="141" t="s">
        <v>7215</v>
      </c>
      <c r="K1034" s="141" t="s">
        <v>7215</v>
      </c>
      <c r="L1034" s="141" t="s">
        <v>7215</v>
      </c>
      <c r="M1034" s="141" t="s">
        <v>7215</v>
      </c>
      <c r="N1034" s="141" t="s">
        <v>7215</v>
      </c>
      <c r="O1034" s="141" t="s">
        <v>7215</v>
      </c>
    </row>
    <row r="1035" spans="1:15" x14ac:dyDescent="0.2">
      <c r="A1035" s="141">
        <v>334050</v>
      </c>
      <c r="B1035" s="141" t="s">
        <v>4111</v>
      </c>
      <c r="C1035" s="141" t="s">
        <v>7215</v>
      </c>
      <c r="D1035" s="141" t="s">
        <v>7215</v>
      </c>
      <c r="E1035" s="141" t="s">
        <v>7215</v>
      </c>
      <c r="F1035" s="141" t="s">
        <v>7215</v>
      </c>
      <c r="G1035" s="141" t="s">
        <v>7215</v>
      </c>
      <c r="H1035" s="141" t="s">
        <v>7215</v>
      </c>
      <c r="I1035" s="141" t="s">
        <v>7215</v>
      </c>
      <c r="J1035" s="141" t="s">
        <v>7215</v>
      </c>
      <c r="K1035" s="141" t="s">
        <v>7215</v>
      </c>
      <c r="L1035" s="141" t="s">
        <v>7215</v>
      </c>
      <c r="M1035" s="141" t="s">
        <v>7215</v>
      </c>
      <c r="N1035" s="141" t="s">
        <v>7215</v>
      </c>
      <c r="O1035" s="141" t="s">
        <v>7215</v>
      </c>
    </row>
    <row r="1036" spans="1:15" x14ac:dyDescent="0.2">
      <c r="A1036" s="141">
        <v>334052</v>
      </c>
      <c r="B1036" s="141" t="s">
        <v>4111</v>
      </c>
      <c r="C1036" s="141" t="s">
        <v>7215</v>
      </c>
      <c r="D1036" s="141" t="s">
        <v>7215</v>
      </c>
      <c r="E1036" s="141" t="s">
        <v>7215</v>
      </c>
      <c r="F1036" s="141" t="s">
        <v>7215</v>
      </c>
      <c r="G1036" s="141" t="s">
        <v>7215</v>
      </c>
      <c r="H1036" s="141" t="s">
        <v>7215</v>
      </c>
      <c r="I1036" s="141" t="s">
        <v>7215</v>
      </c>
      <c r="J1036" s="141" t="s">
        <v>7215</v>
      </c>
      <c r="K1036" s="141" t="s">
        <v>7215</v>
      </c>
      <c r="L1036" s="141" t="s">
        <v>7215</v>
      </c>
      <c r="M1036" s="141" t="s">
        <v>7215</v>
      </c>
      <c r="N1036" s="141" t="s">
        <v>7215</v>
      </c>
      <c r="O1036" s="141" t="s">
        <v>7215</v>
      </c>
    </row>
    <row r="1037" spans="1:15" x14ac:dyDescent="0.2">
      <c r="A1037" s="141">
        <v>334053</v>
      </c>
      <c r="B1037" s="141" t="s">
        <v>4111</v>
      </c>
      <c r="C1037" s="141" t="s">
        <v>7215</v>
      </c>
      <c r="D1037" s="141" t="s">
        <v>7215</v>
      </c>
      <c r="E1037" s="141" t="s">
        <v>7215</v>
      </c>
      <c r="F1037" s="141" t="s">
        <v>7215</v>
      </c>
      <c r="G1037" s="141" t="s">
        <v>7215</v>
      </c>
      <c r="H1037" s="141" t="s">
        <v>7215</v>
      </c>
      <c r="I1037" s="141" t="s">
        <v>7215</v>
      </c>
      <c r="J1037" s="141" t="s">
        <v>7215</v>
      </c>
      <c r="K1037" s="141" t="s">
        <v>7215</v>
      </c>
      <c r="L1037" s="141" t="s">
        <v>7215</v>
      </c>
      <c r="M1037" s="141" t="s">
        <v>7215</v>
      </c>
      <c r="N1037" s="141" t="s">
        <v>7215</v>
      </c>
      <c r="O1037" s="141" t="s">
        <v>7215</v>
      </c>
    </row>
    <row r="1038" spans="1:15" x14ac:dyDescent="0.2">
      <c r="A1038" s="141">
        <v>334055</v>
      </c>
      <c r="B1038" s="141" t="s">
        <v>4111</v>
      </c>
      <c r="C1038" s="141" t="s">
        <v>7215</v>
      </c>
      <c r="D1038" s="141" t="s">
        <v>7215</v>
      </c>
      <c r="E1038" s="141" t="s">
        <v>7215</v>
      </c>
      <c r="F1038" s="141" t="s">
        <v>7215</v>
      </c>
      <c r="G1038" s="141" t="s">
        <v>7215</v>
      </c>
      <c r="H1038" s="141" t="s">
        <v>7215</v>
      </c>
      <c r="I1038" s="141" t="s">
        <v>7215</v>
      </c>
      <c r="J1038" s="141" t="s">
        <v>7215</v>
      </c>
      <c r="K1038" s="141" t="s">
        <v>7215</v>
      </c>
      <c r="L1038" s="141" t="s">
        <v>7215</v>
      </c>
      <c r="M1038" s="141" t="s">
        <v>7215</v>
      </c>
      <c r="N1038" s="141" t="s">
        <v>7215</v>
      </c>
      <c r="O1038" s="141" t="s">
        <v>7215</v>
      </c>
    </row>
    <row r="1039" spans="1:15" x14ac:dyDescent="0.2">
      <c r="A1039" s="141">
        <v>334056</v>
      </c>
      <c r="B1039" s="141" t="s">
        <v>4111</v>
      </c>
      <c r="C1039" s="141" t="s">
        <v>7215</v>
      </c>
      <c r="D1039" s="141" t="s">
        <v>7215</v>
      </c>
      <c r="E1039" s="141" t="s">
        <v>7215</v>
      </c>
      <c r="F1039" s="141" t="s">
        <v>7215</v>
      </c>
      <c r="G1039" s="141" t="s">
        <v>7215</v>
      </c>
      <c r="H1039" s="141" t="s">
        <v>7215</v>
      </c>
      <c r="I1039" s="141" t="s">
        <v>7215</v>
      </c>
      <c r="J1039" s="141" t="s">
        <v>7215</v>
      </c>
      <c r="K1039" s="141" t="s">
        <v>7215</v>
      </c>
      <c r="L1039" s="141" t="s">
        <v>7215</v>
      </c>
      <c r="M1039" s="141" t="s">
        <v>7215</v>
      </c>
      <c r="N1039" s="141" t="s">
        <v>7215</v>
      </c>
      <c r="O1039" s="141" t="s">
        <v>7215</v>
      </c>
    </row>
    <row r="1040" spans="1:15" x14ac:dyDescent="0.2">
      <c r="A1040" s="141">
        <v>334058</v>
      </c>
      <c r="B1040" s="141" t="s">
        <v>4111</v>
      </c>
      <c r="C1040" s="141" t="s">
        <v>7215</v>
      </c>
      <c r="D1040" s="141" t="s">
        <v>7215</v>
      </c>
      <c r="E1040" s="141" t="s">
        <v>7215</v>
      </c>
      <c r="F1040" s="141" t="s">
        <v>7215</v>
      </c>
      <c r="G1040" s="141" t="s">
        <v>7215</v>
      </c>
      <c r="H1040" s="141" t="s">
        <v>7215</v>
      </c>
      <c r="I1040" s="141" t="s">
        <v>7215</v>
      </c>
      <c r="J1040" s="141" t="s">
        <v>7215</v>
      </c>
      <c r="K1040" s="141" t="s">
        <v>7215</v>
      </c>
      <c r="L1040" s="141" t="s">
        <v>7215</v>
      </c>
      <c r="M1040" s="141" t="s">
        <v>7215</v>
      </c>
      <c r="N1040" s="141" t="s">
        <v>7215</v>
      </c>
      <c r="O1040" s="141" t="s">
        <v>7215</v>
      </c>
    </row>
    <row r="1041" spans="1:15" x14ac:dyDescent="0.2">
      <c r="A1041" s="141">
        <v>334062</v>
      </c>
      <c r="B1041" s="141" t="s">
        <v>4111</v>
      </c>
      <c r="C1041" s="141" t="s">
        <v>7215</v>
      </c>
      <c r="D1041" s="141" t="s">
        <v>7215</v>
      </c>
      <c r="E1041" s="141" t="s">
        <v>7215</v>
      </c>
      <c r="F1041" s="141" t="s">
        <v>7215</v>
      </c>
      <c r="G1041" s="141" t="s">
        <v>7215</v>
      </c>
      <c r="H1041" s="141" t="s">
        <v>7215</v>
      </c>
      <c r="I1041" s="141" t="s">
        <v>7215</v>
      </c>
      <c r="J1041" s="141" t="s">
        <v>7215</v>
      </c>
      <c r="K1041" s="141" t="s">
        <v>7215</v>
      </c>
      <c r="L1041" s="141" t="s">
        <v>7215</v>
      </c>
      <c r="M1041" s="141" t="s">
        <v>7215</v>
      </c>
      <c r="N1041" s="141" t="s">
        <v>7215</v>
      </c>
      <c r="O1041" s="141" t="s">
        <v>7215</v>
      </c>
    </row>
    <row r="1042" spans="1:15" x14ac:dyDescent="0.2">
      <c r="A1042" s="141">
        <v>334063</v>
      </c>
      <c r="B1042" s="141" t="s">
        <v>4111</v>
      </c>
      <c r="C1042" s="141" t="s">
        <v>7215</v>
      </c>
      <c r="D1042" s="141" t="s">
        <v>7215</v>
      </c>
      <c r="E1042" s="141" t="s">
        <v>7215</v>
      </c>
      <c r="F1042" s="141" t="s">
        <v>7215</v>
      </c>
      <c r="G1042" s="141" t="s">
        <v>7215</v>
      </c>
      <c r="H1042" s="141" t="s">
        <v>7215</v>
      </c>
      <c r="I1042" s="141" t="s">
        <v>7215</v>
      </c>
      <c r="J1042" s="141" t="s">
        <v>7215</v>
      </c>
      <c r="K1042" s="141" t="s">
        <v>7215</v>
      </c>
      <c r="L1042" s="141" t="s">
        <v>7215</v>
      </c>
      <c r="M1042" s="141" t="s">
        <v>7215</v>
      </c>
      <c r="N1042" s="141" t="s">
        <v>7215</v>
      </c>
      <c r="O1042" s="141" t="s">
        <v>7215</v>
      </c>
    </row>
    <row r="1043" spans="1:15" x14ac:dyDescent="0.2">
      <c r="A1043" s="141">
        <v>334064</v>
      </c>
      <c r="B1043" s="141" t="s">
        <v>4111</v>
      </c>
      <c r="C1043" s="141" t="s">
        <v>7215</v>
      </c>
      <c r="D1043" s="141" t="s">
        <v>7215</v>
      </c>
      <c r="E1043" s="141" t="s">
        <v>7215</v>
      </c>
      <c r="F1043" s="141" t="s">
        <v>7215</v>
      </c>
      <c r="G1043" s="141" t="s">
        <v>7215</v>
      </c>
      <c r="H1043" s="141" t="s">
        <v>7215</v>
      </c>
      <c r="I1043" s="141" t="s">
        <v>7215</v>
      </c>
      <c r="J1043" s="141" t="s">
        <v>7215</v>
      </c>
      <c r="K1043" s="141" t="s">
        <v>7215</v>
      </c>
      <c r="L1043" s="141" t="s">
        <v>7215</v>
      </c>
      <c r="M1043" s="141" t="s">
        <v>7215</v>
      </c>
      <c r="N1043" s="141" t="s">
        <v>7215</v>
      </c>
      <c r="O1043" s="141" t="s">
        <v>7215</v>
      </c>
    </row>
    <row r="1044" spans="1:15" x14ac:dyDescent="0.2">
      <c r="A1044" s="141">
        <v>334068</v>
      </c>
      <c r="B1044" s="141" t="s">
        <v>4111</v>
      </c>
      <c r="C1044" s="141" t="s">
        <v>7215</v>
      </c>
      <c r="D1044" s="141" t="s">
        <v>7215</v>
      </c>
      <c r="E1044" s="141" t="s">
        <v>7215</v>
      </c>
      <c r="F1044" s="141" t="s">
        <v>7215</v>
      </c>
      <c r="G1044" s="141" t="s">
        <v>7215</v>
      </c>
      <c r="H1044" s="141" t="s">
        <v>7215</v>
      </c>
      <c r="I1044" s="141" t="s">
        <v>7215</v>
      </c>
      <c r="J1044" s="141" t="s">
        <v>7215</v>
      </c>
      <c r="K1044" s="141" t="s">
        <v>7215</v>
      </c>
      <c r="L1044" s="141" t="s">
        <v>7215</v>
      </c>
      <c r="M1044" s="141" t="s">
        <v>7215</v>
      </c>
      <c r="N1044" s="141" t="s">
        <v>7215</v>
      </c>
      <c r="O1044" s="141" t="s">
        <v>7215</v>
      </c>
    </row>
    <row r="1045" spans="1:15" x14ac:dyDescent="0.2">
      <c r="A1045" s="141">
        <v>334069</v>
      </c>
      <c r="B1045" s="141" t="s">
        <v>4111</v>
      </c>
      <c r="C1045" s="141" t="s">
        <v>7215</v>
      </c>
      <c r="D1045" s="141" t="s">
        <v>7215</v>
      </c>
      <c r="E1045" s="141" t="s">
        <v>7215</v>
      </c>
      <c r="F1045" s="141" t="s">
        <v>7215</v>
      </c>
      <c r="G1045" s="141" t="s">
        <v>7215</v>
      </c>
      <c r="H1045" s="141" t="s">
        <v>7215</v>
      </c>
      <c r="I1045" s="141" t="s">
        <v>7215</v>
      </c>
      <c r="J1045" s="141" t="s">
        <v>7215</v>
      </c>
      <c r="K1045" s="141" t="s">
        <v>7215</v>
      </c>
      <c r="L1045" s="141" t="s">
        <v>7215</v>
      </c>
      <c r="M1045" s="141" t="s">
        <v>7215</v>
      </c>
      <c r="N1045" s="141" t="s">
        <v>7215</v>
      </c>
      <c r="O1045" s="141" t="s">
        <v>7215</v>
      </c>
    </row>
    <row r="1046" spans="1:15" x14ac:dyDescent="0.2">
      <c r="A1046" s="141">
        <v>334070</v>
      </c>
      <c r="B1046" s="141" t="s">
        <v>4111</v>
      </c>
      <c r="C1046" s="141" t="s">
        <v>7215</v>
      </c>
      <c r="D1046" s="141" t="s">
        <v>7215</v>
      </c>
      <c r="E1046" s="141" t="s">
        <v>7215</v>
      </c>
      <c r="F1046" s="141" t="s">
        <v>7215</v>
      </c>
      <c r="G1046" s="141" t="s">
        <v>7215</v>
      </c>
      <c r="H1046" s="141" t="s">
        <v>7215</v>
      </c>
      <c r="I1046" s="141" t="s">
        <v>7215</v>
      </c>
      <c r="J1046" s="141" t="s">
        <v>7215</v>
      </c>
      <c r="K1046" s="141" t="s">
        <v>7215</v>
      </c>
      <c r="L1046" s="141" t="s">
        <v>7215</v>
      </c>
      <c r="M1046" s="141" t="s">
        <v>7215</v>
      </c>
      <c r="N1046" s="141" t="s">
        <v>7215</v>
      </c>
      <c r="O1046" s="141" t="s">
        <v>7215</v>
      </c>
    </row>
    <row r="1047" spans="1:15" x14ac:dyDescent="0.2">
      <c r="A1047" s="141">
        <v>334071</v>
      </c>
      <c r="B1047" s="141" t="s">
        <v>4111</v>
      </c>
      <c r="C1047" s="141" t="s">
        <v>7215</v>
      </c>
      <c r="D1047" s="141" t="s">
        <v>7215</v>
      </c>
      <c r="E1047" s="141" t="s">
        <v>7215</v>
      </c>
      <c r="F1047" s="141" t="s">
        <v>7215</v>
      </c>
      <c r="G1047" s="141" t="s">
        <v>7215</v>
      </c>
      <c r="H1047" s="141" t="s">
        <v>7215</v>
      </c>
      <c r="I1047" s="141" t="s">
        <v>7215</v>
      </c>
      <c r="J1047" s="141" t="s">
        <v>7215</v>
      </c>
      <c r="K1047" s="141" t="s">
        <v>7215</v>
      </c>
      <c r="L1047" s="141" t="s">
        <v>7215</v>
      </c>
      <c r="M1047" s="141" t="s">
        <v>7215</v>
      </c>
      <c r="N1047" s="141" t="s">
        <v>7215</v>
      </c>
      <c r="O1047" s="141" t="s">
        <v>7215</v>
      </c>
    </row>
    <row r="1048" spans="1:15" x14ac:dyDescent="0.2">
      <c r="A1048" s="141">
        <v>334072</v>
      </c>
      <c r="B1048" s="141" t="s">
        <v>4111</v>
      </c>
      <c r="C1048" s="141" t="s">
        <v>7215</v>
      </c>
      <c r="D1048" s="141" t="s">
        <v>7215</v>
      </c>
      <c r="E1048" s="141" t="s">
        <v>7215</v>
      </c>
      <c r="F1048" s="141" t="s">
        <v>7215</v>
      </c>
      <c r="G1048" s="141" t="s">
        <v>7215</v>
      </c>
      <c r="H1048" s="141" t="s">
        <v>7215</v>
      </c>
      <c r="I1048" s="141" t="s">
        <v>7215</v>
      </c>
      <c r="J1048" s="141" t="s">
        <v>7215</v>
      </c>
      <c r="K1048" s="141" t="s">
        <v>7215</v>
      </c>
      <c r="L1048" s="141" t="s">
        <v>7215</v>
      </c>
      <c r="M1048" s="141" t="s">
        <v>7215</v>
      </c>
      <c r="N1048" s="141" t="s">
        <v>7215</v>
      </c>
      <c r="O1048" s="141" t="s">
        <v>7215</v>
      </c>
    </row>
    <row r="1049" spans="1:15" x14ac:dyDescent="0.2">
      <c r="A1049" s="141">
        <v>334075</v>
      </c>
      <c r="B1049" s="141" t="s">
        <v>4111</v>
      </c>
      <c r="C1049" s="141" t="s">
        <v>7215</v>
      </c>
      <c r="D1049" s="141" t="s">
        <v>7215</v>
      </c>
      <c r="E1049" s="141" t="s">
        <v>7215</v>
      </c>
      <c r="F1049" s="141" t="s">
        <v>7215</v>
      </c>
      <c r="G1049" s="141" t="s">
        <v>7215</v>
      </c>
      <c r="H1049" s="141" t="s">
        <v>7215</v>
      </c>
      <c r="I1049" s="141" t="s">
        <v>7215</v>
      </c>
      <c r="J1049" s="141" t="s">
        <v>7215</v>
      </c>
      <c r="K1049" s="141" t="s">
        <v>7215</v>
      </c>
      <c r="L1049" s="141" t="s">
        <v>7215</v>
      </c>
      <c r="M1049" s="141" t="s">
        <v>7215</v>
      </c>
      <c r="N1049" s="141" t="s">
        <v>7215</v>
      </c>
      <c r="O1049" s="141" t="s">
        <v>7215</v>
      </c>
    </row>
    <row r="1050" spans="1:15" x14ac:dyDescent="0.2">
      <c r="A1050" s="141">
        <v>334078</v>
      </c>
      <c r="B1050" s="141" t="s">
        <v>4111</v>
      </c>
      <c r="C1050" s="141" t="s">
        <v>7215</v>
      </c>
      <c r="D1050" s="141" t="s">
        <v>7215</v>
      </c>
      <c r="E1050" s="141" t="s">
        <v>7215</v>
      </c>
      <c r="F1050" s="141" t="s">
        <v>7215</v>
      </c>
      <c r="G1050" s="141" t="s">
        <v>7215</v>
      </c>
      <c r="H1050" s="141" t="s">
        <v>7215</v>
      </c>
      <c r="I1050" s="141" t="s">
        <v>7215</v>
      </c>
      <c r="J1050" s="141" t="s">
        <v>7215</v>
      </c>
      <c r="K1050" s="141" t="s">
        <v>7215</v>
      </c>
      <c r="L1050" s="141" t="s">
        <v>7215</v>
      </c>
      <c r="M1050" s="141" t="s">
        <v>7215</v>
      </c>
      <c r="N1050" s="141" t="s">
        <v>7215</v>
      </c>
      <c r="O1050" s="141" t="s">
        <v>7215</v>
      </c>
    </row>
    <row r="1051" spans="1:15" x14ac:dyDescent="0.2">
      <c r="A1051" s="141">
        <v>334090</v>
      </c>
      <c r="B1051" s="141" t="s">
        <v>4111</v>
      </c>
      <c r="C1051" s="141" t="s">
        <v>7215</v>
      </c>
      <c r="D1051" s="141" t="s">
        <v>7215</v>
      </c>
      <c r="E1051" s="141" t="s">
        <v>7215</v>
      </c>
      <c r="F1051" s="141" t="s">
        <v>7215</v>
      </c>
      <c r="G1051" s="141" t="s">
        <v>7215</v>
      </c>
      <c r="H1051" s="141" t="s">
        <v>7215</v>
      </c>
      <c r="I1051" s="141" t="s">
        <v>7215</v>
      </c>
      <c r="J1051" s="141" t="s">
        <v>7215</v>
      </c>
      <c r="K1051" s="141" t="s">
        <v>7215</v>
      </c>
      <c r="L1051" s="141" t="s">
        <v>7215</v>
      </c>
      <c r="M1051" s="141" t="s">
        <v>7215</v>
      </c>
      <c r="N1051" s="141" t="s">
        <v>7215</v>
      </c>
      <c r="O1051" s="141" t="s">
        <v>7215</v>
      </c>
    </row>
    <row r="1052" spans="1:15" x14ac:dyDescent="0.2">
      <c r="A1052" s="141">
        <v>334091</v>
      </c>
      <c r="B1052" s="141" t="s">
        <v>4111</v>
      </c>
      <c r="C1052" s="141" t="s">
        <v>7215</v>
      </c>
      <c r="D1052" s="141" t="s">
        <v>7215</v>
      </c>
      <c r="E1052" s="141" t="s">
        <v>7215</v>
      </c>
      <c r="F1052" s="141" t="s">
        <v>7215</v>
      </c>
      <c r="G1052" s="141" t="s">
        <v>7215</v>
      </c>
      <c r="H1052" s="141" t="s">
        <v>7215</v>
      </c>
      <c r="I1052" s="141" t="s">
        <v>7215</v>
      </c>
      <c r="J1052" s="141" t="s">
        <v>7215</v>
      </c>
      <c r="K1052" s="141" t="s">
        <v>7215</v>
      </c>
      <c r="L1052" s="141" t="s">
        <v>7215</v>
      </c>
      <c r="M1052" s="141" t="s">
        <v>7215</v>
      </c>
      <c r="N1052" s="141" t="s">
        <v>7215</v>
      </c>
      <c r="O1052" s="141" t="s">
        <v>7215</v>
      </c>
    </row>
    <row r="1053" spans="1:15" x14ac:dyDescent="0.2">
      <c r="A1053" s="141">
        <v>334094</v>
      </c>
      <c r="B1053" s="141" t="s">
        <v>4111</v>
      </c>
      <c r="C1053" s="141" t="s">
        <v>7215</v>
      </c>
      <c r="D1053" s="141" t="s">
        <v>7215</v>
      </c>
      <c r="E1053" s="141" t="s">
        <v>7215</v>
      </c>
      <c r="F1053" s="141" t="s">
        <v>7215</v>
      </c>
      <c r="G1053" s="141" t="s">
        <v>7215</v>
      </c>
      <c r="H1053" s="141" t="s">
        <v>7215</v>
      </c>
      <c r="I1053" s="141" t="s">
        <v>7215</v>
      </c>
      <c r="J1053" s="141" t="s">
        <v>7215</v>
      </c>
      <c r="K1053" s="141" t="s">
        <v>7215</v>
      </c>
      <c r="L1053" s="141" t="s">
        <v>7215</v>
      </c>
      <c r="M1053" s="141" t="s">
        <v>7215</v>
      </c>
      <c r="N1053" s="141" t="s">
        <v>7215</v>
      </c>
      <c r="O1053" s="141" t="s">
        <v>7215</v>
      </c>
    </row>
    <row r="1054" spans="1:15" x14ac:dyDescent="0.2">
      <c r="A1054" s="141">
        <v>334096</v>
      </c>
      <c r="B1054" s="141" t="s">
        <v>4111</v>
      </c>
      <c r="C1054" s="141" t="s">
        <v>7215</v>
      </c>
      <c r="D1054" s="141" t="s">
        <v>7215</v>
      </c>
      <c r="E1054" s="141" t="s">
        <v>7215</v>
      </c>
      <c r="F1054" s="141" t="s">
        <v>7215</v>
      </c>
      <c r="G1054" s="141" t="s">
        <v>7215</v>
      </c>
      <c r="H1054" s="141" t="s">
        <v>7215</v>
      </c>
      <c r="I1054" s="141" t="s">
        <v>7215</v>
      </c>
      <c r="J1054" s="141" t="s">
        <v>7215</v>
      </c>
      <c r="K1054" s="141" t="s">
        <v>7215</v>
      </c>
      <c r="L1054" s="141" t="s">
        <v>7215</v>
      </c>
      <c r="M1054" s="141" t="s">
        <v>7215</v>
      </c>
      <c r="N1054" s="141" t="s">
        <v>7215</v>
      </c>
      <c r="O1054" s="141" t="s">
        <v>7215</v>
      </c>
    </row>
    <row r="1055" spans="1:15" x14ac:dyDescent="0.2">
      <c r="A1055" s="141">
        <v>334101</v>
      </c>
      <c r="B1055" s="141" t="s">
        <v>4111</v>
      </c>
      <c r="C1055" s="141" t="s">
        <v>7215</v>
      </c>
      <c r="D1055" s="141" t="s">
        <v>7215</v>
      </c>
      <c r="E1055" s="141" t="s">
        <v>7215</v>
      </c>
      <c r="F1055" s="141" t="s">
        <v>7215</v>
      </c>
      <c r="G1055" s="141" t="s">
        <v>7215</v>
      </c>
      <c r="H1055" s="141" t="s">
        <v>7215</v>
      </c>
      <c r="I1055" s="141" t="s">
        <v>7215</v>
      </c>
      <c r="J1055" s="141" t="s">
        <v>7215</v>
      </c>
      <c r="K1055" s="141" t="s">
        <v>7215</v>
      </c>
      <c r="L1055" s="141" t="s">
        <v>7215</v>
      </c>
      <c r="M1055" s="141" t="s">
        <v>7215</v>
      </c>
      <c r="N1055" s="141" t="s">
        <v>7215</v>
      </c>
      <c r="O1055" s="141" t="s">
        <v>7215</v>
      </c>
    </row>
    <row r="1056" spans="1:15" x14ac:dyDescent="0.2">
      <c r="A1056" s="141">
        <v>334104</v>
      </c>
      <c r="B1056" s="141" t="s">
        <v>4111</v>
      </c>
      <c r="C1056" s="141" t="s">
        <v>7215</v>
      </c>
      <c r="D1056" s="141" t="s">
        <v>7215</v>
      </c>
      <c r="E1056" s="141" t="s">
        <v>7215</v>
      </c>
      <c r="F1056" s="141" t="s">
        <v>7215</v>
      </c>
      <c r="G1056" s="141" t="s">
        <v>7215</v>
      </c>
      <c r="H1056" s="141" t="s">
        <v>7215</v>
      </c>
      <c r="I1056" s="141" t="s">
        <v>7215</v>
      </c>
      <c r="J1056" s="141" t="s">
        <v>7215</v>
      </c>
      <c r="K1056" s="141" t="s">
        <v>7215</v>
      </c>
      <c r="L1056" s="141" t="s">
        <v>7215</v>
      </c>
      <c r="M1056" s="141" t="s">
        <v>7215</v>
      </c>
      <c r="N1056" s="141" t="s">
        <v>7215</v>
      </c>
      <c r="O1056" s="141" t="s">
        <v>7215</v>
      </c>
    </row>
    <row r="1057" spans="1:15" x14ac:dyDescent="0.2">
      <c r="A1057" s="141">
        <v>334105</v>
      </c>
      <c r="B1057" s="141" t="s">
        <v>4111</v>
      </c>
      <c r="C1057" s="141" t="s">
        <v>7215</v>
      </c>
      <c r="D1057" s="141" t="s">
        <v>7215</v>
      </c>
      <c r="E1057" s="141" t="s">
        <v>7215</v>
      </c>
      <c r="F1057" s="141" t="s">
        <v>7215</v>
      </c>
      <c r="G1057" s="141" t="s">
        <v>7215</v>
      </c>
      <c r="H1057" s="141" t="s">
        <v>7215</v>
      </c>
      <c r="I1057" s="141" t="s">
        <v>7215</v>
      </c>
      <c r="J1057" s="141" t="s">
        <v>7215</v>
      </c>
      <c r="K1057" s="141" t="s">
        <v>7215</v>
      </c>
      <c r="L1057" s="141" t="s">
        <v>7215</v>
      </c>
      <c r="M1057" s="141" t="s">
        <v>7215</v>
      </c>
      <c r="N1057" s="141" t="s">
        <v>7215</v>
      </c>
      <c r="O1057" s="141" t="s">
        <v>7215</v>
      </c>
    </row>
    <row r="1058" spans="1:15" x14ac:dyDescent="0.2">
      <c r="A1058" s="141">
        <v>334108</v>
      </c>
      <c r="B1058" s="141" t="s">
        <v>4111</v>
      </c>
      <c r="C1058" s="141" t="s">
        <v>7215</v>
      </c>
      <c r="D1058" s="141" t="s">
        <v>7215</v>
      </c>
      <c r="E1058" s="141" t="s">
        <v>7215</v>
      </c>
      <c r="F1058" s="141" t="s">
        <v>7215</v>
      </c>
      <c r="G1058" s="141" t="s">
        <v>7215</v>
      </c>
      <c r="H1058" s="141" t="s">
        <v>7215</v>
      </c>
      <c r="I1058" s="141" t="s">
        <v>7215</v>
      </c>
      <c r="J1058" s="141" t="s">
        <v>7215</v>
      </c>
      <c r="K1058" s="141" t="s">
        <v>7215</v>
      </c>
      <c r="L1058" s="141" t="s">
        <v>7215</v>
      </c>
      <c r="M1058" s="141" t="s">
        <v>7215</v>
      </c>
      <c r="N1058" s="141" t="s">
        <v>7215</v>
      </c>
      <c r="O1058" s="141" t="s">
        <v>7215</v>
      </c>
    </row>
    <row r="1059" spans="1:15" x14ac:dyDescent="0.2">
      <c r="A1059" s="141">
        <v>334110</v>
      </c>
      <c r="B1059" s="141" t="s">
        <v>4111</v>
      </c>
      <c r="C1059" s="141" t="s">
        <v>7215</v>
      </c>
      <c r="D1059" s="141" t="s">
        <v>7215</v>
      </c>
      <c r="E1059" s="141" t="s">
        <v>7215</v>
      </c>
      <c r="F1059" s="141" t="s">
        <v>7215</v>
      </c>
      <c r="G1059" s="141" t="s">
        <v>7215</v>
      </c>
      <c r="H1059" s="141" t="s">
        <v>7215</v>
      </c>
      <c r="I1059" s="141" t="s">
        <v>7215</v>
      </c>
      <c r="J1059" s="141" t="s">
        <v>7215</v>
      </c>
      <c r="K1059" s="141" t="s">
        <v>7215</v>
      </c>
      <c r="L1059" s="141" t="s">
        <v>7215</v>
      </c>
      <c r="M1059" s="141" t="s">
        <v>7215</v>
      </c>
      <c r="N1059" s="141" t="s">
        <v>7215</v>
      </c>
      <c r="O1059" s="141" t="s">
        <v>7215</v>
      </c>
    </row>
    <row r="1060" spans="1:15" x14ac:dyDescent="0.2">
      <c r="A1060" s="141">
        <v>334111</v>
      </c>
      <c r="B1060" s="141" t="s">
        <v>4111</v>
      </c>
      <c r="C1060" s="141" t="s">
        <v>7215</v>
      </c>
      <c r="D1060" s="141" t="s">
        <v>7215</v>
      </c>
      <c r="E1060" s="141" t="s">
        <v>7215</v>
      </c>
      <c r="F1060" s="141" t="s">
        <v>7215</v>
      </c>
      <c r="G1060" s="141" t="s">
        <v>7215</v>
      </c>
      <c r="H1060" s="141" t="s">
        <v>7215</v>
      </c>
      <c r="I1060" s="141" t="s">
        <v>7215</v>
      </c>
      <c r="J1060" s="141" t="s">
        <v>7215</v>
      </c>
      <c r="K1060" s="141" t="s">
        <v>7215</v>
      </c>
      <c r="L1060" s="141" t="s">
        <v>7215</v>
      </c>
      <c r="M1060" s="141" t="s">
        <v>7215</v>
      </c>
      <c r="N1060" s="141" t="s">
        <v>7215</v>
      </c>
      <c r="O1060" s="141" t="s">
        <v>7215</v>
      </c>
    </row>
    <row r="1061" spans="1:15" x14ac:dyDescent="0.2">
      <c r="A1061" s="141">
        <v>334115</v>
      </c>
      <c r="B1061" s="141" t="s">
        <v>4111</v>
      </c>
      <c r="C1061" s="141" t="s">
        <v>7215</v>
      </c>
      <c r="D1061" s="141" t="s">
        <v>7215</v>
      </c>
      <c r="E1061" s="141" t="s">
        <v>7215</v>
      </c>
      <c r="F1061" s="141" t="s">
        <v>7215</v>
      </c>
      <c r="G1061" s="141" t="s">
        <v>7215</v>
      </c>
      <c r="H1061" s="141" t="s">
        <v>7215</v>
      </c>
      <c r="I1061" s="141" t="s">
        <v>7215</v>
      </c>
      <c r="J1061" s="141" t="s">
        <v>7215</v>
      </c>
      <c r="K1061" s="141" t="s">
        <v>7215</v>
      </c>
      <c r="L1061" s="141" t="s">
        <v>7215</v>
      </c>
      <c r="M1061" s="141" t="s">
        <v>7215</v>
      </c>
      <c r="N1061" s="141" t="s">
        <v>7215</v>
      </c>
      <c r="O1061" s="141" t="s">
        <v>7215</v>
      </c>
    </row>
    <row r="1062" spans="1:15" x14ac:dyDescent="0.2">
      <c r="A1062" s="141">
        <v>334117</v>
      </c>
      <c r="B1062" s="141" t="s">
        <v>4111</v>
      </c>
      <c r="C1062" s="141" t="s">
        <v>7215</v>
      </c>
      <c r="D1062" s="141" t="s">
        <v>7215</v>
      </c>
      <c r="E1062" s="141" t="s">
        <v>7215</v>
      </c>
      <c r="F1062" s="141" t="s">
        <v>7215</v>
      </c>
      <c r="G1062" s="141" t="s">
        <v>7215</v>
      </c>
      <c r="H1062" s="141" t="s">
        <v>7215</v>
      </c>
      <c r="I1062" s="141" t="s">
        <v>7215</v>
      </c>
      <c r="J1062" s="141" t="s">
        <v>7215</v>
      </c>
      <c r="K1062" s="141" t="s">
        <v>7215</v>
      </c>
      <c r="L1062" s="141" t="s">
        <v>7215</v>
      </c>
      <c r="M1062" s="141" t="s">
        <v>7215</v>
      </c>
      <c r="N1062" s="141" t="s">
        <v>7215</v>
      </c>
      <c r="O1062" s="141" t="s">
        <v>7215</v>
      </c>
    </row>
    <row r="1063" spans="1:15" x14ac:dyDescent="0.2">
      <c r="A1063" s="141">
        <v>334120</v>
      </c>
      <c r="B1063" s="141" t="s">
        <v>4111</v>
      </c>
      <c r="C1063" s="141" t="s">
        <v>7215</v>
      </c>
      <c r="D1063" s="141" t="s">
        <v>7215</v>
      </c>
      <c r="E1063" s="141" t="s">
        <v>7215</v>
      </c>
      <c r="F1063" s="141" t="s">
        <v>7215</v>
      </c>
      <c r="G1063" s="141" t="s">
        <v>7215</v>
      </c>
      <c r="H1063" s="141" t="s">
        <v>7215</v>
      </c>
      <c r="I1063" s="141" t="s">
        <v>7215</v>
      </c>
      <c r="J1063" s="141" t="s">
        <v>7215</v>
      </c>
      <c r="K1063" s="141" t="s">
        <v>7215</v>
      </c>
      <c r="L1063" s="141" t="s">
        <v>7215</v>
      </c>
      <c r="M1063" s="141" t="s">
        <v>7215</v>
      </c>
      <c r="N1063" s="141" t="s">
        <v>7215</v>
      </c>
      <c r="O1063" s="141" t="s">
        <v>7215</v>
      </c>
    </row>
    <row r="1064" spans="1:15" x14ac:dyDescent="0.2">
      <c r="A1064" s="141">
        <v>334126</v>
      </c>
      <c r="B1064" s="141" t="s">
        <v>4111</v>
      </c>
      <c r="C1064" s="141" t="s">
        <v>7215</v>
      </c>
      <c r="D1064" s="141" t="s">
        <v>7215</v>
      </c>
      <c r="E1064" s="141" t="s">
        <v>7215</v>
      </c>
      <c r="F1064" s="141" t="s">
        <v>7215</v>
      </c>
      <c r="G1064" s="141" t="s">
        <v>7215</v>
      </c>
      <c r="H1064" s="141" t="s">
        <v>7215</v>
      </c>
      <c r="I1064" s="141" t="s">
        <v>7215</v>
      </c>
      <c r="J1064" s="141" t="s">
        <v>7215</v>
      </c>
      <c r="K1064" s="141" t="s">
        <v>7215</v>
      </c>
      <c r="L1064" s="141" t="s">
        <v>7215</v>
      </c>
      <c r="M1064" s="141" t="s">
        <v>7215</v>
      </c>
      <c r="N1064" s="141" t="s">
        <v>7215</v>
      </c>
      <c r="O1064" s="141" t="s">
        <v>7215</v>
      </c>
    </row>
    <row r="1065" spans="1:15" x14ac:dyDescent="0.2">
      <c r="A1065" s="141">
        <v>334127</v>
      </c>
      <c r="B1065" s="141" t="s">
        <v>4111</v>
      </c>
      <c r="C1065" s="141" t="s">
        <v>7215</v>
      </c>
      <c r="D1065" s="141" t="s">
        <v>7215</v>
      </c>
      <c r="E1065" s="141" t="s">
        <v>7215</v>
      </c>
      <c r="F1065" s="141" t="s">
        <v>7215</v>
      </c>
      <c r="G1065" s="141" t="s">
        <v>7215</v>
      </c>
      <c r="H1065" s="141" t="s">
        <v>7215</v>
      </c>
      <c r="I1065" s="141" t="s">
        <v>7215</v>
      </c>
      <c r="J1065" s="141" t="s">
        <v>7215</v>
      </c>
      <c r="K1065" s="141" t="s">
        <v>7215</v>
      </c>
      <c r="L1065" s="141" t="s">
        <v>7215</v>
      </c>
      <c r="M1065" s="141" t="s">
        <v>7215</v>
      </c>
      <c r="N1065" s="141" t="s">
        <v>7215</v>
      </c>
      <c r="O1065" s="141" t="s">
        <v>7215</v>
      </c>
    </row>
    <row r="1066" spans="1:15" x14ac:dyDescent="0.2">
      <c r="A1066" s="141">
        <v>334128</v>
      </c>
      <c r="B1066" s="141" t="s">
        <v>4111</v>
      </c>
      <c r="C1066" s="141" t="s">
        <v>7215</v>
      </c>
      <c r="D1066" s="141" t="s">
        <v>7215</v>
      </c>
      <c r="E1066" s="141" t="s">
        <v>7215</v>
      </c>
      <c r="F1066" s="141" t="s">
        <v>7215</v>
      </c>
      <c r="G1066" s="141" t="s">
        <v>7215</v>
      </c>
      <c r="H1066" s="141" t="s">
        <v>7215</v>
      </c>
      <c r="I1066" s="141" t="s">
        <v>7215</v>
      </c>
      <c r="J1066" s="141" t="s">
        <v>7215</v>
      </c>
      <c r="K1066" s="141" t="s">
        <v>7215</v>
      </c>
      <c r="L1066" s="141" t="s">
        <v>7215</v>
      </c>
      <c r="M1066" s="141" t="s">
        <v>7215</v>
      </c>
      <c r="N1066" s="141" t="s">
        <v>7215</v>
      </c>
      <c r="O1066" s="141" t="s">
        <v>7215</v>
      </c>
    </row>
    <row r="1067" spans="1:15" x14ac:dyDescent="0.2">
      <c r="A1067" s="141">
        <v>334130</v>
      </c>
      <c r="B1067" s="141" t="s">
        <v>4111</v>
      </c>
      <c r="C1067" s="141" t="s">
        <v>7215</v>
      </c>
      <c r="D1067" s="141" t="s">
        <v>7215</v>
      </c>
      <c r="E1067" s="141" t="s">
        <v>7215</v>
      </c>
      <c r="F1067" s="141" t="s">
        <v>7215</v>
      </c>
      <c r="G1067" s="141" t="s">
        <v>7215</v>
      </c>
      <c r="H1067" s="141" t="s">
        <v>7215</v>
      </c>
      <c r="I1067" s="141" t="s">
        <v>7215</v>
      </c>
      <c r="J1067" s="141" t="s">
        <v>7215</v>
      </c>
      <c r="K1067" s="141" t="s">
        <v>7215</v>
      </c>
      <c r="L1067" s="141" t="s">
        <v>7215</v>
      </c>
      <c r="M1067" s="141" t="s">
        <v>7215</v>
      </c>
      <c r="N1067" s="141" t="s">
        <v>7215</v>
      </c>
      <c r="O1067" s="141" t="s">
        <v>7215</v>
      </c>
    </row>
    <row r="1068" spans="1:15" x14ac:dyDescent="0.2">
      <c r="A1068" s="141">
        <v>334138</v>
      </c>
      <c r="B1068" s="141" t="s">
        <v>4111</v>
      </c>
      <c r="C1068" s="141" t="s">
        <v>7215</v>
      </c>
      <c r="D1068" s="141" t="s">
        <v>7215</v>
      </c>
      <c r="E1068" s="141" t="s">
        <v>7215</v>
      </c>
      <c r="F1068" s="141" t="s">
        <v>7215</v>
      </c>
      <c r="G1068" s="141" t="s">
        <v>7215</v>
      </c>
      <c r="H1068" s="141" t="s">
        <v>7215</v>
      </c>
      <c r="I1068" s="141" t="s">
        <v>7215</v>
      </c>
      <c r="J1068" s="141" t="s">
        <v>7215</v>
      </c>
      <c r="K1068" s="141" t="s">
        <v>7215</v>
      </c>
      <c r="L1068" s="141" t="s">
        <v>7215</v>
      </c>
      <c r="M1068" s="141" t="s">
        <v>7215</v>
      </c>
      <c r="N1068" s="141" t="s">
        <v>7215</v>
      </c>
      <c r="O1068" s="141" t="s">
        <v>7215</v>
      </c>
    </row>
    <row r="1069" spans="1:15" x14ac:dyDescent="0.2">
      <c r="A1069" s="141">
        <v>334141</v>
      </c>
      <c r="B1069" s="141" t="s">
        <v>4111</v>
      </c>
      <c r="C1069" s="141" t="s">
        <v>7215</v>
      </c>
      <c r="D1069" s="141" t="s">
        <v>7215</v>
      </c>
      <c r="E1069" s="141" t="s">
        <v>7215</v>
      </c>
      <c r="F1069" s="141" t="s">
        <v>7215</v>
      </c>
      <c r="G1069" s="141" t="s">
        <v>7215</v>
      </c>
      <c r="H1069" s="141" t="s">
        <v>7215</v>
      </c>
      <c r="I1069" s="141" t="s">
        <v>7215</v>
      </c>
      <c r="J1069" s="141" t="s">
        <v>7215</v>
      </c>
      <c r="K1069" s="141" t="s">
        <v>7215</v>
      </c>
      <c r="L1069" s="141" t="s">
        <v>7215</v>
      </c>
      <c r="M1069" s="141" t="s">
        <v>7215</v>
      </c>
      <c r="N1069" s="141" t="s">
        <v>7215</v>
      </c>
      <c r="O1069" s="141" t="s">
        <v>7215</v>
      </c>
    </row>
    <row r="1070" spans="1:15" x14ac:dyDescent="0.2">
      <c r="A1070" s="141">
        <v>334145</v>
      </c>
      <c r="B1070" s="141" t="s">
        <v>4111</v>
      </c>
      <c r="C1070" s="141" t="s">
        <v>7215</v>
      </c>
      <c r="D1070" s="141" t="s">
        <v>7215</v>
      </c>
      <c r="E1070" s="141" t="s">
        <v>7215</v>
      </c>
      <c r="F1070" s="141" t="s">
        <v>7215</v>
      </c>
      <c r="G1070" s="141" t="s">
        <v>7215</v>
      </c>
      <c r="H1070" s="141" t="s">
        <v>7215</v>
      </c>
      <c r="I1070" s="141" t="s">
        <v>7215</v>
      </c>
      <c r="J1070" s="141" t="s">
        <v>7215</v>
      </c>
      <c r="K1070" s="141" t="s">
        <v>7215</v>
      </c>
      <c r="L1070" s="141" t="s">
        <v>7215</v>
      </c>
      <c r="M1070" s="141" t="s">
        <v>7215</v>
      </c>
      <c r="N1070" s="141" t="s">
        <v>7215</v>
      </c>
      <c r="O1070" s="141" t="s">
        <v>7215</v>
      </c>
    </row>
    <row r="1071" spans="1:15" x14ac:dyDescent="0.2">
      <c r="A1071" s="141">
        <v>334155</v>
      </c>
      <c r="B1071" s="141" t="s">
        <v>4111</v>
      </c>
      <c r="C1071" s="141" t="s">
        <v>7215</v>
      </c>
      <c r="D1071" s="141" t="s">
        <v>7215</v>
      </c>
      <c r="E1071" s="141" t="s">
        <v>7215</v>
      </c>
      <c r="F1071" s="141" t="s">
        <v>7215</v>
      </c>
      <c r="G1071" s="141" t="s">
        <v>7215</v>
      </c>
      <c r="H1071" s="141" t="s">
        <v>7215</v>
      </c>
      <c r="I1071" s="141" t="s">
        <v>7215</v>
      </c>
      <c r="J1071" s="141" t="s">
        <v>7215</v>
      </c>
      <c r="K1071" s="141" t="s">
        <v>7215</v>
      </c>
      <c r="L1071" s="141" t="s">
        <v>7215</v>
      </c>
      <c r="M1071" s="141" t="s">
        <v>7215</v>
      </c>
      <c r="N1071" s="141" t="s">
        <v>7215</v>
      </c>
      <c r="O1071" s="141" t="s">
        <v>7215</v>
      </c>
    </row>
    <row r="1072" spans="1:15" x14ac:dyDescent="0.2">
      <c r="A1072" s="141">
        <v>334156</v>
      </c>
      <c r="B1072" s="141" t="s">
        <v>4111</v>
      </c>
      <c r="C1072" s="141" t="s">
        <v>7215</v>
      </c>
      <c r="D1072" s="141" t="s">
        <v>7215</v>
      </c>
      <c r="E1072" s="141" t="s">
        <v>7215</v>
      </c>
      <c r="F1072" s="141" t="s">
        <v>7215</v>
      </c>
      <c r="G1072" s="141" t="s">
        <v>7215</v>
      </c>
      <c r="H1072" s="141" t="s">
        <v>7215</v>
      </c>
      <c r="I1072" s="141" t="s">
        <v>7215</v>
      </c>
      <c r="J1072" s="141" t="s">
        <v>7215</v>
      </c>
      <c r="K1072" s="141" t="s">
        <v>7215</v>
      </c>
      <c r="L1072" s="141" t="s">
        <v>7215</v>
      </c>
      <c r="M1072" s="141" t="s">
        <v>7215</v>
      </c>
      <c r="N1072" s="141" t="s">
        <v>7215</v>
      </c>
      <c r="O1072" s="141" t="s">
        <v>7215</v>
      </c>
    </row>
    <row r="1073" spans="1:15" x14ac:dyDescent="0.2">
      <c r="A1073" s="141">
        <v>334159</v>
      </c>
      <c r="B1073" s="141" t="s">
        <v>4111</v>
      </c>
      <c r="C1073" s="141" t="s">
        <v>7215</v>
      </c>
      <c r="D1073" s="141" t="s">
        <v>7215</v>
      </c>
      <c r="E1073" s="141" t="s">
        <v>7215</v>
      </c>
      <c r="F1073" s="141" t="s">
        <v>7215</v>
      </c>
      <c r="G1073" s="141" t="s">
        <v>7215</v>
      </c>
      <c r="H1073" s="141" t="s">
        <v>7215</v>
      </c>
      <c r="I1073" s="141" t="s">
        <v>7215</v>
      </c>
      <c r="J1073" s="141" t="s">
        <v>7215</v>
      </c>
      <c r="K1073" s="141" t="s">
        <v>7215</v>
      </c>
      <c r="L1073" s="141" t="s">
        <v>7215</v>
      </c>
      <c r="M1073" s="141" t="s">
        <v>7215</v>
      </c>
      <c r="N1073" s="141" t="s">
        <v>7215</v>
      </c>
      <c r="O1073" s="141" t="s">
        <v>7215</v>
      </c>
    </row>
    <row r="1074" spans="1:15" x14ac:dyDescent="0.2">
      <c r="A1074" s="141">
        <v>334167</v>
      </c>
      <c r="B1074" s="141" t="s">
        <v>4111</v>
      </c>
      <c r="C1074" s="141" t="s">
        <v>7215</v>
      </c>
      <c r="D1074" s="141" t="s">
        <v>7215</v>
      </c>
      <c r="E1074" s="141" t="s">
        <v>7215</v>
      </c>
      <c r="F1074" s="141" t="s">
        <v>7215</v>
      </c>
      <c r="G1074" s="141" t="s">
        <v>7215</v>
      </c>
      <c r="H1074" s="141" t="s">
        <v>7215</v>
      </c>
      <c r="I1074" s="141" t="s">
        <v>7215</v>
      </c>
      <c r="J1074" s="141" t="s">
        <v>7215</v>
      </c>
      <c r="K1074" s="141" t="s">
        <v>7215</v>
      </c>
      <c r="L1074" s="141" t="s">
        <v>7215</v>
      </c>
      <c r="M1074" s="141" t="s">
        <v>7215</v>
      </c>
      <c r="N1074" s="141" t="s">
        <v>7215</v>
      </c>
      <c r="O1074" s="141" t="s">
        <v>7215</v>
      </c>
    </row>
    <row r="1075" spans="1:15" x14ac:dyDescent="0.2">
      <c r="A1075" s="141">
        <v>334169</v>
      </c>
      <c r="B1075" s="141" t="s">
        <v>4111</v>
      </c>
      <c r="C1075" s="141" t="s">
        <v>7215</v>
      </c>
      <c r="D1075" s="141" t="s">
        <v>7215</v>
      </c>
      <c r="E1075" s="141" t="s">
        <v>7215</v>
      </c>
      <c r="F1075" s="141" t="s">
        <v>7215</v>
      </c>
      <c r="G1075" s="141" t="s">
        <v>7215</v>
      </c>
      <c r="H1075" s="141" t="s">
        <v>7215</v>
      </c>
      <c r="I1075" s="141" t="s">
        <v>7215</v>
      </c>
      <c r="J1075" s="141" t="s">
        <v>7215</v>
      </c>
      <c r="K1075" s="141" t="s">
        <v>7215</v>
      </c>
      <c r="L1075" s="141" t="s">
        <v>7215</v>
      </c>
      <c r="M1075" s="141" t="s">
        <v>7215</v>
      </c>
      <c r="N1075" s="141" t="s">
        <v>7215</v>
      </c>
      <c r="O1075" s="141" t="s">
        <v>7215</v>
      </c>
    </row>
    <row r="1076" spans="1:15" x14ac:dyDescent="0.2">
      <c r="A1076" s="141">
        <v>334171</v>
      </c>
      <c r="B1076" s="141" t="s">
        <v>4111</v>
      </c>
      <c r="C1076" s="141" t="s">
        <v>7215</v>
      </c>
      <c r="D1076" s="141" t="s">
        <v>7215</v>
      </c>
      <c r="E1076" s="141" t="s">
        <v>7215</v>
      </c>
      <c r="F1076" s="141" t="s">
        <v>7215</v>
      </c>
      <c r="G1076" s="141" t="s">
        <v>7215</v>
      </c>
      <c r="H1076" s="141" t="s">
        <v>7215</v>
      </c>
      <c r="I1076" s="141" t="s">
        <v>7215</v>
      </c>
      <c r="J1076" s="141" t="s">
        <v>7215</v>
      </c>
      <c r="K1076" s="141" t="s">
        <v>7215</v>
      </c>
      <c r="L1076" s="141" t="s">
        <v>7215</v>
      </c>
      <c r="M1076" s="141" t="s">
        <v>7215</v>
      </c>
      <c r="N1076" s="141" t="s">
        <v>7215</v>
      </c>
      <c r="O1076" s="141" t="s">
        <v>7215</v>
      </c>
    </row>
    <row r="1077" spans="1:15" x14ac:dyDescent="0.2">
      <c r="A1077" s="141">
        <v>334172</v>
      </c>
      <c r="B1077" s="141" t="s">
        <v>4111</v>
      </c>
      <c r="C1077" s="141" t="s">
        <v>7215</v>
      </c>
      <c r="D1077" s="141" t="s">
        <v>7215</v>
      </c>
      <c r="E1077" s="141" t="s">
        <v>7215</v>
      </c>
      <c r="F1077" s="141" t="s">
        <v>7215</v>
      </c>
      <c r="G1077" s="141" t="s">
        <v>7215</v>
      </c>
      <c r="H1077" s="141" t="s">
        <v>7215</v>
      </c>
      <c r="I1077" s="141" t="s">
        <v>7215</v>
      </c>
      <c r="J1077" s="141" t="s">
        <v>7215</v>
      </c>
      <c r="K1077" s="141" t="s">
        <v>7215</v>
      </c>
      <c r="L1077" s="141" t="s">
        <v>7215</v>
      </c>
      <c r="M1077" s="141" t="s">
        <v>7215</v>
      </c>
      <c r="N1077" s="141" t="s">
        <v>7215</v>
      </c>
      <c r="O1077" s="141" t="s">
        <v>7215</v>
      </c>
    </row>
    <row r="1078" spans="1:15" x14ac:dyDescent="0.2">
      <c r="A1078" s="141">
        <v>334177</v>
      </c>
      <c r="B1078" s="141" t="s">
        <v>4111</v>
      </c>
      <c r="C1078" s="141" t="s">
        <v>7215</v>
      </c>
      <c r="D1078" s="141" t="s">
        <v>7215</v>
      </c>
      <c r="E1078" s="141" t="s">
        <v>7215</v>
      </c>
      <c r="F1078" s="141" t="s">
        <v>7215</v>
      </c>
      <c r="G1078" s="141" t="s">
        <v>7215</v>
      </c>
      <c r="H1078" s="141" t="s">
        <v>7215</v>
      </c>
      <c r="I1078" s="141" t="s">
        <v>7215</v>
      </c>
      <c r="J1078" s="141" t="s">
        <v>7215</v>
      </c>
      <c r="K1078" s="141" t="s">
        <v>7215</v>
      </c>
      <c r="L1078" s="141" t="s">
        <v>7215</v>
      </c>
      <c r="M1078" s="141" t="s">
        <v>7215</v>
      </c>
      <c r="N1078" s="141" t="s">
        <v>7215</v>
      </c>
      <c r="O1078" s="141" t="s">
        <v>7215</v>
      </c>
    </row>
    <row r="1079" spans="1:15" x14ac:dyDescent="0.2">
      <c r="A1079" s="141">
        <v>334178</v>
      </c>
      <c r="B1079" s="141" t="s">
        <v>4111</v>
      </c>
      <c r="C1079" s="141" t="s">
        <v>7215</v>
      </c>
      <c r="D1079" s="141" t="s">
        <v>7215</v>
      </c>
      <c r="E1079" s="141" t="s">
        <v>7215</v>
      </c>
      <c r="F1079" s="141" t="s">
        <v>7215</v>
      </c>
      <c r="G1079" s="141" t="s">
        <v>7215</v>
      </c>
      <c r="H1079" s="141" t="s">
        <v>7215</v>
      </c>
      <c r="I1079" s="141" t="s">
        <v>7215</v>
      </c>
      <c r="J1079" s="141" t="s">
        <v>7215</v>
      </c>
      <c r="K1079" s="141" t="s">
        <v>7215</v>
      </c>
      <c r="L1079" s="141" t="s">
        <v>7215</v>
      </c>
      <c r="M1079" s="141" t="s">
        <v>7215</v>
      </c>
      <c r="N1079" s="141" t="s">
        <v>7215</v>
      </c>
      <c r="O1079" s="141" t="s">
        <v>7215</v>
      </c>
    </row>
    <row r="1080" spans="1:15" x14ac:dyDescent="0.2">
      <c r="A1080" s="141">
        <v>334179</v>
      </c>
      <c r="B1080" s="141" t="s">
        <v>4111</v>
      </c>
      <c r="C1080" s="141" t="s">
        <v>7215</v>
      </c>
      <c r="D1080" s="141" t="s">
        <v>7215</v>
      </c>
      <c r="E1080" s="141" t="s">
        <v>7215</v>
      </c>
      <c r="F1080" s="141" t="s">
        <v>7215</v>
      </c>
      <c r="G1080" s="141" t="s">
        <v>7215</v>
      </c>
      <c r="H1080" s="141" t="s">
        <v>7215</v>
      </c>
      <c r="I1080" s="141" t="s">
        <v>7215</v>
      </c>
      <c r="J1080" s="141" t="s">
        <v>7215</v>
      </c>
      <c r="K1080" s="141" t="s">
        <v>7215</v>
      </c>
      <c r="L1080" s="141" t="s">
        <v>7215</v>
      </c>
      <c r="M1080" s="141" t="s">
        <v>7215</v>
      </c>
      <c r="N1080" s="141" t="s">
        <v>7215</v>
      </c>
      <c r="O1080" s="141" t="s">
        <v>7215</v>
      </c>
    </row>
    <row r="1081" spans="1:15" x14ac:dyDescent="0.2">
      <c r="A1081" s="141">
        <v>334181</v>
      </c>
      <c r="B1081" s="141" t="s">
        <v>4111</v>
      </c>
      <c r="C1081" s="141" t="s">
        <v>7215</v>
      </c>
      <c r="D1081" s="141" t="s">
        <v>7215</v>
      </c>
      <c r="E1081" s="141" t="s">
        <v>7215</v>
      </c>
      <c r="F1081" s="141" t="s">
        <v>7215</v>
      </c>
      <c r="G1081" s="141" t="s">
        <v>7215</v>
      </c>
      <c r="H1081" s="141" t="s">
        <v>7215</v>
      </c>
      <c r="I1081" s="141" t="s">
        <v>7215</v>
      </c>
      <c r="J1081" s="141" t="s">
        <v>7215</v>
      </c>
      <c r="K1081" s="141" t="s">
        <v>7215</v>
      </c>
      <c r="L1081" s="141" t="s">
        <v>7215</v>
      </c>
      <c r="M1081" s="141" t="s">
        <v>7215</v>
      </c>
      <c r="N1081" s="141" t="s">
        <v>7215</v>
      </c>
      <c r="O1081" s="141" t="s">
        <v>7215</v>
      </c>
    </row>
    <row r="1082" spans="1:15" x14ac:dyDescent="0.2">
      <c r="A1082" s="141">
        <v>334183</v>
      </c>
      <c r="B1082" s="141" t="s">
        <v>4111</v>
      </c>
      <c r="C1082" s="141" t="s">
        <v>7215</v>
      </c>
      <c r="D1082" s="141" t="s">
        <v>7215</v>
      </c>
      <c r="E1082" s="141" t="s">
        <v>7215</v>
      </c>
      <c r="F1082" s="141" t="s">
        <v>7215</v>
      </c>
      <c r="G1082" s="141" t="s">
        <v>7215</v>
      </c>
      <c r="H1082" s="141" t="s">
        <v>7215</v>
      </c>
      <c r="I1082" s="141" t="s">
        <v>7215</v>
      </c>
      <c r="J1082" s="141" t="s">
        <v>7215</v>
      </c>
      <c r="K1082" s="141" t="s">
        <v>7215</v>
      </c>
      <c r="L1082" s="141" t="s">
        <v>7215</v>
      </c>
      <c r="M1082" s="141" t="s">
        <v>7215</v>
      </c>
      <c r="N1082" s="141" t="s">
        <v>7215</v>
      </c>
      <c r="O1082" s="141" t="s">
        <v>7215</v>
      </c>
    </row>
    <row r="1083" spans="1:15" x14ac:dyDescent="0.2">
      <c r="A1083" s="141">
        <v>334185</v>
      </c>
      <c r="B1083" s="141" t="s">
        <v>4111</v>
      </c>
      <c r="C1083" s="141" t="s">
        <v>7215</v>
      </c>
      <c r="D1083" s="141" t="s">
        <v>7215</v>
      </c>
      <c r="E1083" s="141" t="s">
        <v>7215</v>
      </c>
      <c r="F1083" s="141" t="s">
        <v>7215</v>
      </c>
      <c r="G1083" s="141" t="s">
        <v>7215</v>
      </c>
      <c r="H1083" s="141" t="s">
        <v>7215</v>
      </c>
      <c r="I1083" s="141" t="s">
        <v>7215</v>
      </c>
      <c r="J1083" s="141" t="s">
        <v>7215</v>
      </c>
      <c r="K1083" s="141" t="s">
        <v>7215</v>
      </c>
      <c r="L1083" s="141" t="s">
        <v>7215</v>
      </c>
      <c r="M1083" s="141" t="s">
        <v>7215</v>
      </c>
      <c r="N1083" s="141" t="s">
        <v>7215</v>
      </c>
      <c r="O1083" s="141" t="s">
        <v>7215</v>
      </c>
    </row>
    <row r="1084" spans="1:15" x14ac:dyDescent="0.2">
      <c r="A1084" s="141">
        <v>334186</v>
      </c>
      <c r="B1084" s="141" t="s">
        <v>4111</v>
      </c>
      <c r="C1084" s="141" t="s">
        <v>7215</v>
      </c>
      <c r="D1084" s="141" t="s">
        <v>7215</v>
      </c>
      <c r="E1084" s="141" t="s">
        <v>7215</v>
      </c>
      <c r="F1084" s="141" t="s">
        <v>7215</v>
      </c>
      <c r="G1084" s="141" t="s">
        <v>7215</v>
      </c>
      <c r="H1084" s="141" t="s">
        <v>7215</v>
      </c>
      <c r="I1084" s="141" t="s">
        <v>7215</v>
      </c>
      <c r="J1084" s="141" t="s">
        <v>7215</v>
      </c>
      <c r="K1084" s="141" t="s">
        <v>7215</v>
      </c>
      <c r="L1084" s="141" t="s">
        <v>7215</v>
      </c>
      <c r="M1084" s="141" t="s">
        <v>7215</v>
      </c>
      <c r="N1084" s="141" t="s">
        <v>7215</v>
      </c>
      <c r="O1084" s="141" t="s">
        <v>7215</v>
      </c>
    </row>
    <row r="1085" spans="1:15" x14ac:dyDescent="0.2">
      <c r="A1085" s="141">
        <v>334187</v>
      </c>
      <c r="B1085" s="141" t="s">
        <v>4111</v>
      </c>
      <c r="C1085" s="141" t="s">
        <v>7215</v>
      </c>
      <c r="D1085" s="141" t="s">
        <v>7215</v>
      </c>
      <c r="E1085" s="141" t="s">
        <v>7215</v>
      </c>
      <c r="F1085" s="141" t="s">
        <v>7215</v>
      </c>
      <c r="G1085" s="141" t="s">
        <v>7215</v>
      </c>
      <c r="H1085" s="141" t="s">
        <v>7215</v>
      </c>
      <c r="I1085" s="141" t="s">
        <v>7215</v>
      </c>
      <c r="J1085" s="141" t="s">
        <v>7215</v>
      </c>
      <c r="K1085" s="141" t="s">
        <v>7215</v>
      </c>
      <c r="L1085" s="141" t="s">
        <v>7215</v>
      </c>
      <c r="M1085" s="141" t="s">
        <v>7215</v>
      </c>
      <c r="N1085" s="141" t="s">
        <v>7215</v>
      </c>
      <c r="O1085" s="141" t="s">
        <v>7215</v>
      </c>
    </row>
    <row r="1086" spans="1:15" x14ac:dyDescent="0.2">
      <c r="A1086" s="141">
        <v>334192</v>
      </c>
      <c r="B1086" s="141" t="s">
        <v>4111</v>
      </c>
      <c r="C1086" s="141" t="s">
        <v>7215</v>
      </c>
      <c r="D1086" s="141" t="s">
        <v>7215</v>
      </c>
      <c r="E1086" s="141" t="s">
        <v>7215</v>
      </c>
      <c r="F1086" s="141" t="s">
        <v>7215</v>
      </c>
      <c r="G1086" s="141" t="s">
        <v>7215</v>
      </c>
      <c r="H1086" s="141" t="s">
        <v>7215</v>
      </c>
      <c r="I1086" s="141" t="s">
        <v>7215</v>
      </c>
      <c r="J1086" s="141" t="s">
        <v>7215</v>
      </c>
      <c r="K1086" s="141" t="s">
        <v>7215</v>
      </c>
      <c r="L1086" s="141" t="s">
        <v>7215</v>
      </c>
      <c r="M1086" s="141" t="s">
        <v>7215</v>
      </c>
      <c r="N1086" s="141" t="s">
        <v>7215</v>
      </c>
      <c r="O1086" s="141" t="s">
        <v>7215</v>
      </c>
    </row>
    <row r="1087" spans="1:15" x14ac:dyDescent="0.2">
      <c r="A1087" s="141">
        <v>334193</v>
      </c>
      <c r="B1087" s="141" t="s">
        <v>4111</v>
      </c>
      <c r="C1087" s="141" t="s">
        <v>7215</v>
      </c>
      <c r="D1087" s="141" t="s">
        <v>7215</v>
      </c>
      <c r="E1087" s="141" t="s">
        <v>7215</v>
      </c>
      <c r="F1087" s="141" t="s">
        <v>7215</v>
      </c>
      <c r="G1087" s="141" t="s">
        <v>7215</v>
      </c>
      <c r="H1087" s="141" t="s">
        <v>7215</v>
      </c>
      <c r="I1087" s="141" t="s">
        <v>7215</v>
      </c>
      <c r="J1087" s="141" t="s">
        <v>7215</v>
      </c>
      <c r="K1087" s="141" t="s">
        <v>7215</v>
      </c>
      <c r="L1087" s="141" t="s">
        <v>7215</v>
      </c>
      <c r="M1087" s="141" t="s">
        <v>7215</v>
      </c>
      <c r="N1087" s="141" t="s">
        <v>7215</v>
      </c>
      <c r="O1087" s="141" t="s">
        <v>7215</v>
      </c>
    </row>
    <row r="1088" spans="1:15" x14ac:dyDescent="0.2">
      <c r="A1088" s="141">
        <v>334195</v>
      </c>
      <c r="B1088" s="141" t="s">
        <v>4111</v>
      </c>
      <c r="C1088" s="141" t="s">
        <v>7215</v>
      </c>
      <c r="D1088" s="141" t="s">
        <v>7215</v>
      </c>
      <c r="E1088" s="141" t="s">
        <v>7215</v>
      </c>
      <c r="F1088" s="141" t="s">
        <v>7215</v>
      </c>
      <c r="G1088" s="141" t="s">
        <v>7215</v>
      </c>
      <c r="H1088" s="141" t="s">
        <v>7215</v>
      </c>
      <c r="I1088" s="141" t="s">
        <v>7215</v>
      </c>
      <c r="J1088" s="141" t="s">
        <v>7215</v>
      </c>
      <c r="K1088" s="141" t="s">
        <v>7215</v>
      </c>
      <c r="L1088" s="141" t="s">
        <v>7215</v>
      </c>
      <c r="M1088" s="141" t="s">
        <v>7215</v>
      </c>
      <c r="N1088" s="141" t="s">
        <v>7215</v>
      </c>
      <c r="O1088" s="141" t="s">
        <v>7215</v>
      </c>
    </row>
    <row r="1089" spans="1:15" x14ac:dyDescent="0.2">
      <c r="A1089" s="141">
        <v>334206</v>
      </c>
      <c r="B1089" s="141" t="s">
        <v>4111</v>
      </c>
      <c r="C1089" s="141" t="s">
        <v>7215</v>
      </c>
      <c r="D1089" s="141" t="s">
        <v>7215</v>
      </c>
      <c r="E1089" s="141" t="s">
        <v>7215</v>
      </c>
      <c r="F1089" s="141" t="s">
        <v>7215</v>
      </c>
      <c r="G1089" s="141" t="s">
        <v>7215</v>
      </c>
      <c r="H1089" s="141" t="s">
        <v>7215</v>
      </c>
      <c r="I1089" s="141" t="s">
        <v>7215</v>
      </c>
      <c r="J1089" s="141" t="s">
        <v>7215</v>
      </c>
      <c r="K1089" s="141" t="s">
        <v>7215</v>
      </c>
      <c r="L1089" s="141" t="s">
        <v>7215</v>
      </c>
      <c r="M1089" s="141" t="s">
        <v>7215</v>
      </c>
      <c r="N1089" s="141" t="s">
        <v>7215</v>
      </c>
      <c r="O1089" s="141" t="s">
        <v>7215</v>
      </c>
    </row>
    <row r="1090" spans="1:15" x14ac:dyDescent="0.2">
      <c r="A1090" s="141">
        <v>334211</v>
      </c>
      <c r="B1090" s="141" t="s">
        <v>4111</v>
      </c>
      <c r="C1090" s="141" t="s">
        <v>7215</v>
      </c>
      <c r="D1090" s="141" t="s">
        <v>7215</v>
      </c>
      <c r="E1090" s="141" t="s">
        <v>7215</v>
      </c>
      <c r="F1090" s="141" t="s">
        <v>7215</v>
      </c>
      <c r="G1090" s="141" t="s">
        <v>7215</v>
      </c>
      <c r="H1090" s="141" t="s">
        <v>7215</v>
      </c>
      <c r="I1090" s="141" t="s">
        <v>7215</v>
      </c>
      <c r="J1090" s="141" t="s">
        <v>7215</v>
      </c>
      <c r="K1090" s="141" t="s">
        <v>7215</v>
      </c>
      <c r="L1090" s="141" t="s">
        <v>7215</v>
      </c>
      <c r="M1090" s="141" t="s">
        <v>7215</v>
      </c>
      <c r="N1090" s="141" t="s">
        <v>7215</v>
      </c>
      <c r="O1090" s="141" t="s">
        <v>7215</v>
      </c>
    </row>
    <row r="1091" spans="1:15" x14ac:dyDescent="0.2">
      <c r="A1091" s="141">
        <v>334213</v>
      </c>
      <c r="B1091" s="141" t="s">
        <v>4111</v>
      </c>
      <c r="C1091" s="141" t="s">
        <v>7215</v>
      </c>
      <c r="D1091" s="141" t="s">
        <v>7215</v>
      </c>
      <c r="E1091" s="141" t="s">
        <v>7215</v>
      </c>
      <c r="F1091" s="141" t="s">
        <v>7215</v>
      </c>
      <c r="G1091" s="141" t="s">
        <v>7215</v>
      </c>
      <c r="H1091" s="141" t="s">
        <v>7215</v>
      </c>
      <c r="I1091" s="141" t="s">
        <v>7215</v>
      </c>
      <c r="J1091" s="141" t="s">
        <v>7215</v>
      </c>
      <c r="K1091" s="141" t="s">
        <v>7215</v>
      </c>
      <c r="L1091" s="141" t="s">
        <v>7215</v>
      </c>
      <c r="M1091" s="141" t="s">
        <v>7215</v>
      </c>
      <c r="N1091" s="141" t="s">
        <v>7215</v>
      </c>
      <c r="O1091" s="141" t="s">
        <v>7215</v>
      </c>
    </row>
    <row r="1092" spans="1:15" x14ac:dyDescent="0.2">
      <c r="A1092" s="141">
        <v>334214</v>
      </c>
      <c r="B1092" s="141" t="s">
        <v>4111</v>
      </c>
      <c r="C1092" s="141" t="s">
        <v>7215</v>
      </c>
      <c r="D1092" s="141" t="s">
        <v>7215</v>
      </c>
      <c r="E1092" s="141" t="s">
        <v>7215</v>
      </c>
      <c r="F1092" s="141" t="s">
        <v>7215</v>
      </c>
      <c r="G1092" s="141" t="s">
        <v>7215</v>
      </c>
      <c r="H1092" s="141" t="s">
        <v>7215</v>
      </c>
      <c r="I1092" s="141" t="s">
        <v>7215</v>
      </c>
      <c r="J1092" s="141" t="s">
        <v>7215</v>
      </c>
      <c r="K1092" s="141" t="s">
        <v>7215</v>
      </c>
      <c r="L1092" s="141" t="s">
        <v>7215</v>
      </c>
      <c r="M1092" s="141" t="s">
        <v>7215</v>
      </c>
      <c r="N1092" s="141" t="s">
        <v>7215</v>
      </c>
      <c r="O1092" s="141" t="s">
        <v>7215</v>
      </c>
    </row>
    <row r="1093" spans="1:15" x14ac:dyDescent="0.2">
      <c r="A1093" s="141">
        <v>334215</v>
      </c>
      <c r="B1093" s="141" t="s">
        <v>4111</v>
      </c>
      <c r="C1093" s="141" t="s">
        <v>7215</v>
      </c>
      <c r="D1093" s="141" t="s">
        <v>7215</v>
      </c>
      <c r="E1093" s="141" t="s">
        <v>7215</v>
      </c>
      <c r="F1093" s="141" t="s">
        <v>7215</v>
      </c>
      <c r="G1093" s="141" t="s">
        <v>7215</v>
      </c>
      <c r="H1093" s="141" t="s">
        <v>7215</v>
      </c>
      <c r="I1093" s="141" t="s">
        <v>7215</v>
      </c>
      <c r="J1093" s="141" t="s">
        <v>7215</v>
      </c>
      <c r="K1093" s="141" t="s">
        <v>7215</v>
      </c>
      <c r="L1093" s="141" t="s">
        <v>7215</v>
      </c>
      <c r="M1093" s="141" t="s">
        <v>7215</v>
      </c>
      <c r="N1093" s="141" t="s">
        <v>7215</v>
      </c>
      <c r="O1093" s="141" t="s">
        <v>7215</v>
      </c>
    </row>
    <row r="1094" spans="1:15" x14ac:dyDescent="0.2">
      <c r="A1094" s="141">
        <v>334218</v>
      </c>
      <c r="B1094" s="141" t="s">
        <v>4111</v>
      </c>
      <c r="C1094" s="141" t="s">
        <v>7215</v>
      </c>
      <c r="D1094" s="141" t="s">
        <v>7215</v>
      </c>
      <c r="E1094" s="141" t="s">
        <v>7215</v>
      </c>
      <c r="F1094" s="141" t="s">
        <v>7215</v>
      </c>
      <c r="G1094" s="141" t="s">
        <v>7215</v>
      </c>
      <c r="H1094" s="141" t="s">
        <v>7215</v>
      </c>
      <c r="I1094" s="141" t="s">
        <v>7215</v>
      </c>
      <c r="J1094" s="141" t="s">
        <v>7215</v>
      </c>
      <c r="K1094" s="141" t="s">
        <v>7215</v>
      </c>
      <c r="L1094" s="141" t="s">
        <v>7215</v>
      </c>
      <c r="M1094" s="141" t="s">
        <v>7215</v>
      </c>
      <c r="N1094" s="141" t="s">
        <v>7215</v>
      </c>
      <c r="O1094" s="141" t="s">
        <v>7215</v>
      </c>
    </row>
    <row r="1095" spans="1:15" x14ac:dyDescent="0.2">
      <c r="A1095" s="141">
        <v>334219</v>
      </c>
      <c r="B1095" s="141" t="s">
        <v>4111</v>
      </c>
      <c r="C1095" s="141" t="s">
        <v>7215</v>
      </c>
      <c r="D1095" s="141" t="s">
        <v>7215</v>
      </c>
      <c r="E1095" s="141" t="s">
        <v>7215</v>
      </c>
      <c r="F1095" s="141" t="s">
        <v>7215</v>
      </c>
      <c r="G1095" s="141" t="s">
        <v>7215</v>
      </c>
      <c r="H1095" s="141" t="s">
        <v>7215</v>
      </c>
      <c r="I1095" s="141" t="s">
        <v>7215</v>
      </c>
      <c r="J1095" s="141" t="s">
        <v>7215</v>
      </c>
      <c r="K1095" s="141" t="s">
        <v>7215</v>
      </c>
      <c r="L1095" s="141" t="s">
        <v>7215</v>
      </c>
      <c r="M1095" s="141" t="s">
        <v>7215</v>
      </c>
      <c r="N1095" s="141" t="s">
        <v>7215</v>
      </c>
      <c r="O1095" s="141" t="s">
        <v>7215</v>
      </c>
    </row>
    <row r="1096" spans="1:15" x14ac:dyDescent="0.2">
      <c r="A1096" s="141">
        <v>334220</v>
      </c>
      <c r="B1096" s="141" t="s">
        <v>4111</v>
      </c>
      <c r="C1096" s="141" t="s">
        <v>7215</v>
      </c>
      <c r="D1096" s="141" t="s">
        <v>7215</v>
      </c>
      <c r="E1096" s="141" t="s">
        <v>7215</v>
      </c>
      <c r="F1096" s="141" t="s">
        <v>7215</v>
      </c>
      <c r="G1096" s="141" t="s">
        <v>7215</v>
      </c>
      <c r="H1096" s="141" t="s">
        <v>7215</v>
      </c>
      <c r="I1096" s="141" t="s">
        <v>7215</v>
      </c>
      <c r="J1096" s="141" t="s">
        <v>7215</v>
      </c>
      <c r="K1096" s="141" t="s">
        <v>7215</v>
      </c>
      <c r="L1096" s="141" t="s">
        <v>7215</v>
      </c>
      <c r="M1096" s="141" t="s">
        <v>7215</v>
      </c>
      <c r="N1096" s="141" t="s">
        <v>7215</v>
      </c>
      <c r="O1096" s="141" t="s">
        <v>7215</v>
      </c>
    </row>
    <row r="1097" spans="1:15" x14ac:dyDescent="0.2">
      <c r="A1097" s="141">
        <v>334221</v>
      </c>
      <c r="B1097" s="141" t="s">
        <v>4111</v>
      </c>
      <c r="C1097" s="141" t="s">
        <v>7215</v>
      </c>
      <c r="D1097" s="141" t="s">
        <v>7215</v>
      </c>
      <c r="E1097" s="141" t="s">
        <v>7215</v>
      </c>
      <c r="F1097" s="141" t="s">
        <v>7215</v>
      </c>
      <c r="G1097" s="141" t="s">
        <v>7215</v>
      </c>
      <c r="H1097" s="141" t="s">
        <v>7215</v>
      </c>
      <c r="I1097" s="141" t="s">
        <v>7215</v>
      </c>
      <c r="J1097" s="141" t="s">
        <v>7215</v>
      </c>
      <c r="K1097" s="141" t="s">
        <v>7215</v>
      </c>
      <c r="L1097" s="141" t="s">
        <v>7215</v>
      </c>
      <c r="M1097" s="141" t="s">
        <v>7215</v>
      </c>
      <c r="N1097" s="141" t="s">
        <v>7215</v>
      </c>
      <c r="O1097" s="141" t="s">
        <v>7215</v>
      </c>
    </row>
    <row r="1098" spans="1:15" x14ac:dyDescent="0.2">
      <c r="A1098" s="141">
        <v>334223</v>
      </c>
      <c r="B1098" s="141" t="s">
        <v>4111</v>
      </c>
      <c r="C1098" s="141" t="s">
        <v>7215</v>
      </c>
      <c r="D1098" s="141" t="s">
        <v>7215</v>
      </c>
      <c r="E1098" s="141" t="s">
        <v>7215</v>
      </c>
      <c r="F1098" s="141" t="s">
        <v>7215</v>
      </c>
      <c r="G1098" s="141" t="s">
        <v>7215</v>
      </c>
      <c r="H1098" s="141" t="s">
        <v>7215</v>
      </c>
      <c r="I1098" s="141" t="s">
        <v>7215</v>
      </c>
      <c r="J1098" s="141" t="s">
        <v>7215</v>
      </c>
      <c r="K1098" s="141" t="s">
        <v>7215</v>
      </c>
      <c r="L1098" s="141" t="s">
        <v>7215</v>
      </c>
      <c r="M1098" s="141" t="s">
        <v>7215</v>
      </c>
      <c r="N1098" s="141" t="s">
        <v>7215</v>
      </c>
      <c r="O1098" s="141" t="s">
        <v>7215</v>
      </c>
    </row>
    <row r="1099" spans="1:15" x14ac:dyDescent="0.2">
      <c r="A1099" s="141">
        <v>334229</v>
      </c>
      <c r="B1099" s="141" t="s">
        <v>4111</v>
      </c>
      <c r="C1099" s="141" t="s">
        <v>7215</v>
      </c>
      <c r="D1099" s="141" t="s">
        <v>7215</v>
      </c>
      <c r="E1099" s="141" t="s">
        <v>7215</v>
      </c>
      <c r="F1099" s="141" t="s">
        <v>7215</v>
      </c>
      <c r="G1099" s="141" t="s">
        <v>7215</v>
      </c>
      <c r="H1099" s="141" t="s">
        <v>7215</v>
      </c>
      <c r="I1099" s="141" t="s">
        <v>7215</v>
      </c>
      <c r="J1099" s="141" t="s">
        <v>7215</v>
      </c>
      <c r="K1099" s="141" t="s">
        <v>7215</v>
      </c>
      <c r="L1099" s="141" t="s">
        <v>7215</v>
      </c>
      <c r="M1099" s="141" t="s">
        <v>7215</v>
      </c>
      <c r="N1099" s="141" t="s">
        <v>7215</v>
      </c>
      <c r="O1099" s="141" t="s">
        <v>7215</v>
      </c>
    </row>
    <row r="1100" spans="1:15" x14ac:dyDescent="0.2">
      <c r="A1100" s="141">
        <v>334235</v>
      </c>
      <c r="B1100" s="141" t="s">
        <v>4111</v>
      </c>
      <c r="C1100" s="141" t="s">
        <v>7215</v>
      </c>
      <c r="D1100" s="141" t="s">
        <v>7215</v>
      </c>
      <c r="E1100" s="141" t="s">
        <v>7215</v>
      </c>
      <c r="F1100" s="141" t="s">
        <v>7215</v>
      </c>
      <c r="G1100" s="141" t="s">
        <v>7215</v>
      </c>
      <c r="H1100" s="141" t="s">
        <v>7215</v>
      </c>
      <c r="I1100" s="141" t="s">
        <v>7215</v>
      </c>
      <c r="J1100" s="141" t="s">
        <v>7215</v>
      </c>
      <c r="K1100" s="141" t="s">
        <v>7215</v>
      </c>
      <c r="L1100" s="141" t="s">
        <v>7215</v>
      </c>
      <c r="M1100" s="141" t="s">
        <v>7215</v>
      </c>
      <c r="N1100" s="141" t="s">
        <v>7215</v>
      </c>
      <c r="O1100" s="141" t="s">
        <v>7215</v>
      </c>
    </row>
    <row r="1101" spans="1:15" x14ac:dyDescent="0.2">
      <c r="A1101" s="141">
        <v>334236</v>
      </c>
      <c r="B1101" s="141" t="s">
        <v>4111</v>
      </c>
      <c r="C1101" s="141" t="s">
        <v>7215</v>
      </c>
      <c r="D1101" s="141" t="s">
        <v>7215</v>
      </c>
      <c r="E1101" s="141" t="s">
        <v>7215</v>
      </c>
      <c r="F1101" s="141" t="s">
        <v>7215</v>
      </c>
      <c r="G1101" s="141" t="s">
        <v>7215</v>
      </c>
      <c r="H1101" s="141" t="s">
        <v>7215</v>
      </c>
      <c r="I1101" s="141" t="s">
        <v>7215</v>
      </c>
      <c r="J1101" s="141" t="s">
        <v>7215</v>
      </c>
      <c r="K1101" s="141" t="s">
        <v>7215</v>
      </c>
      <c r="L1101" s="141" t="s">
        <v>7215</v>
      </c>
      <c r="M1101" s="141" t="s">
        <v>7215</v>
      </c>
      <c r="N1101" s="141" t="s">
        <v>7215</v>
      </c>
      <c r="O1101" s="141" t="s">
        <v>7215</v>
      </c>
    </row>
    <row r="1102" spans="1:15" x14ac:dyDescent="0.2">
      <c r="A1102" s="141">
        <v>334238</v>
      </c>
      <c r="B1102" s="141" t="s">
        <v>4111</v>
      </c>
      <c r="C1102" s="141" t="s">
        <v>7215</v>
      </c>
      <c r="D1102" s="141" t="s">
        <v>7215</v>
      </c>
      <c r="E1102" s="141" t="s">
        <v>7215</v>
      </c>
      <c r="F1102" s="141" t="s">
        <v>7215</v>
      </c>
      <c r="G1102" s="141" t="s">
        <v>7215</v>
      </c>
      <c r="H1102" s="141" t="s">
        <v>7215</v>
      </c>
      <c r="I1102" s="141" t="s">
        <v>7215</v>
      </c>
      <c r="J1102" s="141" t="s">
        <v>7215</v>
      </c>
      <c r="K1102" s="141" t="s">
        <v>7215</v>
      </c>
      <c r="L1102" s="141" t="s">
        <v>7215</v>
      </c>
      <c r="M1102" s="141" t="s">
        <v>7215</v>
      </c>
      <c r="N1102" s="141" t="s">
        <v>7215</v>
      </c>
      <c r="O1102" s="141" t="s">
        <v>7215</v>
      </c>
    </row>
    <row r="1103" spans="1:15" x14ac:dyDescent="0.2">
      <c r="A1103" s="141">
        <v>334239</v>
      </c>
      <c r="B1103" s="141" t="s">
        <v>4111</v>
      </c>
      <c r="C1103" s="141" t="s">
        <v>7215</v>
      </c>
      <c r="D1103" s="141" t="s">
        <v>7215</v>
      </c>
      <c r="E1103" s="141" t="s">
        <v>7215</v>
      </c>
      <c r="F1103" s="141" t="s">
        <v>7215</v>
      </c>
      <c r="G1103" s="141" t="s">
        <v>7215</v>
      </c>
      <c r="H1103" s="141" t="s">
        <v>7215</v>
      </c>
      <c r="I1103" s="141" t="s">
        <v>7215</v>
      </c>
      <c r="J1103" s="141" t="s">
        <v>7215</v>
      </c>
      <c r="K1103" s="141" t="s">
        <v>7215</v>
      </c>
      <c r="L1103" s="141" t="s">
        <v>7215</v>
      </c>
      <c r="M1103" s="141" t="s">
        <v>7215</v>
      </c>
      <c r="N1103" s="141" t="s">
        <v>7215</v>
      </c>
      <c r="O1103" s="141" t="s">
        <v>7215</v>
      </c>
    </row>
    <row r="1104" spans="1:15" x14ac:dyDescent="0.2">
      <c r="A1104" s="141">
        <v>334243</v>
      </c>
      <c r="B1104" s="141" t="s">
        <v>4111</v>
      </c>
      <c r="C1104" s="141" t="s">
        <v>7215</v>
      </c>
      <c r="D1104" s="141" t="s">
        <v>7215</v>
      </c>
      <c r="E1104" s="141" t="s">
        <v>7215</v>
      </c>
      <c r="F1104" s="141" t="s">
        <v>7215</v>
      </c>
      <c r="G1104" s="141" t="s">
        <v>7215</v>
      </c>
      <c r="H1104" s="141" t="s">
        <v>7215</v>
      </c>
      <c r="I1104" s="141" t="s">
        <v>7215</v>
      </c>
      <c r="J1104" s="141" t="s">
        <v>7215</v>
      </c>
      <c r="K1104" s="141" t="s">
        <v>7215</v>
      </c>
      <c r="L1104" s="141" t="s">
        <v>7215</v>
      </c>
      <c r="M1104" s="141" t="s">
        <v>7215</v>
      </c>
      <c r="N1104" s="141" t="s">
        <v>7215</v>
      </c>
      <c r="O1104" s="141" t="s">
        <v>7215</v>
      </c>
    </row>
    <row r="1105" spans="1:15" x14ac:dyDescent="0.2">
      <c r="A1105" s="141">
        <v>334245</v>
      </c>
      <c r="B1105" s="141" t="s">
        <v>4111</v>
      </c>
      <c r="C1105" s="141" t="s">
        <v>7215</v>
      </c>
      <c r="D1105" s="141" t="s">
        <v>7215</v>
      </c>
      <c r="E1105" s="141" t="s">
        <v>7215</v>
      </c>
      <c r="F1105" s="141" t="s">
        <v>7215</v>
      </c>
      <c r="G1105" s="141" t="s">
        <v>7215</v>
      </c>
      <c r="H1105" s="141" t="s">
        <v>7215</v>
      </c>
      <c r="I1105" s="141" t="s">
        <v>7215</v>
      </c>
      <c r="J1105" s="141" t="s">
        <v>7215</v>
      </c>
      <c r="K1105" s="141" t="s">
        <v>7215</v>
      </c>
      <c r="L1105" s="141" t="s">
        <v>7215</v>
      </c>
      <c r="M1105" s="141" t="s">
        <v>7215</v>
      </c>
      <c r="N1105" s="141" t="s">
        <v>7215</v>
      </c>
      <c r="O1105" s="141" t="s">
        <v>7215</v>
      </c>
    </row>
    <row r="1106" spans="1:15" x14ac:dyDescent="0.2">
      <c r="A1106" s="141">
        <v>334247</v>
      </c>
      <c r="B1106" s="141" t="s">
        <v>4111</v>
      </c>
      <c r="C1106" s="141" t="s">
        <v>7215</v>
      </c>
      <c r="D1106" s="141" t="s">
        <v>7215</v>
      </c>
      <c r="E1106" s="141" t="s">
        <v>7215</v>
      </c>
      <c r="F1106" s="141" t="s">
        <v>7215</v>
      </c>
      <c r="G1106" s="141" t="s">
        <v>7215</v>
      </c>
      <c r="H1106" s="141" t="s">
        <v>7215</v>
      </c>
      <c r="I1106" s="141" t="s">
        <v>7215</v>
      </c>
      <c r="J1106" s="141" t="s">
        <v>7215</v>
      </c>
      <c r="K1106" s="141" t="s">
        <v>7215</v>
      </c>
      <c r="L1106" s="141" t="s">
        <v>7215</v>
      </c>
      <c r="M1106" s="141" t="s">
        <v>7215</v>
      </c>
      <c r="N1106" s="141" t="s">
        <v>7215</v>
      </c>
      <c r="O1106" s="141" t="s">
        <v>7215</v>
      </c>
    </row>
    <row r="1107" spans="1:15" x14ac:dyDescent="0.2">
      <c r="A1107" s="141">
        <v>334249</v>
      </c>
      <c r="B1107" s="141" t="s">
        <v>4111</v>
      </c>
      <c r="C1107" s="141" t="s">
        <v>7215</v>
      </c>
      <c r="D1107" s="141" t="s">
        <v>7215</v>
      </c>
      <c r="E1107" s="141" t="s">
        <v>7215</v>
      </c>
      <c r="F1107" s="141" t="s">
        <v>7215</v>
      </c>
      <c r="G1107" s="141" t="s">
        <v>7215</v>
      </c>
      <c r="H1107" s="141" t="s">
        <v>7215</v>
      </c>
      <c r="I1107" s="141" t="s">
        <v>7215</v>
      </c>
      <c r="J1107" s="141" t="s">
        <v>7215</v>
      </c>
      <c r="K1107" s="141" t="s">
        <v>7215</v>
      </c>
      <c r="L1107" s="141" t="s">
        <v>7215</v>
      </c>
      <c r="M1107" s="141" t="s">
        <v>7215</v>
      </c>
      <c r="N1107" s="141" t="s">
        <v>7215</v>
      </c>
      <c r="O1107" s="141" t="s">
        <v>7215</v>
      </c>
    </row>
    <row r="1108" spans="1:15" x14ac:dyDescent="0.2">
      <c r="A1108" s="141">
        <v>334250</v>
      </c>
      <c r="B1108" s="141" t="s">
        <v>4111</v>
      </c>
      <c r="C1108" s="141" t="s">
        <v>7215</v>
      </c>
      <c r="D1108" s="141" t="s">
        <v>7215</v>
      </c>
      <c r="E1108" s="141" t="s">
        <v>7215</v>
      </c>
      <c r="F1108" s="141" t="s">
        <v>7215</v>
      </c>
      <c r="G1108" s="141" t="s">
        <v>7215</v>
      </c>
      <c r="H1108" s="141" t="s">
        <v>7215</v>
      </c>
      <c r="I1108" s="141" t="s">
        <v>7215</v>
      </c>
      <c r="J1108" s="141" t="s">
        <v>7215</v>
      </c>
      <c r="K1108" s="141" t="s">
        <v>7215</v>
      </c>
      <c r="L1108" s="141" t="s">
        <v>7215</v>
      </c>
      <c r="M1108" s="141" t="s">
        <v>7215</v>
      </c>
      <c r="N1108" s="141" t="s">
        <v>7215</v>
      </c>
      <c r="O1108" s="141" t="s">
        <v>7215</v>
      </c>
    </row>
    <row r="1109" spans="1:15" x14ac:dyDescent="0.2">
      <c r="A1109" s="141">
        <v>334258</v>
      </c>
      <c r="B1109" s="141" t="s">
        <v>4111</v>
      </c>
      <c r="C1109" s="141" t="s">
        <v>7215</v>
      </c>
      <c r="D1109" s="141" t="s">
        <v>7215</v>
      </c>
      <c r="E1109" s="141" t="s">
        <v>7215</v>
      </c>
      <c r="F1109" s="141" t="s">
        <v>7215</v>
      </c>
      <c r="G1109" s="141" t="s">
        <v>7215</v>
      </c>
      <c r="H1109" s="141" t="s">
        <v>7215</v>
      </c>
      <c r="I1109" s="141" t="s">
        <v>7215</v>
      </c>
      <c r="J1109" s="141" t="s">
        <v>7215</v>
      </c>
      <c r="K1109" s="141" t="s">
        <v>7215</v>
      </c>
      <c r="L1109" s="141" t="s">
        <v>7215</v>
      </c>
      <c r="M1109" s="141" t="s">
        <v>7215</v>
      </c>
      <c r="N1109" s="141" t="s">
        <v>7215</v>
      </c>
      <c r="O1109" s="141" t="s">
        <v>7215</v>
      </c>
    </row>
    <row r="1110" spans="1:15" x14ac:dyDescent="0.2">
      <c r="A1110" s="141">
        <v>334260</v>
      </c>
      <c r="B1110" s="141" t="s">
        <v>4111</v>
      </c>
      <c r="C1110" s="141" t="s">
        <v>7215</v>
      </c>
      <c r="D1110" s="141" t="s">
        <v>7215</v>
      </c>
      <c r="E1110" s="141" t="s">
        <v>7215</v>
      </c>
      <c r="F1110" s="141" t="s">
        <v>7215</v>
      </c>
      <c r="G1110" s="141" t="s">
        <v>7215</v>
      </c>
      <c r="H1110" s="141" t="s">
        <v>7215</v>
      </c>
      <c r="I1110" s="141" t="s">
        <v>7215</v>
      </c>
      <c r="J1110" s="141" t="s">
        <v>7215</v>
      </c>
      <c r="K1110" s="141" t="s">
        <v>7215</v>
      </c>
      <c r="L1110" s="141" t="s">
        <v>7215</v>
      </c>
      <c r="M1110" s="141" t="s">
        <v>7215</v>
      </c>
      <c r="N1110" s="141" t="s">
        <v>7215</v>
      </c>
      <c r="O1110" s="141" t="s">
        <v>7215</v>
      </c>
    </row>
    <row r="1111" spans="1:15" x14ac:dyDescent="0.2">
      <c r="A1111" s="141">
        <v>334261</v>
      </c>
      <c r="B1111" s="141" t="s">
        <v>4111</v>
      </c>
      <c r="C1111" s="141" t="s">
        <v>7215</v>
      </c>
      <c r="D1111" s="141" t="s">
        <v>7215</v>
      </c>
      <c r="E1111" s="141" t="s">
        <v>7215</v>
      </c>
      <c r="F1111" s="141" t="s">
        <v>7215</v>
      </c>
      <c r="G1111" s="141" t="s">
        <v>7215</v>
      </c>
      <c r="H1111" s="141" t="s">
        <v>7215</v>
      </c>
      <c r="I1111" s="141" t="s">
        <v>7215</v>
      </c>
      <c r="J1111" s="141" t="s">
        <v>7215</v>
      </c>
      <c r="K1111" s="141" t="s">
        <v>7215</v>
      </c>
      <c r="L1111" s="141" t="s">
        <v>7215</v>
      </c>
      <c r="M1111" s="141" t="s">
        <v>7215</v>
      </c>
      <c r="N1111" s="141" t="s">
        <v>7215</v>
      </c>
      <c r="O1111" s="141" t="s">
        <v>7215</v>
      </c>
    </row>
    <row r="1112" spans="1:15" x14ac:dyDescent="0.2">
      <c r="A1112" s="141">
        <v>334267</v>
      </c>
      <c r="B1112" s="141" t="s">
        <v>4111</v>
      </c>
      <c r="C1112" s="141" t="s">
        <v>7215</v>
      </c>
      <c r="D1112" s="141" t="s">
        <v>7215</v>
      </c>
      <c r="E1112" s="141" t="s">
        <v>7215</v>
      </c>
      <c r="F1112" s="141" t="s">
        <v>7215</v>
      </c>
      <c r="G1112" s="141" t="s">
        <v>7215</v>
      </c>
      <c r="H1112" s="141" t="s">
        <v>7215</v>
      </c>
      <c r="I1112" s="141" t="s">
        <v>7215</v>
      </c>
      <c r="J1112" s="141" t="s">
        <v>7215</v>
      </c>
      <c r="K1112" s="141" t="s">
        <v>7215</v>
      </c>
      <c r="L1112" s="141" t="s">
        <v>7215</v>
      </c>
      <c r="M1112" s="141" t="s">
        <v>7215</v>
      </c>
      <c r="N1112" s="141" t="s">
        <v>7215</v>
      </c>
      <c r="O1112" s="141" t="s">
        <v>7215</v>
      </c>
    </row>
    <row r="1113" spans="1:15" x14ac:dyDescent="0.2">
      <c r="A1113" s="141">
        <v>334270</v>
      </c>
      <c r="B1113" s="141" t="s">
        <v>4111</v>
      </c>
      <c r="C1113" s="141" t="s">
        <v>7215</v>
      </c>
      <c r="D1113" s="141" t="s">
        <v>7215</v>
      </c>
      <c r="E1113" s="141" t="s">
        <v>7215</v>
      </c>
      <c r="F1113" s="141" t="s">
        <v>7215</v>
      </c>
      <c r="G1113" s="141" t="s">
        <v>7215</v>
      </c>
      <c r="H1113" s="141" t="s">
        <v>7215</v>
      </c>
      <c r="I1113" s="141" t="s">
        <v>7215</v>
      </c>
      <c r="J1113" s="141" t="s">
        <v>7215</v>
      </c>
      <c r="K1113" s="141" t="s">
        <v>7215</v>
      </c>
      <c r="L1113" s="141" t="s">
        <v>7215</v>
      </c>
      <c r="M1113" s="141" t="s">
        <v>7215</v>
      </c>
      <c r="N1113" s="141" t="s">
        <v>7215</v>
      </c>
      <c r="O1113" s="141" t="s">
        <v>7215</v>
      </c>
    </row>
    <row r="1114" spans="1:15" x14ac:dyDescent="0.2">
      <c r="A1114" s="141">
        <v>334275</v>
      </c>
      <c r="B1114" s="141" t="s">
        <v>4111</v>
      </c>
      <c r="C1114" s="141" t="s">
        <v>7215</v>
      </c>
      <c r="D1114" s="141" t="s">
        <v>7215</v>
      </c>
      <c r="E1114" s="141" t="s">
        <v>7215</v>
      </c>
      <c r="F1114" s="141" t="s">
        <v>7215</v>
      </c>
      <c r="G1114" s="141" t="s">
        <v>7215</v>
      </c>
      <c r="H1114" s="141" t="s">
        <v>7215</v>
      </c>
      <c r="I1114" s="141" t="s">
        <v>7215</v>
      </c>
      <c r="J1114" s="141" t="s">
        <v>7215</v>
      </c>
      <c r="K1114" s="141" t="s">
        <v>7215</v>
      </c>
      <c r="L1114" s="141" t="s">
        <v>7215</v>
      </c>
      <c r="M1114" s="141" t="s">
        <v>7215</v>
      </c>
      <c r="N1114" s="141" t="s">
        <v>7215</v>
      </c>
      <c r="O1114" s="141" t="s">
        <v>7215</v>
      </c>
    </row>
    <row r="1115" spans="1:15" x14ac:dyDescent="0.2">
      <c r="A1115" s="141">
        <v>334277</v>
      </c>
      <c r="B1115" s="141" t="s">
        <v>4111</v>
      </c>
      <c r="C1115" s="141" t="s">
        <v>7215</v>
      </c>
      <c r="D1115" s="141" t="s">
        <v>7215</v>
      </c>
      <c r="E1115" s="141" t="s">
        <v>7215</v>
      </c>
      <c r="F1115" s="141" t="s">
        <v>7215</v>
      </c>
      <c r="G1115" s="141" t="s">
        <v>7215</v>
      </c>
      <c r="H1115" s="141" t="s">
        <v>7215</v>
      </c>
      <c r="I1115" s="141" t="s">
        <v>7215</v>
      </c>
      <c r="J1115" s="141" t="s">
        <v>7215</v>
      </c>
      <c r="K1115" s="141" t="s">
        <v>7215</v>
      </c>
      <c r="L1115" s="141" t="s">
        <v>7215</v>
      </c>
      <c r="M1115" s="141" t="s">
        <v>7215</v>
      </c>
      <c r="N1115" s="141" t="s">
        <v>7215</v>
      </c>
      <c r="O1115" s="141" t="s">
        <v>7215</v>
      </c>
    </row>
    <row r="1116" spans="1:15" x14ac:dyDescent="0.2">
      <c r="A1116" s="141">
        <v>334281</v>
      </c>
      <c r="B1116" s="141" t="s">
        <v>4111</v>
      </c>
      <c r="C1116" s="141" t="s">
        <v>7215</v>
      </c>
      <c r="D1116" s="141" t="s">
        <v>7215</v>
      </c>
      <c r="E1116" s="141" t="s">
        <v>7215</v>
      </c>
      <c r="F1116" s="141" t="s">
        <v>7215</v>
      </c>
      <c r="G1116" s="141" t="s">
        <v>7215</v>
      </c>
      <c r="H1116" s="141" t="s">
        <v>7215</v>
      </c>
      <c r="I1116" s="141" t="s">
        <v>7215</v>
      </c>
      <c r="J1116" s="141" t="s">
        <v>7215</v>
      </c>
      <c r="K1116" s="141" t="s">
        <v>7215</v>
      </c>
      <c r="L1116" s="141" t="s">
        <v>7215</v>
      </c>
      <c r="M1116" s="141" t="s">
        <v>7215</v>
      </c>
      <c r="N1116" s="141" t="s">
        <v>7215</v>
      </c>
      <c r="O1116" s="141" t="s">
        <v>7215</v>
      </c>
    </row>
    <row r="1117" spans="1:15" x14ac:dyDescent="0.2">
      <c r="A1117" s="141">
        <v>334282</v>
      </c>
      <c r="B1117" s="141" t="s">
        <v>4111</v>
      </c>
      <c r="C1117" s="141" t="s">
        <v>7215</v>
      </c>
      <c r="D1117" s="141" t="s">
        <v>7215</v>
      </c>
      <c r="E1117" s="141" t="s">
        <v>7215</v>
      </c>
      <c r="F1117" s="141" t="s">
        <v>7215</v>
      </c>
      <c r="G1117" s="141" t="s">
        <v>7215</v>
      </c>
      <c r="H1117" s="141" t="s">
        <v>7215</v>
      </c>
      <c r="I1117" s="141" t="s">
        <v>7215</v>
      </c>
      <c r="J1117" s="141" t="s">
        <v>7215</v>
      </c>
      <c r="K1117" s="141" t="s">
        <v>7215</v>
      </c>
      <c r="L1117" s="141" t="s">
        <v>7215</v>
      </c>
      <c r="M1117" s="141" t="s">
        <v>7215</v>
      </c>
      <c r="N1117" s="141" t="s">
        <v>7215</v>
      </c>
      <c r="O1117" s="141" t="s">
        <v>7215</v>
      </c>
    </row>
    <row r="1118" spans="1:15" x14ac:dyDescent="0.2">
      <c r="A1118" s="141">
        <v>334283</v>
      </c>
      <c r="B1118" s="141" t="s">
        <v>4111</v>
      </c>
      <c r="C1118" s="141" t="s">
        <v>7215</v>
      </c>
      <c r="D1118" s="141" t="s">
        <v>7215</v>
      </c>
      <c r="E1118" s="141" t="s">
        <v>7215</v>
      </c>
      <c r="F1118" s="141" t="s">
        <v>7215</v>
      </c>
      <c r="G1118" s="141" t="s">
        <v>7215</v>
      </c>
      <c r="H1118" s="141" t="s">
        <v>7215</v>
      </c>
      <c r="I1118" s="141" t="s">
        <v>7215</v>
      </c>
      <c r="J1118" s="141" t="s">
        <v>7215</v>
      </c>
      <c r="K1118" s="141" t="s">
        <v>7215</v>
      </c>
      <c r="L1118" s="141" t="s">
        <v>7215</v>
      </c>
      <c r="M1118" s="141" t="s">
        <v>7215</v>
      </c>
      <c r="N1118" s="141" t="s">
        <v>7215</v>
      </c>
      <c r="O1118" s="141" t="s">
        <v>7215</v>
      </c>
    </row>
    <row r="1119" spans="1:15" x14ac:dyDescent="0.2">
      <c r="A1119" s="141">
        <v>334284</v>
      </c>
      <c r="B1119" s="141" t="s">
        <v>4111</v>
      </c>
      <c r="C1119" s="141" t="s">
        <v>7215</v>
      </c>
      <c r="D1119" s="141" t="s">
        <v>7215</v>
      </c>
      <c r="E1119" s="141" t="s">
        <v>7215</v>
      </c>
      <c r="F1119" s="141" t="s">
        <v>7215</v>
      </c>
      <c r="G1119" s="141" t="s">
        <v>7215</v>
      </c>
      <c r="H1119" s="141" t="s">
        <v>7215</v>
      </c>
      <c r="I1119" s="141" t="s">
        <v>7215</v>
      </c>
      <c r="J1119" s="141" t="s">
        <v>7215</v>
      </c>
      <c r="K1119" s="141" t="s">
        <v>7215</v>
      </c>
      <c r="L1119" s="141" t="s">
        <v>7215</v>
      </c>
      <c r="M1119" s="141" t="s">
        <v>7215</v>
      </c>
      <c r="N1119" s="141" t="s">
        <v>7215</v>
      </c>
      <c r="O1119" s="141" t="s">
        <v>7215</v>
      </c>
    </row>
    <row r="1120" spans="1:15" x14ac:dyDescent="0.2">
      <c r="A1120" s="141">
        <v>334285</v>
      </c>
      <c r="B1120" s="141" t="s">
        <v>4111</v>
      </c>
      <c r="C1120" s="141" t="s">
        <v>7215</v>
      </c>
      <c r="D1120" s="141" t="s">
        <v>7215</v>
      </c>
      <c r="E1120" s="141" t="s">
        <v>7215</v>
      </c>
      <c r="F1120" s="141" t="s">
        <v>7215</v>
      </c>
      <c r="G1120" s="141" t="s">
        <v>7215</v>
      </c>
      <c r="H1120" s="141" t="s">
        <v>7215</v>
      </c>
      <c r="I1120" s="141" t="s">
        <v>7215</v>
      </c>
      <c r="J1120" s="141" t="s">
        <v>7215</v>
      </c>
      <c r="K1120" s="141" t="s">
        <v>7215</v>
      </c>
      <c r="L1120" s="141" t="s">
        <v>7215</v>
      </c>
      <c r="M1120" s="141" t="s">
        <v>7215</v>
      </c>
      <c r="N1120" s="141" t="s">
        <v>7215</v>
      </c>
      <c r="O1120" s="141" t="s">
        <v>7215</v>
      </c>
    </row>
    <row r="1121" spans="1:15" x14ac:dyDescent="0.2">
      <c r="A1121" s="141">
        <v>334289</v>
      </c>
      <c r="B1121" s="141" t="s">
        <v>4111</v>
      </c>
      <c r="C1121" s="141" t="s">
        <v>7215</v>
      </c>
      <c r="D1121" s="141" t="s">
        <v>7215</v>
      </c>
      <c r="E1121" s="141" t="s">
        <v>7215</v>
      </c>
      <c r="F1121" s="141" t="s">
        <v>7215</v>
      </c>
      <c r="G1121" s="141" t="s">
        <v>7215</v>
      </c>
      <c r="H1121" s="141" t="s">
        <v>7215</v>
      </c>
      <c r="I1121" s="141" t="s">
        <v>7215</v>
      </c>
      <c r="J1121" s="141" t="s">
        <v>7215</v>
      </c>
      <c r="K1121" s="141" t="s">
        <v>7215</v>
      </c>
      <c r="L1121" s="141" t="s">
        <v>7215</v>
      </c>
      <c r="M1121" s="141" t="s">
        <v>7215</v>
      </c>
      <c r="N1121" s="141" t="s">
        <v>7215</v>
      </c>
      <c r="O1121" s="141" t="s">
        <v>7215</v>
      </c>
    </row>
    <row r="1122" spans="1:15" x14ac:dyDescent="0.2">
      <c r="A1122" s="141">
        <v>334294</v>
      </c>
      <c r="B1122" s="141" t="s">
        <v>4111</v>
      </c>
      <c r="C1122" s="141" t="s">
        <v>7215</v>
      </c>
      <c r="D1122" s="141" t="s">
        <v>7215</v>
      </c>
      <c r="E1122" s="141" t="s">
        <v>7215</v>
      </c>
      <c r="F1122" s="141" t="s">
        <v>7215</v>
      </c>
      <c r="G1122" s="141" t="s">
        <v>7215</v>
      </c>
      <c r="H1122" s="141" t="s">
        <v>7215</v>
      </c>
      <c r="I1122" s="141" t="s">
        <v>7215</v>
      </c>
      <c r="J1122" s="141" t="s">
        <v>7215</v>
      </c>
      <c r="K1122" s="141" t="s">
        <v>7215</v>
      </c>
      <c r="L1122" s="141" t="s">
        <v>7215</v>
      </c>
      <c r="M1122" s="141" t="s">
        <v>7215</v>
      </c>
      <c r="N1122" s="141" t="s">
        <v>7215</v>
      </c>
      <c r="O1122" s="141" t="s">
        <v>7215</v>
      </c>
    </row>
    <row r="1123" spans="1:15" x14ac:dyDescent="0.2">
      <c r="A1123" s="141">
        <v>334297</v>
      </c>
      <c r="B1123" s="141" t="s">
        <v>4111</v>
      </c>
      <c r="C1123" s="141" t="s">
        <v>7215</v>
      </c>
      <c r="D1123" s="141" t="s">
        <v>7215</v>
      </c>
      <c r="E1123" s="141" t="s">
        <v>7215</v>
      </c>
      <c r="F1123" s="141" t="s">
        <v>7215</v>
      </c>
      <c r="G1123" s="141" t="s">
        <v>7215</v>
      </c>
      <c r="H1123" s="141" t="s">
        <v>7215</v>
      </c>
      <c r="I1123" s="141" t="s">
        <v>7215</v>
      </c>
      <c r="J1123" s="141" t="s">
        <v>7215</v>
      </c>
      <c r="K1123" s="141" t="s">
        <v>7215</v>
      </c>
      <c r="L1123" s="141" t="s">
        <v>7215</v>
      </c>
      <c r="M1123" s="141" t="s">
        <v>7215</v>
      </c>
      <c r="N1123" s="141" t="s">
        <v>7215</v>
      </c>
      <c r="O1123" s="141" t="s">
        <v>7215</v>
      </c>
    </row>
    <row r="1124" spans="1:15" x14ac:dyDescent="0.2">
      <c r="A1124" s="141">
        <v>334298</v>
      </c>
      <c r="B1124" s="141" t="s">
        <v>4111</v>
      </c>
      <c r="C1124" s="141" t="s">
        <v>7215</v>
      </c>
      <c r="D1124" s="141" t="s">
        <v>7215</v>
      </c>
      <c r="E1124" s="141" t="s">
        <v>7215</v>
      </c>
      <c r="F1124" s="141" t="s">
        <v>7215</v>
      </c>
      <c r="G1124" s="141" t="s">
        <v>7215</v>
      </c>
      <c r="H1124" s="141" t="s">
        <v>7215</v>
      </c>
      <c r="I1124" s="141" t="s">
        <v>7215</v>
      </c>
      <c r="J1124" s="141" t="s">
        <v>7215</v>
      </c>
      <c r="K1124" s="141" t="s">
        <v>7215</v>
      </c>
      <c r="L1124" s="141" t="s">
        <v>7215</v>
      </c>
      <c r="M1124" s="141" t="s">
        <v>7215</v>
      </c>
      <c r="N1124" s="141" t="s">
        <v>7215</v>
      </c>
      <c r="O1124" s="141" t="s">
        <v>7215</v>
      </c>
    </row>
    <row r="1125" spans="1:15" x14ac:dyDescent="0.2">
      <c r="A1125" s="141">
        <v>334299</v>
      </c>
      <c r="B1125" s="141" t="s">
        <v>4111</v>
      </c>
      <c r="C1125" s="141" t="s">
        <v>7215</v>
      </c>
      <c r="D1125" s="141" t="s">
        <v>7215</v>
      </c>
      <c r="E1125" s="141" t="s">
        <v>7215</v>
      </c>
      <c r="F1125" s="141" t="s">
        <v>7215</v>
      </c>
      <c r="G1125" s="141" t="s">
        <v>7215</v>
      </c>
      <c r="H1125" s="141" t="s">
        <v>7215</v>
      </c>
      <c r="I1125" s="141" t="s">
        <v>7215</v>
      </c>
      <c r="J1125" s="141" t="s">
        <v>7215</v>
      </c>
      <c r="K1125" s="141" t="s">
        <v>7215</v>
      </c>
      <c r="L1125" s="141" t="s">
        <v>7215</v>
      </c>
      <c r="M1125" s="141" t="s">
        <v>7215</v>
      </c>
      <c r="N1125" s="141" t="s">
        <v>7215</v>
      </c>
      <c r="O1125" s="141" t="s">
        <v>7215</v>
      </c>
    </row>
    <row r="1126" spans="1:15" x14ac:dyDescent="0.2">
      <c r="A1126" s="141">
        <v>334306</v>
      </c>
      <c r="B1126" s="141" t="s">
        <v>4111</v>
      </c>
      <c r="C1126" s="141" t="s">
        <v>7215</v>
      </c>
      <c r="D1126" s="141" t="s">
        <v>7215</v>
      </c>
      <c r="E1126" s="141" t="s">
        <v>7215</v>
      </c>
      <c r="F1126" s="141" t="s">
        <v>7215</v>
      </c>
      <c r="G1126" s="141" t="s">
        <v>7215</v>
      </c>
      <c r="H1126" s="141" t="s">
        <v>7215</v>
      </c>
      <c r="I1126" s="141" t="s">
        <v>7215</v>
      </c>
      <c r="J1126" s="141" t="s">
        <v>7215</v>
      </c>
      <c r="K1126" s="141" t="s">
        <v>7215</v>
      </c>
      <c r="L1126" s="141" t="s">
        <v>7215</v>
      </c>
      <c r="M1126" s="141" t="s">
        <v>7215</v>
      </c>
      <c r="N1126" s="141" t="s">
        <v>7215</v>
      </c>
      <c r="O1126" s="141" t="s">
        <v>7215</v>
      </c>
    </row>
    <row r="1127" spans="1:15" x14ac:dyDescent="0.2">
      <c r="A1127" s="141">
        <v>334311</v>
      </c>
      <c r="B1127" s="141" t="s">
        <v>4111</v>
      </c>
      <c r="C1127" s="141" t="s">
        <v>7215</v>
      </c>
      <c r="D1127" s="141" t="s">
        <v>7215</v>
      </c>
      <c r="E1127" s="141" t="s">
        <v>7215</v>
      </c>
      <c r="F1127" s="141" t="s">
        <v>7215</v>
      </c>
      <c r="G1127" s="141" t="s">
        <v>7215</v>
      </c>
      <c r="H1127" s="141" t="s">
        <v>7215</v>
      </c>
      <c r="I1127" s="141" t="s">
        <v>7215</v>
      </c>
      <c r="J1127" s="141" t="s">
        <v>7215</v>
      </c>
      <c r="K1127" s="141" t="s">
        <v>7215</v>
      </c>
      <c r="L1127" s="141" t="s">
        <v>7215</v>
      </c>
      <c r="M1127" s="141" t="s">
        <v>7215</v>
      </c>
      <c r="N1127" s="141" t="s">
        <v>7215</v>
      </c>
      <c r="O1127" s="141" t="s">
        <v>7215</v>
      </c>
    </row>
    <row r="1128" spans="1:15" x14ac:dyDescent="0.2">
      <c r="A1128" s="141">
        <v>334316</v>
      </c>
      <c r="B1128" s="141" t="s">
        <v>4111</v>
      </c>
      <c r="C1128" s="141" t="s">
        <v>7215</v>
      </c>
      <c r="D1128" s="141" t="s">
        <v>7215</v>
      </c>
      <c r="E1128" s="141" t="s">
        <v>7215</v>
      </c>
      <c r="F1128" s="141" t="s">
        <v>7215</v>
      </c>
      <c r="G1128" s="141" t="s">
        <v>7215</v>
      </c>
      <c r="H1128" s="141" t="s">
        <v>7215</v>
      </c>
      <c r="I1128" s="141" t="s">
        <v>7215</v>
      </c>
      <c r="J1128" s="141" t="s">
        <v>7215</v>
      </c>
      <c r="K1128" s="141" t="s">
        <v>7215</v>
      </c>
      <c r="L1128" s="141" t="s">
        <v>7215</v>
      </c>
      <c r="M1128" s="141" t="s">
        <v>7215</v>
      </c>
      <c r="N1128" s="141" t="s">
        <v>7215</v>
      </c>
      <c r="O1128" s="141" t="s">
        <v>7215</v>
      </c>
    </row>
    <row r="1129" spans="1:15" x14ac:dyDescent="0.2">
      <c r="A1129" s="141">
        <v>334317</v>
      </c>
      <c r="B1129" s="141" t="s">
        <v>4111</v>
      </c>
      <c r="C1129" s="141" t="s">
        <v>7215</v>
      </c>
      <c r="D1129" s="141" t="s">
        <v>7215</v>
      </c>
      <c r="E1129" s="141" t="s">
        <v>7215</v>
      </c>
      <c r="F1129" s="141" t="s">
        <v>7215</v>
      </c>
      <c r="G1129" s="141" t="s">
        <v>7215</v>
      </c>
      <c r="H1129" s="141" t="s">
        <v>7215</v>
      </c>
      <c r="I1129" s="141" t="s">
        <v>7215</v>
      </c>
      <c r="J1129" s="141" t="s">
        <v>7215</v>
      </c>
      <c r="K1129" s="141" t="s">
        <v>7215</v>
      </c>
      <c r="L1129" s="141" t="s">
        <v>7215</v>
      </c>
      <c r="M1129" s="141" t="s">
        <v>7215</v>
      </c>
      <c r="N1129" s="141" t="s">
        <v>7215</v>
      </c>
      <c r="O1129" s="141" t="s">
        <v>7215</v>
      </c>
    </row>
    <row r="1130" spans="1:15" x14ac:dyDescent="0.2">
      <c r="A1130" s="141">
        <v>334318</v>
      </c>
      <c r="B1130" s="141" t="s">
        <v>4111</v>
      </c>
      <c r="C1130" s="141" t="s">
        <v>7215</v>
      </c>
      <c r="D1130" s="141" t="s">
        <v>7215</v>
      </c>
      <c r="E1130" s="141" t="s">
        <v>7215</v>
      </c>
      <c r="F1130" s="141" t="s">
        <v>7215</v>
      </c>
      <c r="G1130" s="141" t="s">
        <v>7215</v>
      </c>
      <c r="H1130" s="141" t="s">
        <v>7215</v>
      </c>
      <c r="I1130" s="141" t="s">
        <v>7215</v>
      </c>
      <c r="J1130" s="141" t="s">
        <v>7215</v>
      </c>
      <c r="K1130" s="141" t="s">
        <v>7215</v>
      </c>
      <c r="L1130" s="141" t="s">
        <v>7215</v>
      </c>
      <c r="M1130" s="141" t="s">
        <v>7215</v>
      </c>
      <c r="N1130" s="141" t="s">
        <v>7215</v>
      </c>
      <c r="O1130" s="141" t="s">
        <v>7215</v>
      </c>
    </row>
    <row r="1131" spans="1:15" x14ac:dyDescent="0.2">
      <c r="A1131" s="141">
        <v>334320</v>
      </c>
      <c r="B1131" s="141" t="s">
        <v>4111</v>
      </c>
      <c r="C1131" s="141" t="s">
        <v>7215</v>
      </c>
      <c r="D1131" s="141" t="s">
        <v>7215</v>
      </c>
      <c r="E1131" s="141" t="s">
        <v>7215</v>
      </c>
      <c r="F1131" s="141" t="s">
        <v>7215</v>
      </c>
      <c r="G1131" s="141" t="s">
        <v>7215</v>
      </c>
      <c r="H1131" s="141" t="s">
        <v>7215</v>
      </c>
      <c r="I1131" s="141" t="s">
        <v>7215</v>
      </c>
      <c r="J1131" s="141" t="s">
        <v>7215</v>
      </c>
      <c r="K1131" s="141" t="s">
        <v>7215</v>
      </c>
      <c r="L1131" s="141" t="s">
        <v>7215</v>
      </c>
      <c r="M1131" s="141" t="s">
        <v>7215</v>
      </c>
      <c r="N1131" s="141" t="s">
        <v>7215</v>
      </c>
      <c r="O1131" s="141" t="s">
        <v>7215</v>
      </c>
    </row>
    <row r="1132" spans="1:15" x14ac:dyDescent="0.2">
      <c r="A1132" s="141">
        <v>334322</v>
      </c>
      <c r="B1132" s="141" t="s">
        <v>4111</v>
      </c>
      <c r="C1132" s="141" t="s">
        <v>7215</v>
      </c>
      <c r="D1132" s="141" t="s">
        <v>7215</v>
      </c>
      <c r="E1132" s="141" t="s">
        <v>7215</v>
      </c>
      <c r="F1132" s="141" t="s">
        <v>7215</v>
      </c>
      <c r="G1132" s="141" t="s">
        <v>7215</v>
      </c>
      <c r="H1132" s="141" t="s">
        <v>7215</v>
      </c>
      <c r="I1132" s="141" t="s">
        <v>7215</v>
      </c>
      <c r="J1132" s="141" t="s">
        <v>7215</v>
      </c>
      <c r="K1132" s="141" t="s">
        <v>7215</v>
      </c>
      <c r="L1132" s="141" t="s">
        <v>7215</v>
      </c>
      <c r="M1132" s="141" t="s">
        <v>7215</v>
      </c>
      <c r="N1132" s="141" t="s">
        <v>7215</v>
      </c>
      <c r="O1132" s="141" t="s">
        <v>7215</v>
      </c>
    </row>
    <row r="1133" spans="1:15" x14ac:dyDescent="0.2">
      <c r="A1133" s="141">
        <v>334324</v>
      </c>
      <c r="B1133" s="141" t="s">
        <v>4111</v>
      </c>
      <c r="C1133" s="141" t="s">
        <v>7215</v>
      </c>
      <c r="D1133" s="141" t="s">
        <v>7215</v>
      </c>
      <c r="E1133" s="141" t="s">
        <v>7215</v>
      </c>
      <c r="F1133" s="141" t="s">
        <v>7215</v>
      </c>
      <c r="G1133" s="141" t="s">
        <v>7215</v>
      </c>
      <c r="H1133" s="141" t="s">
        <v>7215</v>
      </c>
      <c r="I1133" s="141" t="s">
        <v>7215</v>
      </c>
      <c r="J1133" s="141" t="s">
        <v>7215</v>
      </c>
      <c r="K1133" s="141" t="s">
        <v>7215</v>
      </c>
      <c r="L1133" s="141" t="s">
        <v>7215</v>
      </c>
      <c r="M1133" s="141" t="s">
        <v>7215</v>
      </c>
      <c r="N1133" s="141" t="s">
        <v>7215</v>
      </c>
      <c r="O1133" s="141" t="s">
        <v>7215</v>
      </c>
    </row>
    <row r="1134" spans="1:15" x14ac:dyDescent="0.2">
      <c r="A1134" s="141">
        <v>334325</v>
      </c>
      <c r="B1134" s="141" t="s">
        <v>4111</v>
      </c>
      <c r="C1134" s="141" t="s">
        <v>7215</v>
      </c>
      <c r="D1134" s="141" t="s">
        <v>7215</v>
      </c>
      <c r="E1134" s="141" t="s">
        <v>7215</v>
      </c>
      <c r="F1134" s="141" t="s">
        <v>7215</v>
      </c>
      <c r="G1134" s="141" t="s">
        <v>7215</v>
      </c>
      <c r="H1134" s="141" t="s">
        <v>7215</v>
      </c>
      <c r="I1134" s="141" t="s">
        <v>7215</v>
      </c>
      <c r="J1134" s="141" t="s">
        <v>7215</v>
      </c>
      <c r="K1134" s="141" t="s">
        <v>7215</v>
      </c>
      <c r="L1134" s="141" t="s">
        <v>7215</v>
      </c>
      <c r="M1134" s="141" t="s">
        <v>7215</v>
      </c>
      <c r="N1134" s="141" t="s">
        <v>7215</v>
      </c>
      <c r="O1134" s="141" t="s">
        <v>7215</v>
      </c>
    </row>
    <row r="1135" spans="1:15" x14ac:dyDescent="0.2">
      <c r="A1135" s="141">
        <v>334326</v>
      </c>
      <c r="B1135" s="141" t="s">
        <v>4111</v>
      </c>
      <c r="C1135" s="141" t="s">
        <v>7215</v>
      </c>
      <c r="D1135" s="141" t="s">
        <v>7215</v>
      </c>
      <c r="E1135" s="141" t="s">
        <v>7215</v>
      </c>
      <c r="F1135" s="141" t="s">
        <v>7215</v>
      </c>
      <c r="G1135" s="141" t="s">
        <v>7215</v>
      </c>
      <c r="H1135" s="141" t="s">
        <v>7215</v>
      </c>
      <c r="I1135" s="141" t="s">
        <v>7215</v>
      </c>
      <c r="J1135" s="141" t="s">
        <v>7215</v>
      </c>
      <c r="K1135" s="141" t="s">
        <v>7215</v>
      </c>
      <c r="L1135" s="141" t="s">
        <v>7215</v>
      </c>
      <c r="M1135" s="141" t="s">
        <v>7215</v>
      </c>
      <c r="N1135" s="141" t="s">
        <v>7215</v>
      </c>
      <c r="O1135" s="141" t="s">
        <v>7215</v>
      </c>
    </row>
    <row r="1136" spans="1:15" x14ac:dyDescent="0.2">
      <c r="A1136" s="141">
        <v>334331</v>
      </c>
      <c r="B1136" s="141" t="s">
        <v>4111</v>
      </c>
      <c r="C1136" s="141" t="s">
        <v>7215</v>
      </c>
      <c r="D1136" s="141" t="s">
        <v>7215</v>
      </c>
      <c r="E1136" s="141" t="s">
        <v>7215</v>
      </c>
      <c r="F1136" s="141" t="s">
        <v>7215</v>
      </c>
      <c r="G1136" s="141" t="s">
        <v>7215</v>
      </c>
      <c r="H1136" s="141" t="s">
        <v>7215</v>
      </c>
      <c r="I1136" s="141" t="s">
        <v>7215</v>
      </c>
      <c r="J1136" s="141" t="s">
        <v>7215</v>
      </c>
      <c r="K1136" s="141" t="s">
        <v>7215</v>
      </c>
      <c r="L1136" s="141" t="s">
        <v>7215</v>
      </c>
      <c r="M1136" s="141" t="s">
        <v>7215</v>
      </c>
      <c r="N1136" s="141" t="s">
        <v>7215</v>
      </c>
      <c r="O1136" s="141" t="s">
        <v>7215</v>
      </c>
    </row>
    <row r="1137" spans="1:15" x14ac:dyDescent="0.2">
      <c r="A1137" s="141">
        <v>334332</v>
      </c>
      <c r="B1137" s="141" t="s">
        <v>4111</v>
      </c>
      <c r="C1137" s="141" t="s">
        <v>7215</v>
      </c>
      <c r="D1137" s="141" t="s">
        <v>7215</v>
      </c>
      <c r="E1137" s="141" t="s">
        <v>7215</v>
      </c>
      <c r="F1137" s="141" t="s">
        <v>7215</v>
      </c>
      <c r="G1137" s="141" t="s">
        <v>7215</v>
      </c>
      <c r="H1137" s="141" t="s">
        <v>7215</v>
      </c>
      <c r="I1137" s="141" t="s">
        <v>7215</v>
      </c>
      <c r="J1137" s="141" t="s">
        <v>7215</v>
      </c>
      <c r="K1137" s="141" t="s">
        <v>7215</v>
      </c>
      <c r="L1137" s="141" t="s">
        <v>7215</v>
      </c>
      <c r="M1137" s="141" t="s">
        <v>7215</v>
      </c>
      <c r="N1137" s="141" t="s">
        <v>7215</v>
      </c>
      <c r="O1137" s="141" t="s">
        <v>7215</v>
      </c>
    </row>
    <row r="1138" spans="1:15" x14ac:dyDescent="0.2">
      <c r="A1138" s="141">
        <v>334334</v>
      </c>
      <c r="B1138" s="141" t="s">
        <v>4111</v>
      </c>
      <c r="C1138" s="141" t="s">
        <v>7215</v>
      </c>
      <c r="D1138" s="141" t="s">
        <v>7215</v>
      </c>
      <c r="E1138" s="141" t="s">
        <v>7215</v>
      </c>
      <c r="F1138" s="141" t="s">
        <v>7215</v>
      </c>
      <c r="G1138" s="141" t="s">
        <v>7215</v>
      </c>
      <c r="H1138" s="141" t="s">
        <v>7215</v>
      </c>
      <c r="I1138" s="141" t="s">
        <v>7215</v>
      </c>
      <c r="J1138" s="141" t="s">
        <v>7215</v>
      </c>
      <c r="K1138" s="141" t="s">
        <v>7215</v>
      </c>
      <c r="L1138" s="141" t="s">
        <v>7215</v>
      </c>
      <c r="M1138" s="141" t="s">
        <v>7215</v>
      </c>
      <c r="N1138" s="141" t="s">
        <v>7215</v>
      </c>
      <c r="O1138" s="141" t="s">
        <v>7215</v>
      </c>
    </row>
    <row r="1139" spans="1:15" x14ac:dyDescent="0.2">
      <c r="A1139" s="141">
        <v>334341</v>
      </c>
      <c r="B1139" s="141" t="s">
        <v>4111</v>
      </c>
      <c r="C1139" s="141" t="s">
        <v>7215</v>
      </c>
      <c r="D1139" s="141" t="s">
        <v>7215</v>
      </c>
      <c r="E1139" s="141" t="s">
        <v>7215</v>
      </c>
      <c r="F1139" s="141" t="s">
        <v>7215</v>
      </c>
      <c r="G1139" s="141" t="s">
        <v>7215</v>
      </c>
      <c r="H1139" s="141" t="s">
        <v>7215</v>
      </c>
      <c r="I1139" s="141" t="s">
        <v>7215</v>
      </c>
      <c r="J1139" s="141" t="s">
        <v>7215</v>
      </c>
      <c r="K1139" s="141" t="s">
        <v>7215</v>
      </c>
      <c r="L1139" s="141" t="s">
        <v>7215</v>
      </c>
      <c r="M1139" s="141" t="s">
        <v>7215</v>
      </c>
      <c r="N1139" s="141" t="s">
        <v>7215</v>
      </c>
      <c r="O1139" s="141" t="s">
        <v>7215</v>
      </c>
    </row>
    <row r="1140" spans="1:15" x14ac:dyDescent="0.2">
      <c r="A1140" s="141">
        <v>334342</v>
      </c>
      <c r="B1140" s="141" t="s">
        <v>4111</v>
      </c>
      <c r="C1140" s="141" t="s">
        <v>7215</v>
      </c>
      <c r="D1140" s="141" t="s">
        <v>7215</v>
      </c>
      <c r="E1140" s="141" t="s">
        <v>7215</v>
      </c>
      <c r="F1140" s="141" t="s">
        <v>7215</v>
      </c>
      <c r="G1140" s="141" t="s">
        <v>7215</v>
      </c>
      <c r="H1140" s="141" t="s">
        <v>7215</v>
      </c>
      <c r="I1140" s="141" t="s">
        <v>7215</v>
      </c>
      <c r="J1140" s="141" t="s">
        <v>7215</v>
      </c>
      <c r="K1140" s="141" t="s">
        <v>7215</v>
      </c>
      <c r="L1140" s="141" t="s">
        <v>7215</v>
      </c>
      <c r="M1140" s="141" t="s">
        <v>7215</v>
      </c>
      <c r="N1140" s="141" t="s">
        <v>7215</v>
      </c>
      <c r="O1140" s="141" t="s">
        <v>7215</v>
      </c>
    </row>
    <row r="1141" spans="1:15" x14ac:dyDescent="0.2">
      <c r="A1141" s="141">
        <v>334344</v>
      </c>
      <c r="B1141" s="141" t="s">
        <v>4111</v>
      </c>
      <c r="C1141" s="141" t="s">
        <v>7215</v>
      </c>
      <c r="D1141" s="141" t="s">
        <v>7215</v>
      </c>
      <c r="E1141" s="141" t="s">
        <v>7215</v>
      </c>
      <c r="F1141" s="141" t="s">
        <v>7215</v>
      </c>
      <c r="G1141" s="141" t="s">
        <v>7215</v>
      </c>
      <c r="H1141" s="141" t="s">
        <v>7215</v>
      </c>
      <c r="I1141" s="141" t="s">
        <v>7215</v>
      </c>
      <c r="J1141" s="141" t="s">
        <v>7215</v>
      </c>
      <c r="K1141" s="141" t="s">
        <v>7215</v>
      </c>
      <c r="L1141" s="141" t="s">
        <v>7215</v>
      </c>
      <c r="M1141" s="141" t="s">
        <v>7215</v>
      </c>
      <c r="N1141" s="141" t="s">
        <v>7215</v>
      </c>
      <c r="O1141" s="141" t="s">
        <v>7215</v>
      </c>
    </row>
    <row r="1142" spans="1:15" x14ac:dyDescent="0.2">
      <c r="A1142" s="141">
        <v>334346</v>
      </c>
      <c r="B1142" s="141" t="s">
        <v>4111</v>
      </c>
      <c r="C1142" s="141" t="s">
        <v>7215</v>
      </c>
      <c r="D1142" s="141" t="s">
        <v>7215</v>
      </c>
      <c r="E1142" s="141" t="s">
        <v>7215</v>
      </c>
      <c r="F1142" s="141" t="s">
        <v>7215</v>
      </c>
      <c r="G1142" s="141" t="s">
        <v>7215</v>
      </c>
      <c r="H1142" s="141" t="s">
        <v>7215</v>
      </c>
      <c r="I1142" s="141" t="s">
        <v>7215</v>
      </c>
      <c r="J1142" s="141" t="s">
        <v>7215</v>
      </c>
      <c r="K1142" s="141" t="s">
        <v>7215</v>
      </c>
      <c r="L1142" s="141" t="s">
        <v>7215</v>
      </c>
      <c r="M1142" s="141" t="s">
        <v>7215</v>
      </c>
      <c r="N1142" s="141" t="s">
        <v>7215</v>
      </c>
      <c r="O1142" s="141" t="s">
        <v>7215</v>
      </c>
    </row>
    <row r="1143" spans="1:15" x14ac:dyDescent="0.2">
      <c r="A1143" s="141">
        <v>334349</v>
      </c>
      <c r="B1143" s="141" t="s">
        <v>4111</v>
      </c>
      <c r="C1143" s="141" t="s">
        <v>7215</v>
      </c>
      <c r="D1143" s="141" t="s">
        <v>7215</v>
      </c>
      <c r="E1143" s="141" t="s">
        <v>7215</v>
      </c>
      <c r="F1143" s="141" t="s">
        <v>7215</v>
      </c>
      <c r="G1143" s="141" t="s">
        <v>7215</v>
      </c>
      <c r="H1143" s="141" t="s">
        <v>7215</v>
      </c>
      <c r="I1143" s="141" t="s">
        <v>7215</v>
      </c>
      <c r="J1143" s="141" t="s">
        <v>7215</v>
      </c>
      <c r="K1143" s="141" t="s">
        <v>7215</v>
      </c>
      <c r="L1143" s="141" t="s">
        <v>7215</v>
      </c>
      <c r="M1143" s="141" t="s">
        <v>7215</v>
      </c>
      <c r="N1143" s="141" t="s">
        <v>7215</v>
      </c>
      <c r="O1143" s="141" t="s">
        <v>7215</v>
      </c>
    </row>
    <row r="1144" spans="1:15" x14ac:dyDescent="0.2">
      <c r="A1144" s="141">
        <v>334355</v>
      </c>
      <c r="B1144" s="141" t="s">
        <v>4111</v>
      </c>
      <c r="C1144" s="141" t="s">
        <v>7215</v>
      </c>
      <c r="D1144" s="141" t="s">
        <v>7215</v>
      </c>
      <c r="E1144" s="141" t="s">
        <v>7215</v>
      </c>
      <c r="F1144" s="141" t="s">
        <v>7215</v>
      </c>
      <c r="G1144" s="141" t="s">
        <v>7215</v>
      </c>
      <c r="H1144" s="141" t="s">
        <v>7215</v>
      </c>
      <c r="I1144" s="141" t="s">
        <v>7215</v>
      </c>
      <c r="J1144" s="141" t="s">
        <v>7215</v>
      </c>
      <c r="K1144" s="141" t="s">
        <v>7215</v>
      </c>
      <c r="L1144" s="141" t="s">
        <v>7215</v>
      </c>
      <c r="M1144" s="141" t="s">
        <v>7215</v>
      </c>
      <c r="N1144" s="141" t="s">
        <v>7215</v>
      </c>
      <c r="O1144" s="141" t="s">
        <v>7215</v>
      </c>
    </row>
    <row r="1145" spans="1:15" x14ac:dyDescent="0.2">
      <c r="A1145" s="141">
        <v>334356</v>
      </c>
      <c r="B1145" s="141" t="s">
        <v>4111</v>
      </c>
      <c r="C1145" s="141" t="s">
        <v>7215</v>
      </c>
      <c r="D1145" s="141" t="s">
        <v>7215</v>
      </c>
      <c r="E1145" s="141" t="s">
        <v>7215</v>
      </c>
      <c r="F1145" s="141" t="s">
        <v>7215</v>
      </c>
      <c r="G1145" s="141" t="s">
        <v>7215</v>
      </c>
      <c r="H1145" s="141" t="s">
        <v>7215</v>
      </c>
      <c r="I1145" s="141" t="s">
        <v>7215</v>
      </c>
      <c r="J1145" s="141" t="s">
        <v>7215</v>
      </c>
      <c r="K1145" s="141" t="s">
        <v>7215</v>
      </c>
      <c r="L1145" s="141" t="s">
        <v>7215</v>
      </c>
      <c r="M1145" s="141" t="s">
        <v>7215</v>
      </c>
      <c r="N1145" s="141" t="s">
        <v>7215</v>
      </c>
      <c r="O1145" s="141" t="s">
        <v>7215</v>
      </c>
    </row>
    <row r="1146" spans="1:15" x14ac:dyDescent="0.2">
      <c r="A1146" s="141">
        <v>334357</v>
      </c>
      <c r="B1146" s="141" t="s">
        <v>4111</v>
      </c>
      <c r="C1146" s="141" t="s">
        <v>7215</v>
      </c>
      <c r="D1146" s="141" t="s">
        <v>7215</v>
      </c>
      <c r="E1146" s="141" t="s">
        <v>7215</v>
      </c>
      <c r="F1146" s="141" t="s">
        <v>7215</v>
      </c>
      <c r="G1146" s="141" t="s">
        <v>7215</v>
      </c>
      <c r="H1146" s="141" t="s">
        <v>7215</v>
      </c>
      <c r="I1146" s="141" t="s">
        <v>7215</v>
      </c>
      <c r="J1146" s="141" t="s">
        <v>7215</v>
      </c>
      <c r="K1146" s="141" t="s">
        <v>7215</v>
      </c>
      <c r="L1146" s="141" t="s">
        <v>7215</v>
      </c>
      <c r="M1146" s="141" t="s">
        <v>7215</v>
      </c>
      <c r="N1146" s="141" t="s">
        <v>7215</v>
      </c>
      <c r="O1146" s="141" t="s">
        <v>7215</v>
      </c>
    </row>
    <row r="1147" spans="1:15" x14ac:dyDescent="0.2">
      <c r="A1147" s="141">
        <v>334358</v>
      </c>
      <c r="B1147" s="141" t="s">
        <v>4111</v>
      </c>
      <c r="C1147" s="141" t="s">
        <v>7215</v>
      </c>
      <c r="D1147" s="141" t="s">
        <v>7215</v>
      </c>
      <c r="E1147" s="141" t="s">
        <v>7215</v>
      </c>
      <c r="F1147" s="141" t="s">
        <v>7215</v>
      </c>
      <c r="G1147" s="141" t="s">
        <v>7215</v>
      </c>
      <c r="H1147" s="141" t="s">
        <v>7215</v>
      </c>
      <c r="I1147" s="141" t="s">
        <v>7215</v>
      </c>
      <c r="J1147" s="141" t="s">
        <v>7215</v>
      </c>
      <c r="K1147" s="141" t="s">
        <v>7215</v>
      </c>
      <c r="L1147" s="141" t="s">
        <v>7215</v>
      </c>
      <c r="M1147" s="141" t="s">
        <v>7215</v>
      </c>
      <c r="N1147" s="141" t="s">
        <v>7215</v>
      </c>
      <c r="O1147" s="141" t="s">
        <v>7215</v>
      </c>
    </row>
    <row r="1148" spans="1:15" x14ac:dyDescent="0.2">
      <c r="A1148" s="141">
        <v>334360</v>
      </c>
      <c r="B1148" s="141" t="s">
        <v>4111</v>
      </c>
      <c r="C1148" s="141" t="s">
        <v>7215</v>
      </c>
      <c r="D1148" s="141" t="s">
        <v>7215</v>
      </c>
      <c r="E1148" s="141" t="s">
        <v>7215</v>
      </c>
      <c r="F1148" s="141" t="s">
        <v>7215</v>
      </c>
      <c r="G1148" s="141" t="s">
        <v>7215</v>
      </c>
      <c r="H1148" s="141" t="s">
        <v>7215</v>
      </c>
      <c r="I1148" s="141" t="s">
        <v>7215</v>
      </c>
      <c r="J1148" s="141" t="s">
        <v>7215</v>
      </c>
      <c r="K1148" s="141" t="s">
        <v>7215</v>
      </c>
      <c r="L1148" s="141" t="s">
        <v>7215</v>
      </c>
      <c r="M1148" s="141" t="s">
        <v>7215</v>
      </c>
      <c r="N1148" s="141" t="s">
        <v>7215</v>
      </c>
      <c r="O1148" s="141" t="s">
        <v>7215</v>
      </c>
    </row>
    <row r="1149" spans="1:15" x14ac:dyDescent="0.2">
      <c r="A1149" s="141">
        <v>334362</v>
      </c>
      <c r="B1149" s="141" t="s">
        <v>4111</v>
      </c>
      <c r="C1149" s="141" t="s">
        <v>7215</v>
      </c>
      <c r="D1149" s="141" t="s">
        <v>7215</v>
      </c>
      <c r="E1149" s="141" t="s">
        <v>7215</v>
      </c>
      <c r="F1149" s="141" t="s">
        <v>7215</v>
      </c>
      <c r="G1149" s="141" t="s">
        <v>7215</v>
      </c>
      <c r="H1149" s="141" t="s">
        <v>7215</v>
      </c>
      <c r="I1149" s="141" t="s">
        <v>7215</v>
      </c>
      <c r="J1149" s="141" t="s">
        <v>7215</v>
      </c>
      <c r="K1149" s="141" t="s">
        <v>7215</v>
      </c>
      <c r="L1149" s="141" t="s">
        <v>7215</v>
      </c>
      <c r="M1149" s="141" t="s">
        <v>7215</v>
      </c>
      <c r="N1149" s="141" t="s">
        <v>7215</v>
      </c>
      <c r="O1149" s="141" t="s">
        <v>7215</v>
      </c>
    </row>
    <row r="1150" spans="1:15" x14ac:dyDescent="0.2">
      <c r="A1150" s="141">
        <v>334365</v>
      </c>
      <c r="B1150" s="141" t="s">
        <v>4111</v>
      </c>
      <c r="C1150" s="141" t="s">
        <v>7215</v>
      </c>
      <c r="D1150" s="141" t="s">
        <v>7215</v>
      </c>
      <c r="E1150" s="141" t="s">
        <v>7215</v>
      </c>
      <c r="F1150" s="141" t="s">
        <v>7215</v>
      </c>
      <c r="G1150" s="141" t="s">
        <v>7215</v>
      </c>
      <c r="H1150" s="141" t="s">
        <v>7215</v>
      </c>
      <c r="I1150" s="141" t="s">
        <v>7215</v>
      </c>
      <c r="J1150" s="141" t="s">
        <v>7215</v>
      </c>
      <c r="K1150" s="141" t="s">
        <v>7215</v>
      </c>
      <c r="L1150" s="141" t="s">
        <v>7215</v>
      </c>
      <c r="M1150" s="141" t="s">
        <v>7215</v>
      </c>
      <c r="N1150" s="141" t="s">
        <v>7215</v>
      </c>
      <c r="O1150" s="141" t="s">
        <v>7215</v>
      </c>
    </row>
    <row r="1151" spans="1:15" x14ac:dyDescent="0.2">
      <c r="A1151" s="141">
        <v>334368</v>
      </c>
      <c r="B1151" s="141" t="s">
        <v>4111</v>
      </c>
      <c r="C1151" s="141" t="s">
        <v>7215</v>
      </c>
      <c r="D1151" s="141" t="s">
        <v>7215</v>
      </c>
      <c r="E1151" s="141" t="s">
        <v>7215</v>
      </c>
      <c r="F1151" s="141" t="s">
        <v>7215</v>
      </c>
      <c r="G1151" s="141" t="s">
        <v>7215</v>
      </c>
      <c r="H1151" s="141" t="s">
        <v>7215</v>
      </c>
      <c r="I1151" s="141" t="s">
        <v>7215</v>
      </c>
      <c r="J1151" s="141" t="s">
        <v>7215</v>
      </c>
      <c r="K1151" s="141" t="s">
        <v>7215</v>
      </c>
      <c r="L1151" s="141" t="s">
        <v>7215</v>
      </c>
      <c r="M1151" s="141" t="s">
        <v>7215</v>
      </c>
      <c r="N1151" s="141" t="s">
        <v>7215</v>
      </c>
      <c r="O1151" s="141" t="s">
        <v>7215</v>
      </c>
    </row>
    <row r="1152" spans="1:15" x14ac:dyDescent="0.2">
      <c r="A1152" s="141">
        <v>334369</v>
      </c>
      <c r="B1152" s="141" t="s">
        <v>4111</v>
      </c>
      <c r="C1152" s="141" t="s">
        <v>7215</v>
      </c>
      <c r="D1152" s="141" t="s">
        <v>7215</v>
      </c>
      <c r="E1152" s="141" t="s">
        <v>7215</v>
      </c>
      <c r="F1152" s="141" t="s">
        <v>7215</v>
      </c>
      <c r="G1152" s="141" t="s">
        <v>7215</v>
      </c>
      <c r="H1152" s="141" t="s">
        <v>7215</v>
      </c>
      <c r="I1152" s="141" t="s">
        <v>7215</v>
      </c>
      <c r="J1152" s="141" t="s">
        <v>7215</v>
      </c>
      <c r="K1152" s="141" t="s">
        <v>7215</v>
      </c>
      <c r="L1152" s="141" t="s">
        <v>7215</v>
      </c>
      <c r="M1152" s="141" t="s">
        <v>7215</v>
      </c>
      <c r="N1152" s="141" t="s">
        <v>7215</v>
      </c>
      <c r="O1152" s="141" t="s">
        <v>7215</v>
      </c>
    </row>
    <row r="1153" spans="1:15" x14ac:dyDescent="0.2">
      <c r="A1153" s="141">
        <v>334374</v>
      </c>
      <c r="B1153" s="141" t="s">
        <v>4111</v>
      </c>
      <c r="C1153" s="141" t="s">
        <v>7215</v>
      </c>
      <c r="D1153" s="141" t="s">
        <v>7215</v>
      </c>
      <c r="E1153" s="141" t="s">
        <v>7215</v>
      </c>
      <c r="F1153" s="141" t="s">
        <v>7215</v>
      </c>
      <c r="G1153" s="141" t="s">
        <v>7215</v>
      </c>
      <c r="H1153" s="141" t="s">
        <v>7215</v>
      </c>
      <c r="I1153" s="141" t="s">
        <v>7215</v>
      </c>
      <c r="J1153" s="141" t="s">
        <v>7215</v>
      </c>
      <c r="K1153" s="141" t="s">
        <v>7215</v>
      </c>
      <c r="L1153" s="141" t="s">
        <v>7215</v>
      </c>
      <c r="M1153" s="141" t="s">
        <v>7215</v>
      </c>
      <c r="N1153" s="141" t="s">
        <v>7215</v>
      </c>
      <c r="O1153" s="141" t="s">
        <v>7215</v>
      </c>
    </row>
    <row r="1154" spans="1:15" x14ac:dyDescent="0.2">
      <c r="A1154" s="141">
        <v>334377</v>
      </c>
      <c r="B1154" s="141" t="s">
        <v>4111</v>
      </c>
      <c r="C1154" s="141" t="s">
        <v>7215</v>
      </c>
      <c r="D1154" s="141" t="s">
        <v>7215</v>
      </c>
      <c r="E1154" s="141" t="s">
        <v>7215</v>
      </c>
      <c r="F1154" s="141" t="s">
        <v>7215</v>
      </c>
      <c r="G1154" s="141" t="s">
        <v>7215</v>
      </c>
      <c r="H1154" s="141" t="s">
        <v>7215</v>
      </c>
      <c r="I1154" s="141" t="s">
        <v>7215</v>
      </c>
      <c r="J1154" s="141" t="s">
        <v>7215</v>
      </c>
      <c r="K1154" s="141" t="s">
        <v>7215</v>
      </c>
      <c r="L1154" s="141" t="s">
        <v>7215</v>
      </c>
      <c r="M1154" s="141" t="s">
        <v>7215</v>
      </c>
      <c r="N1154" s="141" t="s">
        <v>7215</v>
      </c>
      <c r="O1154" s="141" t="s">
        <v>7215</v>
      </c>
    </row>
    <row r="1155" spans="1:15" x14ac:dyDescent="0.2">
      <c r="A1155" s="141">
        <v>334391</v>
      </c>
      <c r="B1155" s="141" t="s">
        <v>4111</v>
      </c>
      <c r="C1155" s="141" t="s">
        <v>7215</v>
      </c>
      <c r="D1155" s="141" t="s">
        <v>7215</v>
      </c>
      <c r="E1155" s="141" t="s">
        <v>7215</v>
      </c>
      <c r="F1155" s="141" t="s">
        <v>7215</v>
      </c>
      <c r="G1155" s="141" t="s">
        <v>7215</v>
      </c>
      <c r="H1155" s="141" t="s">
        <v>7215</v>
      </c>
      <c r="I1155" s="141" t="s">
        <v>7215</v>
      </c>
      <c r="J1155" s="141" t="s">
        <v>7215</v>
      </c>
      <c r="K1155" s="141" t="s">
        <v>7215</v>
      </c>
      <c r="L1155" s="141" t="s">
        <v>7215</v>
      </c>
      <c r="M1155" s="141" t="s">
        <v>7215</v>
      </c>
      <c r="N1155" s="141" t="s">
        <v>7215</v>
      </c>
      <c r="O1155" s="141" t="s">
        <v>7215</v>
      </c>
    </row>
    <row r="1156" spans="1:15" x14ac:dyDescent="0.2">
      <c r="A1156" s="141">
        <v>334394</v>
      </c>
      <c r="B1156" s="141" t="s">
        <v>4111</v>
      </c>
      <c r="C1156" s="141" t="s">
        <v>7215</v>
      </c>
      <c r="D1156" s="141" t="s">
        <v>7215</v>
      </c>
      <c r="E1156" s="141" t="s">
        <v>7215</v>
      </c>
      <c r="F1156" s="141" t="s">
        <v>7215</v>
      </c>
      <c r="G1156" s="141" t="s">
        <v>7215</v>
      </c>
      <c r="H1156" s="141" t="s">
        <v>7215</v>
      </c>
      <c r="I1156" s="141" t="s">
        <v>7215</v>
      </c>
      <c r="J1156" s="141" t="s">
        <v>7215</v>
      </c>
      <c r="K1156" s="141" t="s">
        <v>7215</v>
      </c>
      <c r="L1156" s="141" t="s">
        <v>7215</v>
      </c>
      <c r="M1156" s="141" t="s">
        <v>7215</v>
      </c>
      <c r="N1156" s="141" t="s">
        <v>7215</v>
      </c>
      <c r="O1156" s="141" t="s">
        <v>7215</v>
      </c>
    </row>
    <row r="1157" spans="1:15" x14ac:dyDescent="0.2">
      <c r="A1157" s="141">
        <v>334396</v>
      </c>
      <c r="B1157" s="141" t="s">
        <v>4111</v>
      </c>
      <c r="C1157" s="141" t="s">
        <v>7215</v>
      </c>
      <c r="D1157" s="141" t="s">
        <v>7215</v>
      </c>
      <c r="E1157" s="141" t="s">
        <v>7215</v>
      </c>
      <c r="F1157" s="141" t="s">
        <v>7215</v>
      </c>
      <c r="G1157" s="141" t="s">
        <v>7215</v>
      </c>
      <c r="H1157" s="141" t="s">
        <v>7215</v>
      </c>
      <c r="I1157" s="141" t="s">
        <v>7215</v>
      </c>
      <c r="J1157" s="141" t="s">
        <v>7215</v>
      </c>
      <c r="K1157" s="141" t="s">
        <v>7215</v>
      </c>
      <c r="L1157" s="141" t="s">
        <v>7215</v>
      </c>
      <c r="M1157" s="141" t="s">
        <v>7215</v>
      </c>
      <c r="N1157" s="141" t="s">
        <v>7215</v>
      </c>
      <c r="O1157" s="141" t="s">
        <v>7215</v>
      </c>
    </row>
    <row r="1158" spans="1:15" x14ac:dyDescent="0.2">
      <c r="A1158" s="141">
        <v>334397</v>
      </c>
      <c r="B1158" s="141" t="s">
        <v>4111</v>
      </c>
      <c r="C1158" s="141" t="s">
        <v>7215</v>
      </c>
      <c r="D1158" s="141" t="s">
        <v>7215</v>
      </c>
      <c r="E1158" s="141" t="s">
        <v>7215</v>
      </c>
      <c r="F1158" s="141" t="s">
        <v>7215</v>
      </c>
      <c r="G1158" s="141" t="s">
        <v>7215</v>
      </c>
      <c r="H1158" s="141" t="s">
        <v>7215</v>
      </c>
      <c r="I1158" s="141" t="s">
        <v>7215</v>
      </c>
      <c r="J1158" s="141" t="s">
        <v>7215</v>
      </c>
      <c r="K1158" s="141" t="s">
        <v>7215</v>
      </c>
      <c r="L1158" s="141" t="s">
        <v>7215</v>
      </c>
      <c r="M1158" s="141" t="s">
        <v>7215</v>
      </c>
      <c r="N1158" s="141" t="s">
        <v>7215</v>
      </c>
      <c r="O1158" s="141" t="s">
        <v>7215</v>
      </c>
    </row>
    <row r="1159" spans="1:15" x14ac:dyDescent="0.2">
      <c r="A1159" s="141">
        <v>334401</v>
      </c>
      <c r="B1159" s="141" t="s">
        <v>4111</v>
      </c>
      <c r="C1159" s="141" t="s">
        <v>7215</v>
      </c>
      <c r="D1159" s="141" t="s">
        <v>7215</v>
      </c>
      <c r="E1159" s="141" t="s">
        <v>7215</v>
      </c>
      <c r="F1159" s="141" t="s">
        <v>7215</v>
      </c>
      <c r="G1159" s="141" t="s">
        <v>7215</v>
      </c>
      <c r="H1159" s="141" t="s">
        <v>7215</v>
      </c>
      <c r="I1159" s="141" t="s">
        <v>7215</v>
      </c>
      <c r="J1159" s="141" t="s">
        <v>7215</v>
      </c>
      <c r="K1159" s="141" t="s">
        <v>7215</v>
      </c>
      <c r="L1159" s="141" t="s">
        <v>7215</v>
      </c>
      <c r="M1159" s="141" t="s">
        <v>7215</v>
      </c>
      <c r="N1159" s="141" t="s">
        <v>7215</v>
      </c>
      <c r="O1159" s="141" t="s">
        <v>7215</v>
      </c>
    </row>
    <row r="1160" spans="1:15" x14ac:dyDescent="0.2">
      <c r="A1160" s="141">
        <v>334404</v>
      </c>
      <c r="B1160" s="141" t="s">
        <v>4111</v>
      </c>
      <c r="C1160" s="141" t="s">
        <v>7215</v>
      </c>
      <c r="D1160" s="141" t="s">
        <v>7215</v>
      </c>
      <c r="E1160" s="141" t="s">
        <v>7215</v>
      </c>
      <c r="F1160" s="141" t="s">
        <v>7215</v>
      </c>
      <c r="G1160" s="141" t="s">
        <v>7215</v>
      </c>
      <c r="H1160" s="141" t="s">
        <v>7215</v>
      </c>
      <c r="I1160" s="141" t="s">
        <v>7215</v>
      </c>
      <c r="J1160" s="141" t="s">
        <v>7215</v>
      </c>
      <c r="K1160" s="141" t="s">
        <v>7215</v>
      </c>
      <c r="L1160" s="141" t="s">
        <v>7215</v>
      </c>
      <c r="M1160" s="141" t="s">
        <v>7215</v>
      </c>
      <c r="N1160" s="141" t="s">
        <v>7215</v>
      </c>
      <c r="O1160" s="141" t="s">
        <v>7215</v>
      </c>
    </row>
    <row r="1161" spans="1:15" x14ac:dyDescent="0.2">
      <c r="A1161" s="141">
        <v>334406</v>
      </c>
      <c r="B1161" s="141" t="s">
        <v>4111</v>
      </c>
      <c r="C1161" s="141" t="s">
        <v>7215</v>
      </c>
      <c r="D1161" s="141" t="s">
        <v>7215</v>
      </c>
      <c r="E1161" s="141" t="s">
        <v>7215</v>
      </c>
      <c r="F1161" s="141" t="s">
        <v>7215</v>
      </c>
      <c r="G1161" s="141" t="s">
        <v>7215</v>
      </c>
      <c r="H1161" s="141" t="s">
        <v>7215</v>
      </c>
      <c r="I1161" s="141" t="s">
        <v>7215</v>
      </c>
      <c r="J1161" s="141" t="s">
        <v>7215</v>
      </c>
      <c r="K1161" s="141" t="s">
        <v>7215</v>
      </c>
      <c r="L1161" s="141" t="s">
        <v>7215</v>
      </c>
      <c r="M1161" s="141" t="s">
        <v>7215</v>
      </c>
      <c r="N1161" s="141" t="s">
        <v>7215</v>
      </c>
      <c r="O1161" s="141" t="s">
        <v>7215</v>
      </c>
    </row>
    <row r="1162" spans="1:15" x14ac:dyDescent="0.2">
      <c r="A1162" s="141">
        <v>334407</v>
      </c>
      <c r="B1162" s="141" t="s">
        <v>4111</v>
      </c>
      <c r="C1162" s="141" t="s">
        <v>7215</v>
      </c>
      <c r="D1162" s="141" t="s">
        <v>7215</v>
      </c>
      <c r="E1162" s="141" t="s">
        <v>7215</v>
      </c>
      <c r="F1162" s="141" t="s">
        <v>7215</v>
      </c>
      <c r="G1162" s="141" t="s">
        <v>7215</v>
      </c>
      <c r="H1162" s="141" t="s">
        <v>7215</v>
      </c>
      <c r="I1162" s="141" t="s">
        <v>7215</v>
      </c>
      <c r="J1162" s="141" t="s">
        <v>7215</v>
      </c>
      <c r="K1162" s="141" t="s">
        <v>7215</v>
      </c>
      <c r="L1162" s="141" t="s">
        <v>7215</v>
      </c>
      <c r="M1162" s="141" t="s">
        <v>7215</v>
      </c>
      <c r="N1162" s="141" t="s">
        <v>7215</v>
      </c>
      <c r="O1162" s="141" t="s">
        <v>7215</v>
      </c>
    </row>
    <row r="1163" spans="1:15" x14ac:dyDescent="0.2">
      <c r="A1163" s="141">
        <v>334408</v>
      </c>
      <c r="B1163" s="141" t="s">
        <v>4111</v>
      </c>
      <c r="C1163" s="141" t="s">
        <v>7215</v>
      </c>
      <c r="D1163" s="141" t="s">
        <v>7215</v>
      </c>
      <c r="E1163" s="141" t="s">
        <v>7215</v>
      </c>
      <c r="F1163" s="141" t="s">
        <v>7215</v>
      </c>
      <c r="G1163" s="141" t="s">
        <v>7215</v>
      </c>
      <c r="H1163" s="141" t="s">
        <v>7215</v>
      </c>
      <c r="I1163" s="141" t="s">
        <v>7215</v>
      </c>
      <c r="J1163" s="141" t="s">
        <v>7215</v>
      </c>
      <c r="K1163" s="141" t="s">
        <v>7215</v>
      </c>
      <c r="L1163" s="141" t="s">
        <v>7215</v>
      </c>
      <c r="M1163" s="141" t="s">
        <v>7215</v>
      </c>
      <c r="N1163" s="141" t="s">
        <v>7215</v>
      </c>
      <c r="O1163" s="141" t="s">
        <v>7215</v>
      </c>
    </row>
    <row r="1164" spans="1:15" x14ac:dyDescent="0.2">
      <c r="A1164" s="141">
        <v>334409</v>
      </c>
      <c r="B1164" s="141" t="s">
        <v>4111</v>
      </c>
      <c r="C1164" s="141" t="s">
        <v>7215</v>
      </c>
      <c r="D1164" s="141" t="s">
        <v>7215</v>
      </c>
      <c r="E1164" s="141" t="s">
        <v>7215</v>
      </c>
      <c r="F1164" s="141" t="s">
        <v>7215</v>
      </c>
      <c r="G1164" s="141" t="s">
        <v>7215</v>
      </c>
      <c r="H1164" s="141" t="s">
        <v>7215</v>
      </c>
      <c r="I1164" s="141" t="s">
        <v>7215</v>
      </c>
      <c r="J1164" s="141" t="s">
        <v>7215</v>
      </c>
      <c r="K1164" s="141" t="s">
        <v>7215</v>
      </c>
      <c r="L1164" s="141" t="s">
        <v>7215</v>
      </c>
      <c r="M1164" s="141" t="s">
        <v>7215</v>
      </c>
      <c r="N1164" s="141" t="s">
        <v>7215</v>
      </c>
      <c r="O1164" s="141" t="s">
        <v>7215</v>
      </c>
    </row>
    <row r="1165" spans="1:15" x14ac:dyDescent="0.2">
      <c r="A1165" s="141">
        <v>334413</v>
      </c>
      <c r="B1165" s="141" t="s">
        <v>4111</v>
      </c>
      <c r="C1165" s="141" t="s">
        <v>7215</v>
      </c>
      <c r="D1165" s="141" t="s">
        <v>7215</v>
      </c>
      <c r="E1165" s="141" t="s">
        <v>7215</v>
      </c>
      <c r="F1165" s="141" t="s">
        <v>7215</v>
      </c>
      <c r="G1165" s="141" t="s">
        <v>7215</v>
      </c>
      <c r="H1165" s="141" t="s">
        <v>7215</v>
      </c>
      <c r="I1165" s="141" t="s">
        <v>7215</v>
      </c>
      <c r="J1165" s="141" t="s">
        <v>7215</v>
      </c>
      <c r="K1165" s="141" t="s">
        <v>7215</v>
      </c>
      <c r="L1165" s="141" t="s">
        <v>7215</v>
      </c>
      <c r="M1165" s="141" t="s">
        <v>7215</v>
      </c>
      <c r="N1165" s="141" t="s">
        <v>7215</v>
      </c>
      <c r="O1165" s="141" t="s">
        <v>7215</v>
      </c>
    </row>
    <row r="1166" spans="1:15" x14ac:dyDescent="0.2">
      <c r="A1166" s="141">
        <v>334414</v>
      </c>
      <c r="B1166" s="141" t="s">
        <v>4111</v>
      </c>
      <c r="C1166" s="141" t="s">
        <v>7215</v>
      </c>
      <c r="D1166" s="141" t="s">
        <v>7215</v>
      </c>
      <c r="E1166" s="141" t="s">
        <v>7215</v>
      </c>
      <c r="F1166" s="141" t="s">
        <v>7215</v>
      </c>
      <c r="G1166" s="141" t="s">
        <v>7215</v>
      </c>
      <c r="H1166" s="141" t="s">
        <v>7215</v>
      </c>
      <c r="I1166" s="141" t="s">
        <v>7215</v>
      </c>
      <c r="J1166" s="141" t="s">
        <v>7215</v>
      </c>
      <c r="K1166" s="141" t="s">
        <v>7215</v>
      </c>
      <c r="L1166" s="141" t="s">
        <v>7215</v>
      </c>
      <c r="M1166" s="141" t="s">
        <v>7215</v>
      </c>
      <c r="N1166" s="141" t="s">
        <v>7215</v>
      </c>
      <c r="O1166" s="141" t="s">
        <v>7215</v>
      </c>
    </row>
    <row r="1167" spans="1:15" x14ac:dyDescent="0.2">
      <c r="A1167" s="141">
        <v>334416</v>
      </c>
      <c r="B1167" s="141" t="s">
        <v>4111</v>
      </c>
      <c r="C1167" s="141" t="s">
        <v>7215</v>
      </c>
      <c r="D1167" s="141" t="s">
        <v>7215</v>
      </c>
      <c r="E1167" s="141" t="s">
        <v>7215</v>
      </c>
      <c r="F1167" s="141" t="s">
        <v>7215</v>
      </c>
      <c r="G1167" s="141" t="s">
        <v>7215</v>
      </c>
      <c r="H1167" s="141" t="s">
        <v>7215</v>
      </c>
      <c r="I1167" s="141" t="s">
        <v>7215</v>
      </c>
      <c r="J1167" s="141" t="s">
        <v>7215</v>
      </c>
      <c r="K1167" s="141" t="s">
        <v>7215</v>
      </c>
      <c r="L1167" s="141" t="s">
        <v>7215</v>
      </c>
      <c r="M1167" s="141" t="s">
        <v>7215</v>
      </c>
      <c r="N1167" s="141" t="s">
        <v>7215</v>
      </c>
      <c r="O1167" s="141" t="s">
        <v>7215</v>
      </c>
    </row>
    <row r="1168" spans="1:15" x14ac:dyDescent="0.2">
      <c r="A1168" s="141">
        <v>334417</v>
      </c>
      <c r="B1168" s="141" t="s">
        <v>4111</v>
      </c>
      <c r="C1168" s="141" t="s">
        <v>7215</v>
      </c>
      <c r="D1168" s="141" t="s">
        <v>7215</v>
      </c>
      <c r="E1168" s="141" t="s">
        <v>7215</v>
      </c>
      <c r="F1168" s="141" t="s">
        <v>7215</v>
      </c>
      <c r="G1168" s="141" t="s">
        <v>7215</v>
      </c>
      <c r="H1168" s="141" t="s">
        <v>7215</v>
      </c>
      <c r="I1168" s="141" t="s">
        <v>7215</v>
      </c>
      <c r="J1168" s="141" t="s">
        <v>7215</v>
      </c>
      <c r="K1168" s="141" t="s">
        <v>7215</v>
      </c>
      <c r="L1168" s="141" t="s">
        <v>7215</v>
      </c>
      <c r="M1168" s="141" t="s">
        <v>7215</v>
      </c>
      <c r="N1168" s="141" t="s">
        <v>7215</v>
      </c>
      <c r="O1168" s="141" t="s">
        <v>7215</v>
      </c>
    </row>
    <row r="1169" spans="1:15" x14ac:dyDescent="0.2">
      <c r="A1169" s="141">
        <v>334421</v>
      </c>
      <c r="B1169" s="141" t="s">
        <v>4111</v>
      </c>
      <c r="C1169" s="141" t="s">
        <v>7215</v>
      </c>
      <c r="D1169" s="141" t="s">
        <v>7215</v>
      </c>
      <c r="E1169" s="141" t="s">
        <v>7215</v>
      </c>
      <c r="F1169" s="141" t="s">
        <v>7215</v>
      </c>
      <c r="G1169" s="141" t="s">
        <v>7215</v>
      </c>
      <c r="H1169" s="141" t="s">
        <v>7215</v>
      </c>
      <c r="I1169" s="141" t="s">
        <v>7215</v>
      </c>
      <c r="J1169" s="141" t="s">
        <v>7215</v>
      </c>
      <c r="K1169" s="141" t="s">
        <v>7215</v>
      </c>
      <c r="L1169" s="141" t="s">
        <v>7215</v>
      </c>
      <c r="M1169" s="141" t="s">
        <v>7215</v>
      </c>
      <c r="N1169" s="141" t="s">
        <v>7215</v>
      </c>
      <c r="O1169" s="141" t="s">
        <v>7215</v>
      </c>
    </row>
    <row r="1170" spans="1:15" x14ac:dyDescent="0.2">
      <c r="A1170" s="141">
        <v>334423</v>
      </c>
      <c r="B1170" s="141" t="s">
        <v>4111</v>
      </c>
      <c r="C1170" s="141" t="s">
        <v>7215</v>
      </c>
      <c r="D1170" s="141" t="s">
        <v>7215</v>
      </c>
      <c r="E1170" s="141" t="s">
        <v>7215</v>
      </c>
      <c r="F1170" s="141" t="s">
        <v>7215</v>
      </c>
      <c r="G1170" s="141" t="s">
        <v>7215</v>
      </c>
      <c r="H1170" s="141" t="s">
        <v>7215</v>
      </c>
      <c r="I1170" s="141" t="s">
        <v>7215</v>
      </c>
      <c r="J1170" s="141" t="s">
        <v>7215</v>
      </c>
      <c r="K1170" s="141" t="s">
        <v>7215</v>
      </c>
      <c r="L1170" s="141" t="s">
        <v>7215</v>
      </c>
      <c r="M1170" s="141" t="s">
        <v>7215</v>
      </c>
      <c r="N1170" s="141" t="s">
        <v>7215</v>
      </c>
      <c r="O1170" s="141" t="s">
        <v>7215</v>
      </c>
    </row>
    <row r="1171" spans="1:15" x14ac:dyDescent="0.2">
      <c r="A1171" s="141">
        <v>334424</v>
      </c>
      <c r="B1171" s="141" t="s">
        <v>4111</v>
      </c>
      <c r="C1171" s="141" t="s">
        <v>7215</v>
      </c>
      <c r="D1171" s="141" t="s">
        <v>7215</v>
      </c>
      <c r="E1171" s="141" t="s">
        <v>7215</v>
      </c>
      <c r="F1171" s="141" t="s">
        <v>7215</v>
      </c>
      <c r="G1171" s="141" t="s">
        <v>7215</v>
      </c>
      <c r="H1171" s="141" t="s">
        <v>7215</v>
      </c>
      <c r="I1171" s="141" t="s">
        <v>7215</v>
      </c>
      <c r="J1171" s="141" t="s">
        <v>7215</v>
      </c>
      <c r="K1171" s="141" t="s">
        <v>7215</v>
      </c>
      <c r="L1171" s="141" t="s">
        <v>7215</v>
      </c>
      <c r="M1171" s="141" t="s">
        <v>7215</v>
      </c>
      <c r="N1171" s="141" t="s">
        <v>7215</v>
      </c>
      <c r="O1171" s="141" t="s">
        <v>7215</v>
      </c>
    </row>
    <row r="1172" spans="1:15" x14ac:dyDescent="0.2">
      <c r="A1172" s="141">
        <v>334426</v>
      </c>
      <c r="B1172" s="141" t="s">
        <v>4111</v>
      </c>
      <c r="C1172" s="141" t="s">
        <v>7215</v>
      </c>
      <c r="D1172" s="141" t="s">
        <v>7215</v>
      </c>
      <c r="E1172" s="141" t="s">
        <v>7215</v>
      </c>
      <c r="F1172" s="141" t="s">
        <v>7215</v>
      </c>
      <c r="G1172" s="141" t="s">
        <v>7215</v>
      </c>
      <c r="H1172" s="141" t="s">
        <v>7215</v>
      </c>
      <c r="I1172" s="141" t="s">
        <v>7215</v>
      </c>
      <c r="J1172" s="141" t="s">
        <v>7215</v>
      </c>
      <c r="K1172" s="141" t="s">
        <v>7215</v>
      </c>
      <c r="L1172" s="141" t="s">
        <v>7215</v>
      </c>
      <c r="M1172" s="141" t="s">
        <v>7215</v>
      </c>
      <c r="N1172" s="141" t="s">
        <v>7215</v>
      </c>
      <c r="O1172" s="141" t="s">
        <v>7215</v>
      </c>
    </row>
    <row r="1173" spans="1:15" x14ac:dyDescent="0.2">
      <c r="A1173" s="141">
        <v>334427</v>
      </c>
      <c r="B1173" s="141" t="s">
        <v>4111</v>
      </c>
      <c r="C1173" s="141" t="s">
        <v>7215</v>
      </c>
      <c r="D1173" s="141" t="s">
        <v>7215</v>
      </c>
      <c r="E1173" s="141" t="s">
        <v>7215</v>
      </c>
      <c r="F1173" s="141" t="s">
        <v>7215</v>
      </c>
      <c r="G1173" s="141" t="s">
        <v>7215</v>
      </c>
      <c r="H1173" s="141" t="s">
        <v>7215</v>
      </c>
      <c r="I1173" s="141" t="s">
        <v>7215</v>
      </c>
      <c r="J1173" s="141" t="s">
        <v>7215</v>
      </c>
      <c r="K1173" s="141" t="s">
        <v>7215</v>
      </c>
      <c r="L1173" s="141" t="s">
        <v>7215</v>
      </c>
      <c r="M1173" s="141" t="s">
        <v>7215</v>
      </c>
      <c r="N1173" s="141" t="s">
        <v>7215</v>
      </c>
      <c r="O1173" s="141" t="s">
        <v>7215</v>
      </c>
    </row>
    <row r="1174" spans="1:15" x14ac:dyDescent="0.2">
      <c r="A1174" s="141">
        <v>334429</v>
      </c>
      <c r="B1174" s="141" t="s">
        <v>4111</v>
      </c>
      <c r="C1174" s="141" t="s">
        <v>7215</v>
      </c>
      <c r="D1174" s="141" t="s">
        <v>7215</v>
      </c>
      <c r="E1174" s="141" t="s">
        <v>7215</v>
      </c>
      <c r="F1174" s="141" t="s">
        <v>7215</v>
      </c>
      <c r="G1174" s="141" t="s">
        <v>7215</v>
      </c>
      <c r="H1174" s="141" t="s">
        <v>7215</v>
      </c>
      <c r="I1174" s="141" t="s">
        <v>7215</v>
      </c>
      <c r="J1174" s="141" t="s">
        <v>7215</v>
      </c>
      <c r="K1174" s="141" t="s">
        <v>7215</v>
      </c>
      <c r="L1174" s="141" t="s">
        <v>7215</v>
      </c>
      <c r="M1174" s="141" t="s">
        <v>7215</v>
      </c>
      <c r="N1174" s="141" t="s">
        <v>7215</v>
      </c>
      <c r="O1174" s="141" t="s">
        <v>7215</v>
      </c>
    </row>
    <row r="1175" spans="1:15" x14ac:dyDescent="0.2">
      <c r="A1175" s="141">
        <v>334437</v>
      </c>
      <c r="B1175" s="141" t="s">
        <v>4111</v>
      </c>
      <c r="C1175" s="141" t="s">
        <v>7215</v>
      </c>
      <c r="D1175" s="141" t="s">
        <v>7215</v>
      </c>
      <c r="E1175" s="141" t="s">
        <v>7215</v>
      </c>
      <c r="F1175" s="141" t="s">
        <v>7215</v>
      </c>
      <c r="G1175" s="141" t="s">
        <v>7215</v>
      </c>
      <c r="H1175" s="141" t="s">
        <v>7215</v>
      </c>
      <c r="I1175" s="141" t="s">
        <v>7215</v>
      </c>
      <c r="J1175" s="141" t="s">
        <v>7215</v>
      </c>
      <c r="K1175" s="141" t="s">
        <v>7215</v>
      </c>
      <c r="L1175" s="141" t="s">
        <v>7215</v>
      </c>
      <c r="M1175" s="141" t="s">
        <v>7215</v>
      </c>
      <c r="N1175" s="141" t="s">
        <v>7215</v>
      </c>
      <c r="O1175" s="141" t="s">
        <v>7215</v>
      </c>
    </row>
    <row r="1176" spans="1:15" x14ac:dyDescent="0.2">
      <c r="A1176" s="141">
        <v>334439</v>
      </c>
      <c r="B1176" s="141" t="s">
        <v>4111</v>
      </c>
      <c r="C1176" s="141" t="s">
        <v>7215</v>
      </c>
      <c r="D1176" s="141" t="s">
        <v>7215</v>
      </c>
      <c r="E1176" s="141" t="s">
        <v>7215</v>
      </c>
      <c r="F1176" s="141" t="s">
        <v>7215</v>
      </c>
      <c r="G1176" s="141" t="s">
        <v>7215</v>
      </c>
      <c r="H1176" s="141" t="s">
        <v>7215</v>
      </c>
      <c r="I1176" s="141" t="s">
        <v>7215</v>
      </c>
      <c r="J1176" s="141" t="s">
        <v>7215</v>
      </c>
      <c r="K1176" s="141" t="s">
        <v>7215</v>
      </c>
      <c r="L1176" s="141" t="s">
        <v>7215</v>
      </c>
      <c r="M1176" s="141" t="s">
        <v>7215</v>
      </c>
      <c r="N1176" s="141" t="s">
        <v>7215</v>
      </c>
      <c r="O1176" s="141" t="s">
        <v>7215</v>
      </c>
    </row>
    <row r="1177" spans="1:15" x14ac:dyDescent="0.2">
      <c r="A1177" s="141">
        <v>334441</v>
      </c>
      <c r="B1177" s="141" t="s">
        <v>4111</v>
      </c>
      <c r="C1177" s="141" t="s">
        <v>7215</v>
      </c>
      <c r="D1177" s="141" t="s">
        <v>7215</v>
      </c>
      <c r="E1177" s="141" t="s">
        <v>7215</v>
      </c>
      <c r="F1177" s="141" t="s">
        <v>7215</v>
      </c>
      <c r="G1177" s="141" t="s">
        <v>7215</v>
      </c>
      <c r="H1177" s="141" t="s">
        <v>7215</v>
      </c>
      <c r="I1177" s="141" t="s">
        <v>7215</v>
      </c>
      <c r="J1177" s="141" t="s">
        <v>7215</v>
      </c>
      <c r="K1177" s="141" t="s">
        <v>7215</v>
      </c>
      <c r="L1177" s="141" t="s">
        <v>7215</v>
      </c>
      <c r="M1177" s="141" t="s">
        <v>7215</v>
      </c>
      <c r="N1177" s="141" t="s">
        <v>7215</v>
      </c>
      <c r="O1177" s="141" t="s">
        <v>7215</v>
      </c>
    </row>
    <row r="1178" spans="1:15" x14ac:dyDescent="0.2">
      <c r="A1178" s="141">
        <v>334443</v>
      </c>
      <c r="B1178" s="141" t="s">
        <v>4111</v>
      </c>
      <c r="C1178" s="141" t="s">
        <v>7215</v>
      </c>
      <c r="D1178" s="141" t="s">
        <v>7215</v>
      </c>
      <c r="E1178" s="141" t="s">
        <v>7215</v>
      </c>
      <c r="F1178" s="141" t="s">
        <v>7215</v>
      </c>
      <c r="G1178" s="141" t="s">
        <v>7215</v>
      </c>
      <c r="H1178" s="141" t="s">
        <v>7215</v>
      </c>
      <c r="I1178" s="141" t="s">
        <v>7215</v>
      </c>
      <c r="J1178" s="141" t="s">
        <v>7215</v>
      </c>
      <c r="K1178" s="141" t="s">
        <v>7215</v>
      </c>
      <c r="L1178" s="141" t="s">
        <v>7215</v>
      </c>
      <c r="M1178" s="141" t="s">
        <v>7215</v>
      </c>
      <c r="N1178" s="141" t="s">
        <v>7215</v>
      </c>
      <c r="O1178" s="141" t="s">
        <v>7215</v>
      </c>
    </row>
    <row r="1179" spans="1:15" x14ac:dyDescent="0.2">
      <c r="A1179" s="141">
        <v>334444</v>
      </c>
      <c r="B1179" s="141" t="s">
        <v>4111</v>
      </c>
      <c r="C1179" s="141" t="s">
        <v>7215</v>
      </c>
      <c r="D1179" s="141" t="s">
        <v>7215</v>
      </c>
      <c r="E1179" s="141" t="s">
        <v>7215</v>
      </c>
      <c r="F1179" s="141" t="s">
        <v>7215</v>
      </c>
      <c r="G1179" s="141" t="s">
        <v>7215</v>
      </c>
      <c r="H1179" s="141" t="s">
        <v>7215</v>
      </c>
      <c r="I1179" s="141" t="s">
        <v>7215</v>
      </c>
      <c r="J1179" s="141" t="s">
        <v>7215</v>
      </c>
      <c r="K1179" s="141" t="s">
        <v>7215</v>
      </c>
      <c r="L1179" s="141" t="s">
        <v>7215</v>
      </c>
      <c r="M1179" s="141" t="s">
        <v>7215</v>
      </c>
      <c r="N1179" s="141" t="s">
        <v>7215</v>
      </c>
      <c r="O1179" s="141" t="s">
        <v>7215</v>
      </c>
    </row>
    <row r="1180" spans="1:15" x14ac:dyDescent="0.2">
      <c r="A1180" s="141">
        <v>334445</v>
      </c>
      <c r="B1180" s="141" t="s">
        <v>4111</v>
      </c>
      <c r="C1180" s="141" t="s">
        <v>7215</v>
      </c>
      <c r="D1180" s="141" t="s">
        <v>7215</v>
      </c>
      <c r="E1180" s="141" t="s">
        <v>7215</v>
      </c>
      <c r="F1180" s="141" t="s">
        <v>7215</v>
      </c>
      <c r="G1180" s="141" t="s">
        <v>7215</v>
      </c>
      <c r="H1180" s="141" t="s">
        <v>7215</v>
      </c>
      <c r="I1180" s="141" t="s">
        <v>7215</v>
      </c>
      <c r="J1180" s="141" t="s">
        <v>7215</v>
      </c>
      <c r="K1180" s="141" t="s">
        <v>7215</v>
      </c>
      <c r="L1180" s="141" t="s">
        <v>7215</v>
      </c>
      <c r="M1180" s="141" t="s">
        <v>7215</v>
      </c>
      <c r="N1180" s="141" t="s">
        <v>7215</v>
      </c>
      <c r="O1180" s="141" t="s">
        <v>7215</v>
      </c>
    </row>
    <row r="1181" spans="1:15" x14ac:dyDescent="0.2">
      <c r="A1181" s="141">
        <v>334447</v>
      </c>
      <c r="B1181" s="141" t="s">
        <v>4111</v>
      </c>
      <c r="C1181" s="141" t="s">
        <v>7215</v>
      </c>
      <c r="D1181" s="141" t="s">
        <v>7215</v>
      </c>
      <c r="E1181" s="141" t="s">
        <v>7215</v>
      </c>
      <c r="F1181" s="141" t="s">
        <v>7215</v>
      </c>
      <c r="G1181" s="141" t="s">
        <v>7215</v>
      </c>
      <c r="H1181" s="141" t="s">
        <v>7215</v>
      </c>
      <c r="I1181" s="141" t="s">
        <v>7215</v>
      </c>
      <c r="J1181" s="141" t="s">
        <v>7215</v>
      </c>
      <c r="K1181" s="141" t="s">
        <v>7215</v>
      </c>
      <c r="L1181" s="141" t="s">
        <v>7215</v>
      </c>
      <c r="M1181" s="141" t="s">
        <v>7215</v>
      </c>
      <c r="N1181" s="141" t="s">
        <v>7215</v>
      </c>
      <c r="O1181" s="141" t="s">
        <v>7215</v>
      </c>
    </row>
    <row r="1182" spans="1:15" x14ac:dyDescent="0.2">
      <c r="A1182" s="141">
        <v>334448</v>
      </c>
      <c r="B1182" s="141" t="s">
        <v>4111</v>
      </c>
      <c r="C1182" s="141" t="s">
        <v>7215</v>
      </c>
      <c r="D1182" s="141" t="s">
        <v>7215</v>
      </c>
      <c r="E1182" s="141" t="s">
        <v>7215</v>
      </c>
      <c r="F1182" s="141" t="s">
        <v>7215</v>
      </c>
      <c r="G1182" s="141" t="s">
        <v>7215</v>
      </c>
      <c r="H1182" s="141" t="s">
        <v>7215</v>
      </c>
      <c r="I1182" s="141" t="s">
        <v>7215</v>
      </c>
      <c r="J1182" s="141" t="s">
        <v>7215</v>
      </c>
      <c r="K1182" s="141" t="s">
        <v>7215</v>
      </c>
      <c r="L1182" s="141" t="s">
        <v>7215</v>
      </c>
      <c r="M1182" s="141" t="s">
        <v>7215</v>
      </c>
      <c r="N1182" s="141" t="s">
        <v>7215</v>
      </c>
      <c r="O1182" s="141" t="s">
        <v>7215</v>
      </c>
    </row>
    <row r="1183" spans="1:15" x14ac:dyDescent="0.2">
      <c r="A1183" s="141">
        <v>334449</v>
      </c>
      <c r="B1183" s="141" t="s">
        <v>4111</v>
      </c>
      <c r="C1183" s="141" t="s">
        <v>7215</v>
      </c>
      <c r="D1183" s="141" t="s">
        <v>7215</v>
      </c>
      <c r="E1183" s="141" t="s">
        <v>7215</v>
      </c>
      <c r="F1183" s="141" t="s">
        <v>7215</v>
      </c>
      <c r="G1183" s="141" t="s">
        <v>7215</v>
      </c>
      <c r="H1183" s="141" t="s">
        <v>7215</v>
      </c>
      <c r="I1183" s="141" t="s">
        <v>7215</v>
      </c>
      <c r="J1183" s="141" t="s">
        <v>7215</v>
      </c>
      <c r="K1183" s="141" t="s">
        <v>7215</v>
      </c>
      <c r="L1183" s="141" t="s">
        <v>7215</v>
      </c>
      <c r="M1183" s="141" t="s">
        <v>7215</v>
      </c>
      <c r="N1183" s="141" t="s">
        <v>7215</v>
      </c>
      <c r="O1183" s="141" t="s">
        <v>7215</v>
      </c>
    </row>
    <row r="1184" spans="1:15" x14ac:dyDescent="0.2">
      <c r="A1184" s="141">
        <v>334451</v>
      </c>
      <c r="B1184" s="141" t="s">
        <v>4111</v>
      </c>
      <c r="C1184" s="141" t="s">
        <v>7215</v>
      </c>
      <c r="D1184" s="141" t="s">
        <v>7215</v>
      </c>
      <c r="E1184" s="141" t="s">
        <v>7215</v>
      </c>
      <c r="F1184" s="141" t="s">
        <v>7215</v>
      </c>
      <c r="G1184" s="141" t="s">
        <v>7215</v>
      </c>
      <c r="H1184" s="141" t="s">
        <v>7215</v>
      </c>
      <c r="I1184" s="141" t="s">
        <v>7215</v>
      </c>
      <c r="J1184" s="141" t="s">
        <v>7215</v>
      </c>
      <c r="K1184" s="141" t="s">
        <v>7215</v>
      </c>
      <c r="L1184" s="141" t="s">
        <v>7215</v>
      </c>
      <c r="M1184" s="141" t="s">
        <v>7215</v>
      </c>
      <c r="N1184" s="141" t="s">
        <v>7215</v>
      </c>
      <c r="O1184" s="141" t="s">
        <v>7215</v>
      </c>
    </row>
    <row r="1185" spans="1:15" x14ac:dyDescent="0.2">
      <c r="A1185" s="141">
        <v>334455</v>
      </c>
      <c r="B1185" s="141" t="s">
        <v>4111</v>
      </c>
      <c r="C1185" s="141" t="s">
        <v>7215</v>
      </c>
      <c r="D1185" s="141" t="s">
        <v>7215</v>
      </c>
      <c r="E1185" s="141" t="s">
        <v>7215</v>
      </c>
      <c r="F1185" s="141" t="s">
        <v>7215</v>
      </c>
      <c r="G1185" s="141" t="s">
        <v>7215</v>
      </c>
      <c r="H1185" s="141" t="s">
        <v>7215</v>
      </c>
      <c r="I1185" s="141" t="s">
        <v>7215</v>
      </c>
      <c r="J1185" s="141" t="s">
        <v>7215</v>
      </c>
      <c r="K1185" s="141" t="s">
        <v>7215</v>
      </c>
      <c r="L1185" s="141" t="s">
        <v>7215</v>
      </c>
      <c r="M1185" s="141" t="s">
        <v>7215</v>
      </c>
      <c r="N1185" s="141" t="s">
        <v>7215</v>
      </c>
      <c r="O1185" s="141" t="s">
        <v>7215</v>
      </c>
    </row>
    <row r="1186" spans="1:15" x14ac:dyDescent="0.2">
      <c r="A1186" s="141">
        <v>334456</v>
      </c>
      <c r="B1186" s="141" t="s">
        <v>4111</v>
      </c>
      <c r="C1186" s="141" t="s">
        <v>7215</v>
      </c>
      <c r="D1186" s="141" t="s">
        <v>7215</v>
      </c>
      <c r="E1186" s="141" t="s">
        <v>7215</v>
      </c>
      <c r="F1186" s="141" t="s">
        <v>7215</v>
      </c>
      <c r="G1186" s="141" t="s">
        <v>7215</v>
      </c>
      <c r="H1186" s="141" t="s">
        <v>7215</v>
      </c>
      <c r="I1186" s="141" t="s">
        <v>7215</v>
      </c>
      <c r="J1186" s="141" t="s">
        <v>7215</v>
      </c>
      <c r="K1186" s="141" t="s">
        <v>7215</v>
      </c>
      <c r="L1186" s="141" t="s">
        <v>7215</v>
      </c>
      <c r="M1186" s="141" t="s">
        <v>7215</v>
      </c>
      <c r="N1186" s="141" t="s">
        <v>7215</v>
      </c>
      <c r="O1186" s="141" t="s">
        <v>7215</v>
      </c>
    </row>
    <row r="1187" spans="1:15" x14ac:dyDescent="0.2">
      <c r="A1187" s="141">
        <v>334458</v>
      </c>
      <c r="B1187" s="141" t="s">
        <v>4111</v>
      </c>
      <c r="C1187" s="141" t="s">
        <v>7215</v>
      </c>
      <c r="D1187" s="141" t="s">
        <v>7215</v>
      </c>
      <c r="E1187" s="141" t="s">
        <v>7215</v>
      </c>
      <c r="F1187" s="141" t="s">
        <v>7215</v>
      </c>
      <c r="G1187" s="141" t="s">
        <v>7215</v>
      </c>
      <c r="H1187" s="141" t="s">
        <v>7215</v>
      </c>
      <c r="I1187" s="141" t="s">
        <v>7215</v>
      </c>
      <c r="J1187" s="141" t="s">
        <v>7215</v>
      </c>
      <c r="K1187" s="141" t="s">
        <v>7215</v>
      </c>
      <c r="L1187" s="141" t="s">
        <v>7215</v>
      </c>
      <c r="M1187" s="141" t="s">
        <v>7215</v>
      </c>
      <c r="N1187" s="141" t="s">
        <v>7215</v>
      </c>
      <c r="O1187" s="141" t="s">
        <v>7215</v>
      </c>
    </row>
    <row r="1188" spans="1:15" x14ac:dyDescent="0.2">
      <c r="A1188" s="141">
        <v>334459</v>
      </c>
      <c r="B1188" s="141" t="s">
        <v>4111</v>
      </c>
      <c r="C1188" s="141" t="s">
        <v>7215</v>
      </c>
      <c r="D1188" s="141" t="s">
        <v>7215</v>
      </c>
      <c r="E1188" s="141" t="s">
        <v>7215</v>
      </c>
      <c r="F1188" s="141" t="s">
        <v>7215</v>
      </c>
      <c r="G1188" s="141" t="s">
        <v>7215</v>
      </c>
      <c r="H1188" s="141" t="s">
        <v>7215</v>
      </c>
      <c r="I1188" s="141" t="s">
        <v>7215</v>
      </c>
      <c r="J1188" s="141" t="s">
        <v>7215</v>
      </c>
      <c r="K1188" s="141" t="s">
        <v>7215</v>
      </c>
      <c r="L1188" s="141" t="s">
        <v>7215</v>
      </c>
      <c r="M1188" s="141" t="s">
        <v>7215</v>
      </c>
      <c r="N1188" s="141" t="s">
        <v>7215</v>
      </c>
      <c r="O1188" s="141" t="s">
        <v>7215</v>
      </c>
    </row>
    <row r="1189" spans="1:15" x14ac:dyDescent="0.2">
      <c r="A1189" s="141">
        <v>334464</v>
      </c>
      <c r="B1189" s="141" t="s">
        <v>4111</v>
      </c>
      <c r="C1189" s="141" t="s">
        <v>7215</v>
      </c>
      <c r="D1189" s="141" t="s">
        <v>7215</v>
      </c>
      <c r="E1189" s="141" t="s">
        <v>7215</v>
      </c>
      <c r="F1189" s="141" t="s">
        <v>7215</v>
      </c>
      <c r="G1189" s="141" t="s">
        <v>7215</v>
      </c>
      <c r="H1189" s="141" t="s">
        <v>7215</v>
      </c>
      <c r="I1189" s="141" t="s">
        <v>7215</v>
      </c>
      <c r="J1189" s="141" t="s">
        <v>7215</v>
      </c>
      <c r="K1189" s="141" t="s">
        <v>7215</v>
      </c>
      <c r="L1189" s="141" t="s">
        <v>7215</v>
      </c>
      <c r="M1189" s="141" t="s">
        <v>7215</v>
      </c>
      <c r="N1189" s="141" t="s">
        <v>7215</v>
      </c>
      <c r="O1189" s="141" t="s">
        <v>7215</v>
      </c>
    </row>
    <row r="1190" spans="1:15" x14ac:dyDescent="0.2">
      <c r="A1190" s="141">
        <v>334467</v>
      </c>
      <c r="B1190" s="141" t="s">
        <v>4111</v>
      </c>
      <c r="C1190" s="141" t="s">
        <v>7215</v>
      </c>
      <c r="D1190" s="141" t="s">
        <v>7215</v>
      </c>
      <c r="E1190" s="141" t="s">
        <v>7215</v>
      </c>
      <c r="F1190" s="141" t="s">
        <v>7215</v>
      </c>
      <c r="G1190" s="141" t="s">
        <v>7215</v>
      </c>
      <c r="H1190" s="141" t="s">
        <v>7215</v>
      </c>
      <c r="I1190" s="141" t="s">
        <v>7215</v>
      </c>
      <c r="J1190" s="141" t="s">
        <v>7215</v>
      </c>
      <c r="K1190" s="141" t="s">
        <v>7215</v>
      </c>
      <c r="L1190" s="141" t="s">
        <v>7215</v>
      </c>
      <c r="M1190" s="141" t="s">
        <v>7215</v>
      </c>
      <c r="N1190" s="141" t="s">
        <v>7215</v>
      </c>
      <c r="O1190" s="141" t="s">
        <v>7215</v>
      </c>
    </row>
    <row r="1191" spans="1:15" x14ac:dyDescent="0.2">
      <c r="A1191" s="141">
        <v>334468</v>
      </c>
      <c r="B1191" s="141" t="s">
        <v>4111</v>
      </c>
      <c r="C1191" s="141" t="s">
        <v>7215</v>
      </c>
      <c r="D1191" s="141" t="s">
        <v>7215</v>
      </c>
      <c r="E1191" s="141" t="s">
        <v>7215</v>
      </c>
      <c r="F1191" s="141" t="s">
        <v>7215</v>
      </c>
      <c r="G1191" s="141" t="s">
        <v>7215</v>
      </c>
      <c r="H1191" s="141" t="s">
        <v>7215</v>
      </c>
      <c r="I1191" s="141" t="s">
        <v>7215</v>
      </c>
      <c r="J1191" s="141" t="s">
        <v>7215</v>
      </c>
      <c r="K1191" s="141" t="s">
        <v>7215</v>
      </c>
      <c r="L1191" s="141" t="s">
        <v>7215</v>
      </c>
      <c r="M1191" s="141" t="s">
        <v>7215</v>
      </c>
      <c r="N1191" s="141" t="s">
        <v>7215</v>
      </c>
      <c r="O1191" s="141" t="s">
        <v>7215</v>
      </c>
    </row>
    <row r="1192" spans="1:15" x14ac:dyDescent="0.2">
      <c r="A1192" s="141">
        <v>334471</v>
      </c>
      <c r="B1192" s="141" t="s">
        <v>4111</v>
      </c>
      <c r="C1192" s="141" t="s">
        <v>7215</v>
      </c>
      <c r="D1192" s="141" t="s">
        <v>7215</v>
      </c>
      <c r="E1192" s="141" t="s">
        <v>7215</v>
      </c>
      <c r="F1192" s="141" t="s">
        <v>7215</v>
      </c>
      <c r="G1192" s="141" t="s">
        <v>7215</v>
      </c>
      <c r="H1192" s="141" t="s">
        <v>7215</v>
      </c>
      <c r="I1192" s="141" t="s">
        <v>7215</v>
      </c>
      <c r="J1192" s="141" t="s">
        <v>7215</v>
      </c>
      <c r="K1192" s="141" t="s">
        <v>7215</v>
      </c>
      <c r="L1192" s="141" t="s">
        <v>7215</v>
      </c>
      <c r="M1192" s="141" t="s">
        <v>7215</v>
      </c>
      <c r="N1192" s="141" t="s">
        <v>7215</v>
      </c>
      <c r="O1192" s="141" t="s">
        <v>7215</v>
      </c>
    </row>
    <row r="1193" spans="1:15" x14ac:dyDescent="0.2">
      <c r="A1193" s="141">
        <v>334478</v>
      </c>
      <c r="B1193" s="141" t="s">
        <v>4111</v>
      </c>
      <c r="C1193" s="141" t="s">
        <v>7215</v>
      </c>
      <c r="D1193" s="141" t="s">
        <v>7215</v>
      </c>
      <c r="E1193" s="141" t="s">
        <v>7215</v>
      </c>
      <c r="F1193" s="141" t="s">
        <v>7215</v>
      </c>
      <c r="G1193" s="141" t="s">
        <v>7215</v>
      </c>
      <c r="H1193" s="141" t="s">
        <v>7215</v>
      </c>
      <c r="I1193" s="141" t="s">
        <v>7215</v>
      </c>
      <c r="J1193" s="141" t="s">
        <v>7215</v>
      </c>
      <c r="K1193" s="141" t="s">
        <v>7215</v>
      </c>
      <c r="L1193" s="141" t="s">
        <v>7215</v>
      </c>
      <c r="M1193" s="141" t="s">
        <v>7215</v>
      </c>
      <c r="N1193" s="141" t="s">
        <v>7215</v>
      </c>
      <c r="O1193" s="141" t="s">
        <v>7215</v>
      </c>
    </row>
    <row r="1194" spans="1:15" x14ac:dyDescent="0.2">
      <c r="A1194" s="141">
        <v>334479</v>
      </c>
      <c r="B1194" s="141" t="s">
        <v>4111</v>
      </c>
      <c r="C1194" s="141" t="s">
        <v>7215</v>
      </c>
      <c r="D1194" s="141" t="s">
        <v>7215</v>
      </c>
      <c r="E1194" s="141" t="s">
        <v>7215</v>
      </c>
      <c r="F1194" s="141" t="s">
        <v>7215</v>
      </c>
      <c r="G1194" s="141" t="s">
        <v>7215</v>
      </c>
      <c r="H1194" s="141" t="s">
        <v>7215</v>
      </c>
      <c r="I1194" s="141" t="s">
        <v>7215</v>
      </c>
      <c r="J1194" s="141" t="s">
        <v>7215</v>
      </c>
      <c r="K1194" s="141" t="s">
        <v>7215</v>
      </c>
      <c r="L1194" s="141" t="s">
        <v>7215</v>
      </c>
      <c r="M1194" s="141" t="s">
        <v>7215</v>
      </c>
      <c r="N1194" s="141" t="s">
        <v>7215</v>
      </c>
      <c r="O1194" s="141" t="s">
        <v>7215</v>
      </c>
    </row>
    <row r="1195" spans="1:15" x14ac:dyDescent="0.2">
      <c r="A1195" s="141">
        <v>334481</v>
      </c>
      <c r="B1195" s="141" t="s">
        <v>4111</v>
      </c>
      <c r="C1195" s="141" t="s">
        <v>7215</v>
      </c>
      <c r="D1195" s="141" t="s">
        <v>7215</v>
      </c>
      <c r="E1195" s="141" t="s">
        <v>7215</v>
      </c>
      <c r="F1195" s="141" t="s">
        <v>7215</v>
      </c>
      <c r="G1195" s="141" t="s">
        <v>7215</v>
      </c>
      <c r="H1195" s="141" t="s">
        <v>7215</v>
      </c>
      <c r="I1195" s="141" t="s">
        <v>7215</v>
      </c>
      <c r="J1195" s="141" t="s">
        <v>7215</v>
      </c>
      <c r="K1195" s="141" t="s">
        <v>7215</v>
      </c>
      <c r="L1195" s="141" t="s">
        <v>7215</v>
      </c>
      <c r="M1195" s="141" t="s">
        <v>7215</v>
      </c>
      <c r="N1195" s="141" t="s">
        <v>7215</v>
      </c>
      <c r="O1195" s="141" t="s">
        <v>7215</v>
      </c>
    </row>
    <row r="1196" spans="1:15" x14ac:dyDescent="0.2">
      <c r="A1196" s="141">
        <v>334482</v>
      </c>
      <c r="B1196" s="141" t="s">
        <v>4111</v>
      </c>
      <c r="C1196" s="141" t="s">
        <v>7215</v>
      </c>
      <c r="D1196" s="141" t="s">
        <v>7215</v>
      </c>
      <c r="E1196" s="141" t="s">
        <v>7215</v>
      </c>
      <c r="F1196" s="141" t="s">
        <v>7215</v>
      </c>
      <c r="G1196" s="141" t="s">
        <v>7215</v>
      </c>
      <c r="H1196" s="141" t="s">
        <v>7215</v>
      </c>
      <c r="I1196" s="141" t="s">
        <v>7215</v>
      </c>
      <c r="J1196" s="141" t="s">
        <v>7215</v>
      </c>
      <c r="K1196" s="141" t="s">
        <v>7215</v>
      </c>
      <c r="L1196" s="141" t="s">
        <v>7215</v>
      </c>
      <c r="M1196" s="141" t="s">
        <v>7215</v>
      </c>
      <c r="N1196" s="141" t="s">
        <v>7215</v>
      </c>
      <c r="O1196" s="141" t="s">
        <v>7215</v>
      </c>
    </row>
    <row r="1197" spans="1:15" x14ac:dyDescent="0.2">
      <c r="A1197" s="141">
        <v>334483</v>
      </c>
      <c r="B1197" s="141" t="s">
        <v>4111</v>
      </c>
      <c r="C1197" s="141" t="s">
        <v>7215</v>
      </c>
      <c r="D1197" s="141" t="s">
        <v>7215</v>
      </c>
      <c r="E1197" s="141" t="s">
        <v>7215</v>
      </c>
      <c r="F1197" s="141" t="s">
        <v>7215</v>
      </c>
      <c r="G1197" s="141" t="s">
        <v>7215</v>
      </c>
      <c r="H1197" s="141" t="s">
        <v>7215</v>
      </c>
      <c r="I1197" s="141" t="s">
        <v>7215</v>
      </c>
      <c r="J1197" s="141" t="s">
        <v>7215</v>
      </c>
      <c r="K1197" s="141" t="s">
        <v>7215</v>
      </c>
      <c r="L1197" s="141" t="s">
        <v>7215</v>
      </c>
      <c r="M1197" s="141" t="s">
        <v>7215</v>
      </c>
      <c r="N1197" s="141" t="s">
        <v>7215</v>
      </c>
      <c r="O1197" s="141" t="s">
        <v>7215</v>
      </c>
    </row>
    <row r="1198" spans="1:15" x14ac:dyDescent="0.2">
      <c r="A1198" s="141">
        <v>334489</v>
      </c>
      <c r="B1198" s="141" t="s">
        <v>4111</v>
      </c>
      <c r="C1198" s="141" t="s">
        <v>7215</v>
      </c>
      <c r="D1198" s="141" t="s">
        <v>7215</v>
      </c>
      <c r="E1198" s="141" t="s">
        <v>7215</v>
      </c>
      <c r="F1198" s="141" t="s">
        <v>7215</v>
      </c>
      <c r="G1198" s="141" t="s">
        <v>7215</v>
      </c>
      <c r="H1198" s="141" t="s">
        <v>7215</v>
      </c>
      <c r="I1198" s="141" t="s">
        <v>7215</v>
      </c>
      <c r="J1198" s="141" t="s">
        <v>7215</v>
      </c>
      <c r="K1198" s="141" t="s">
        <v>7215</v>
      </c>
      <c r="L1198" s="141" t="s">
        <v>7215</v>
      </c>
      <c r="M1198" s="141" t="s">
        <v>7215</v>
      </c>
      <c r="N1198" s="141" t="s">
        <v>7215</v>
      </c>
      <c r="O1198" s="141" t="s">
        <v>7215</v>
      </c>
    </row>
    <row r="1199" spans="1:15" x14ac:dyDescent="0.2">
      <c r="A1199" s="141">
        <v>334490</v>
      </c>
      <c r="B1199" s="141" t="s">
        <v>4111</v>
      </c>
      <c r="C1199" s="141" t="s">
        <v>7215</v>
      </c>
      <c r="D1199" s="141" t="s">
        <v>7215</v>
      </c>
      <c r="E1199" s="141" t="s">
        <v>7215</v>
      </c>
      <c r="F1199" s="141" t="s">
        <v>7215</v>
      </c>
      <c r="G1199" s="141" t="s">
        <v>7215</v>
      </c>
      <c r="H1199" s="141" t="s">
        <v>7215</v>
      </c>
      <c r="I1199" s="141" t="s">
        <v>7215</v>
      </c>
      <c r="J1199" s="141" t="s">
        <v>7215</v>
      </c>
      <c r="K1199" s="141" t="s">
        <v>7215</v>
      </c>
      <c r="L1199" s="141" t="s">
        <v>7215</v>
      </c>
      <c r="M1199" s="141" t="s">
        <v>7215</v>
      </c>
      <c r="N1199" s="141" t="s">
        <v>7215</v>
      </c>
      <c r="O1199" s="141" t="s">
        <v>7215</v>
      </c>
    </row>
    <row r="1200" spans="1:15" x14ac:dyDescent="0.2">
      <c r="A1200" s="141">
        <v>334492</v>
      </c>
      <c r="B1200" s="141" t="s">
        <v>4111</v>
      </c>
      <c r="C1200" s="141" t="s">
        <v>7215</v>
      </c>
      <c r="D1200" s="141" t="s">
        <v>7215</v>
      </c>
      <c r="E1200" s="141" t="s">
        <v>7215</v>
      </c>
      <c r="F1200" s="141" t="s">
        <v>7215</v>
      </c>
      <c r="G1200" s="141" t="s">
        <v>7215</v>
      </c>
      <c r="H1200" s="141" t="s">
        <v>7215</v>
      </c>
      <c r="I1200" s="141" t="s">
        <v>7215</v>
      </c>
      <c r="J1200" s="141" t="s">
        <v>7215</v>
      </c>
      <c r="K1200" s="141" t="s">
        <v>7215</v>
      </c>
      <c r="L1200" s="141" t="s">
        <v>7215</v>
      </c>
      <c r="M1200" s="141" t="s">
        <v>7215</v>
      </c>
      <c r="N1200" s="141" t="s">
        <v>7215</v>
      </c>
      <c r="O1200" s="141" t="s">
        <v>7215</v>
      </c>
    </row>
    <row r="1201" spans="1:15" x14ac:dyDescent="0.2">
      <c r="A1201" s="141">
        <v>334496</v>
      </c>
      <c r="B1201" s="141" t="s">
        <v>4111</v>
      </c>
      <c r="C1201" s="141" t="s">
        <v>7215</v>
      </c>
      <c r="D1201" s="141" t="s">
        <v>7215</v>
      </c>
      <c r="E1201" s="141" t="s">
        <v>7215</v>
      </c>
      <c r="F1201" s="141" t="s">
        <v>7215</v>
      </c>
      <c r="G1201" s="141" t="s">
        <v>7215</v>
      </c>
      <c r="H1201" s="141" t="s">
        <v>7215</v>
      </c>
      <c r="I1201" s="141" t="s">
        <v>7215</v>
      </c>
      <c r="J1201" s="141" t="s">
        <v>7215</v>
      </c>
      <c r="K1201" s="141" t="s">
        <v>7215</v>
      </c>
      <c r="L1201" s="141" t="s">
        <v>7215</v>
      </c>
      <c r="M1201" s="141" t="s">
        <v>7215</v>
      </c>
      <c r="N1201" s="141" t="s">
        <v>7215</v>
      </c>
      <c r="O1201" s="141" t="s">
        <v>7215</v>
      </c>
    </row>
    <row r="1202" spans="1:15" x14ac:dyDescent="0.2">
      <c r="A1202" s="141">
        <v>334500</v>
      </c>
      <c r="B1202" s="141" t="s">
        <v>4111</v>
      </c>
      <c r="C1202" s="141" t="s">
        <v>7215</v>
      </c>
      <c r="D1202" s="141" t="s">
        <v>7215</v>
      </c>
      <c r="E1202" s="141" t="s">
        <v>7215</v>
      </c>
      <c r="F1202" s="141" t="s">
        <v>7215</v>
      </c>
      <c r="G1202" s="141" t="s">
        <v>7215</v>
      </c>
      <c r="H1202" s="141" t="s">
        <v>7215</v>
      </c>
      <c r="I1202" s="141" t="s">
        <v>7215</v>
      </c>
      <c r="J1202" s="141" t="s">
        <v>7215</v>
      </c>
      <c r="K1202" s="141" t="s">
        <v>7215</v>
      </c>
      <c r="L1202" s="141" t="s">
        <v>7215</v>
      </c>
      <c r="M1202" s="141" t="s">
        <v>7215</v>
      </c>
      <c r="N1202" s="141" t="s">
        <v>7215</v>
      </c>
      <c r="O1202" s="141" t="s">
        <v>7215</v>
      </c>
    </row>
    <row r="1203" spans="1:15" x14ac:dyDescent="0.2">
      <c r="A1203" s="141">
        <v>334505</v>
      </c>
      <c r="B1203" s="141" t="s">
        <v>4111</v>
      </c>
      <c r="C1203" s="141" t="s">
        <v>7215</v>
      </c>
      <c r="D1203" s="141" t="s">
        <v>7215</v>
      </c>
      <c r="E1203" s="141" t="s">
        <v>7215</v>
      </c>
      <c r="F1203" s="141" t="s">
        <v>7215</v>
      </c>
      <c r="G1203" s="141" t="s">
        <v>7215</v>
      </c>
      <c r="H1203" s="141" t="s">
        <v>7215</v>
      </c>
      <c r="I1203" s="141" t="s">
        <v>7215</v>
      </c>
      <c r="J1203" s="141" t="s">
        <v>7215</v>
      </c>
      <c r="K1203" s="141" t="s">
        <v>7215</v>
      </c>
      <c r="L1203" s="141" t="s">
        <v>7215</v>
      </c>
      <c r="M1203" s="141" t="s">
        <v>7215</v>
      </c>
      <c r="N1203" s="141" t="s">
        <v>7215</v>
      </c>
      <c r="O1203" s="141" t="s">
        <v>7215</v>
      </c>
    </row>
    <row r="1204" spans="1:15" x14ac:dyDescent="0.2">
      <c r="A1204" s="141">
        <v>334506</v>
      </c>
      <c r="B1204" s="141" t="s">
        <v>4111</v>
      </c>
      <c r="C1204" s="141" t="s">
        <v>7215</v>
      </c>
      <c r="D1204" s="141" t="s">
        <v>7215</v>
      </c>
      <c r="E1204" s="141" t="s">
        <v>7215</v>
      </c>
      <c r="F1204" s="141" t="s">
        <v>7215</v>
      </c>
      <c r="G1204" s="141" t="s">
        <v>7215</v>
      </c>
      <c r="H1204" s="141" t="s">
        <v>7215</v>
      </c>
      <c r="I1204" s="141" t="s">
        <v>7215</v>
      </c>
      <c r="J1204" s="141" t="s">
        <v>7215</v>
      </c>
      <c r="K1204" s="141" t="s">
        <v>7215</v>
      </c>
      <c r="L1204" s="141" t="s">
        <v>7215</v>
      </c>
      <c r="M1204" s="141" t="s">
        <v>7215</v>
      </c>
      <c r="N1204" s="141" t="s">
        <v>7215</v>
      </c>
      <c r="O1204" s="141" t="s">
        <v>7215</v>
      </c>
    </row>
    <row r="1205" spans="1:15" x14ac:dyDescent="0.2">
      <c r="A1205" s="141">
        <v>334509</v>
      </c>
      <c r="B1205" s="141" t="s">
        <v>4111</v>
      </c>
      <c r="C1205" s="141" t="s">
        <v>7215</v>
      </c>
      <c r="D1205" s="141" t="s">
        <v>7215</v>
      </c>
      <c r="E1205" s="141" t="s">
        <v>7215</v>
      </c>
      <c r="F1205" s="141" t="s">
        <v>7215</v>
      </c>
      <c r="G1205" s="141" t="s">
        <v>7215</v>
      </c>
      <c r="H1205" s="141" t="s">
        <v>7215</v>
      </c>
      <c r="I1205" s="141" t="s">
        <v>7215</v>
      </c>
      <c r="J1205" s="141" t="s">
        <v>7215</v>
      </c>
      <c r="K1205" s="141" t="s">
        <v>7215</v>
      </c>
      <c r="L1205" s="141" t="s">
        <v>7215</v>
      </c>
      <c r="M1205" s="141" t="s">
        <v>7215</v>
      </c>
      <c r="N1205" s="141" t="s">
        <v>7215</v>
      </c>
      <c r="O1205" s="141" t="s">
        <v>7215</v>
      </c>
    </row>
    <row r="1206" spans="1:15" x14ac:dyDescent="0.2">
      <c r="A1206" s="141">
        <v>334510</v>
      </c>
      <c r="B1206" s="141" t="s">
        <v>4111</v>
      </c>
      <c r="C1206" s="141" t="s">
        <v>7215</v>
      </c>
      <c r="D1206" s="141" t="s">
        <v>7215</v>
      </c>
      <c r="E1206" s="141" t="s">
        <v>7215</v>
      </c>
      <c r="F1206" s="141" t="s">
        <v>7215</v>
      </c>
      <c r="G1206" s="141" t="s">
        <v>7215</v>
      </c>
      <c r="H1206" s="141" t="s">
        <v>7215</v>
      </c>
      <c r="I1206" s="141" t="s">
        <v>7215</v>
      </c>
      <c r="J1206" s="141" t="s">
        <v>7215</v>
      </c>
      <c r="K1206" s="141" t="s">
        <v>7215</v>
      </c>
      <c r="L1206" s="141" t="s">
        <v>7215</v>
      </c>
      <c r="M1206" s="141" t="s">
        <v>7215</v>
      </c>
      <c r="N1206" s="141" t="s">
        <v>7215</v>
      </c>
      <c r="O1206" s="141" t="s">
        <v>7215</v>
      </c>
    </row>
    <row r="1207" spans="1:15" x14ac:dyDescent="0.2">
      <c r="A1207" s="141">
        <v>334514</v>
      </c>
      <c r="B1207" s="141" t="s">
        <v>4111</v>
      </c>
      <c r="C1207" s="141" t="s">
        <v>7215</v>
      </c>
      <c r="D1207" s="141" t="s">
        <v>7215</v>
      </c>
      <c r="E1207" s="141" t="s">
        <v>7215</v>
      </c>
      <c r="F1207" s="141" t="s">
        <v>7215</v>
      </c>
      <c r="G1207" s="141" t="s">
        <v>7215</v>
      </c>
      <c r="H1207" s="141" t="s">
        <v>7215</v>
      </c>
      <c r="I1207" s="141" t="s">
        <v>7215</v>
      </c>
      <c r="J1207" s="141" t="s">
        <v>7215</v>
      </c>
      <c r="K1207" s="141" t="s">
        <v>7215</v>
      </c>
      <c r="L1207" s="141" t="s">
        <v>7215</v>
      </c>
      <c r="M1207" s="141" t="s">
        <v>7215</v>
      </c>
      <c r="N1207" s="141" t="s">
        <v>7215</v>
      </c>
      <c r="O1207" s="141" t="s">
        <v>7215</v>
      </c>
    </row>
    <row r="1208" spans="1:15" x14ac:dyDescent="0.2">
      <c r="A1208" s="141">
        <v>334515</v>
      </c>
      <c r="B1208" s="141" t="s">
        <v>4111</v>
      </c>
      <c r="C1208" s="141" t="s">
        <v>7215</v>
      </c>
      <c r="D1208" s="141" t="s">
        <v>7215</v>
      </c>
      <c r="E1208" s="141" t="s">
        <v>7215</v>
      </c>
      <c r="F1208" s="141" t="s">
        <v>7215</v>
      </c>
      <c r="G1208" s="141" t="s">
        <v>7215</v>
      </c>
      <c r="H1208" s="141" t="s">
        <v>7215</v>
      </c>
      <c r="I1208" s="141" t="s">
        <v>7215</v>
      </c>
      <c r="J1208" s="141" t="s">
        <v>7215</v>
      </c>
      <c r="K1208" s="141" t="s">
        <v>7215</v>
      </c>
      <c r="L1208" s="141" t="s">
        <v>7215</v>
      </c>
      <c r="M1208" s="141" t="s">
        <v>7215</v>
      </c>
      <c r="N1208" s="141" t="s">
        <v>7215</v>
      </c>
      <c r="O1208" s="141" t="s">
        <v>7215</v>
      </c>
    </row>
    <row r="1209" spans="1:15" x14ac:dyDescent="0.2">
      <c r="A1209" s="141">
        <v>334517</v>
      </c>
      <c r="B1209" s="141" t="s">
        <v>4111</v>
      </c>
      <c r="C1209" s="141" t="s">
        <v>7215</v>
      </c>
      <c r="D1209" s="141" t="s">
        <v>7215</v>
      </c>
      <c r="E1209" s="141" t="s">
        <v>7215</v>
      </c>
      <c r="F1209" s="141" t="s">
        <v>7215</v>
      </c>
      <c r="G1209" s="141" t="s">
        <v>7215</v>
      </c>
      <c r="H1209" s="141" t="s">
        <v>7215</v>
      </c>
      <c r="I1209" s="141" t="s">
        <v>7215</v>
      </c>
      <c r="J1209" s="141" t="s">
        <v>7215</v>
      </c>
      <c r="K1209" s="141" t="s">
        <v>7215</v>
      </c>
      <c r="L1209" s="141" t="s">
        <v>7215</v>
      </c>
      <c r="M1209" s="141" t="s">
        <v>7215</v>
      </c>
      <c r="N1209" s="141" t="s">
        <v>7215</v>
      </c>
      <c r="O1209" s="141" t="s">
        <v>7215</v>
      </c>
    </row>
    <row r="1210" spans="1:15" x14ac:dyDescent="0.2">
      <c r="A1210" s="141">
        <v>334521</v>
      </c>
      <c r="B1210" s="141" t="s">
        <v>4111</v>
      </c>
      <c r="C1210" s="141" t="s">
        <v>7215</v>
      </c>
      <c r="D1210" s="141" t="s">
        <v>7215</v>
      </c>
      <c r="E1210" s="141" t="s">
        <v>7215</v>
      </c>
      <c r="F1210" s="141" t="s">
        <v>7215</v>
      </c>
      <c r="G1210" s="141" t="s">
        <v>7215</v>
      </c>
      <c r="H1210" s="141" t="s">
        <v>7215</v>
      </c>
      <c r="I1210" s="141" t="s">
        <v>7215</v>
      </c>
      <c r="J1210" s="141" t="s">
        <v>7215</v>
      </c>
      <c r="K1210" s="141" t="s">
        <v>7215</v>
      </c>
      <c r="L1210" s="141" t="s">
        <v>7215</v>
      </c>
      <c r="M1210" s="141" t="s">
        <v>7215</v>
      </c>
      <c r="N1210" s="141" t="s">
        <v>7215</v>
      </c>
      <c r="O1210" s="141" t="s">
        <v>7215</v>
      </c>
    </row>
    <row r="1211" spans="1:15" x14ac:dyDescent="0.2">
      <c r="A1211" s="141">
        <v>334524</v>
      </c>
      <c r="B1211" s="141" t="s">
        <v>4111</v>
      </c>
      <c r="C1211" s="141" t="s">
        <v>7215</v>
      </c>
      <c r="D1211" s="141" t="s">
        <v>7215</v>
      </c>
      <c r="E1211" s="141" t="s">
        <v>7215</v>
      </c>
      <c r="F1211" s="141" t="s">
        <v>7215</v>
      </c>
      <c r="G1211" s="141" t="s">
        <v>7215</v>
      </c>
      <c r="H1211" s="141" t="s">
        <v>7215</v>
      </c>
      <c r="I1211" s="141" t="s">
        <v>7215</v>
      </c>
      <c r="J1211" s="141" t="s">
        <v>7215</v>
      </c>
      <c r="K1211" s="141" t="s">
        <v>7215</v>
      </c>
      <c r="L1211" s="141" t="s">
        <v>7215</v>
      </c>
      <c r="M1211" s="141" t="s">
        <v>7215</v>
      </c>
      <c r="N1211" s="141" t="s">
        <v>7215</v>
      </c>
      <c r="O1211" s="141" t="s">
        <v>7215</v>
      </c>
    </row>
    <row r="1212" spans="1:15" x14ac:dyDescent="0.2">
      <c r="A1212" s="141">
        <v>334526</v>
      </c>
      <c r="B1212" s="141" t="s">
        <v>4111</v>
      </c>
      <c r="C1212" s="141" t="s">
        <v>7215</v>
      </c>
      <c r="D1212" s="141" t="s">
        <v>7215</v>
      </c>
      <c r="E1212" s="141" t="s">
        <v>7215</v>
      </c>
      <c r="F1212" s="141" t="s">
        <v>7215</v>
      </c>
      <c r="G1212" s="141" t="s">
        <v>7215</v>
      </c>
      <c r="H1212" s="141" t="s">
        <v>7215</v>
      </c>
      <c r="I1212" s="141" t="s">
        <v>7215</v>
      </c>
      <c r="J1212" s="141" t="s">
        <v>7215</v>
      </c>
      <c r="K1212" s="141" t="s">
        <v>7215</v>
      </c>
      <c r="L1212" s="141" t="s">
        <v>7215</v>
      </c>
      <c r="M1212" s="141" t="s">
        <v>7215</v>
      </c>
      <c r="N1212" s="141" t="s">
        <v>7215</v>
      </c>
      <c r="O1212" s="141" t="s">
        <v>7215</v>
      </c>
    </row>
    <row r="1213" spans="1:15" x14ac:dyDescent="0.2">
      <c r="A1213" s="141">
        <v>334533</v>
      </c>
      <c r="B1213" s="141" t="s">
        <v>4111</v>
      </c>
      <c r="C1213" s="141" t="s">
        <v>7215</v>
      </c>
      <c r="D1213" s="141" t="s">
        <v>7215</v>
      </c>
      <c r="E1213" s="141" t="s">
        <v>7215</v>
      </c>
      <c r="F1213" s="141" t="s">
        <v>7215</v>
      </c>
      <c r="G1213" s="141" t="s">
        <v>7215</v>
      </c>
      <c r="H1213" s="141" t="s">
        <v>7215</v>
      </c>
      <c r="I1213" s="141" t="s">
        <v>7215</v>
      </c>
      <c r="J1213" s="141" t="s">
        <v>7215</v>
      </c>
      <c r="K1213" s="141" t="s">
        <v>7215</v>
      </c>
      <c r="L1213" s="141" t="s">
        <v>7215</v>
      </c>
      <c r="M1213" s="141" t="s">
        <v>7215</v>
      </c>
      <c r="N1213" s="141" t="s">
        <v>7215</v>
      </c>
      <c r="O1213" s="141" t="s">
        <v>7215</v>
      </c>
    </row>
    <row r="1214" spans="1:15" x14ac:dyDescent="0.2">
      <c r="A1214" s="141">
        <v>334534</v>
      </c>
      <c r="B1214" s="141" t="s">
        <v>4111</v>
      </c>
      <c r="C1214" s="141" t="s">
        <v>7215</v>
      </c>
      <c r="D1214" s="141" t="s">
        <v>7215</v>
      </c>
      <c r="E1214" s="141" t="s">
        <v>7215</v>
      </c>
      <c r="F1214" s="141" t="s">
        <v>7215</v>
      </c>
      <c r="G1214" s="141" t="s">
        <v>7215</v>
      </c>
      <c r="H1214" s="141" t="s">
        <v>7215</v>
      </c>
      <c r="I1214" s="141" t="s">
        <v>7215</v>
      </c>
      <c r="J1214" s="141" t="s">
        <v>7215</v>
      </c>
      <c r="K1214" s="141" t="s">
        <v>7215</v>
      </c>
      <c r="L1214" s="141" t="s">
        <v>7215</v>
      </c>
      <c r="M1214" s="141" t="s">
        <v>7215</v>
      </c>
      <c r="N1214" s="141" t="s">
        <v>7215</v>
      </c>
      <c r="O1214" s="141" t="s">
        <v>7215</v>
      </c>
    </row>
    <row r="1215" spans="1:15" x14ac:dyDescent="0.2">
      <c r="A1215" s="141">
        <v>334535</v>
      </c>
      <c r="B1215" s="141" t="s">
        <v>4111</v>
      </c>
      <c r="C1215" s="141" t="s">
        <v>7215</v>
      </c>
      <c r="D1215" s="141" t="s">
        <v>7215</v>
      </c>
      <c r="E1215" s="141" t="s">
        <v>7215</v>
      </c>
      <c r="F1215" s="141" t="s">
        <v>7215</v>
      </c>
      <c r="G1215" s="141" t="s">
        <v>7215</v>
      </c>
      <c r="H1215" s="141" t="s">
        <v>7215</v>
      </c>
      <c r="I1215" s="141" t="s">
        <v>7215</v>
      </c>
      <c r="J1215" s="141" t="s">
        <v>7215</v>
      </c>
      <c r="K1215" s="141" t="s">
        <v>7215</v>
      </c>
      <c r="L1215" s="141" t="s">
        <v>7215</v>
      </c>
      <c r="M1215" s="141" t="s">
        <v>7215</v>
      </c>
      <c r="N1215" s="141" t="s">
        <v>7215</v>
      </c>
      <c r="O1215" s="141" t="s">
        <v>7215</v>
      </c>
    </row>
    <row r="1216" spans="1:15" x14ac:dyDescent="0.2">
      <c r="A1216" s="141">
        <v>334537</v>
      </c>
      <c r="B1216" s="141" t="s">
        <v>4111</v>
      </c>
      <c r="C1216" s="141" t="s">
        <v>7215</v>
      </c>
      <c r="D1216" s="141" t="s">
        <v>7215</v>
      </c>
      <c r="E1216" s="141" t="s">
        <v>7215</v>
      </c>
      <c r="F1216" s="141" t="s">
        <v>7215</v>
      </c>
      <c r="G1216" s="141" t="s">
        <v>7215</v>
      </c>
      <c r="H1216" s="141" t="s">
        <v>7215</v>
      </c>
      <c r="I1216" s="141" t="s">
        <v>7215</v>
      </c>
      <c r="J1216" s="141" t="s">
        <v>7215</v>
      </c>
      <c r="K1216" s="141" t="s">
        <v>7215</v>
      </c>
      <c r="L1216" s="141" t="s">
        <v>7215</v>
      </c>
      <c r="M1216" s="141" t="s">
        <v>7215</v>
      </c>
      <c r="N1216" s="141" t="s">
        <v>7215</v>
      </c>
      <c r="O1216" s="141" t="s">
        <v>7215</v>
      </c>
    </row>
    <row r="1217" spans="1:15" x14ac:dyDescent="0.2">
      <c r="A1217" s="141">
        <v>334539</v>
      </c>
      <c r="B1217" s="141" t="s">
        <v>4111</v>
      </c>
      <c r="C1217" s="141" t="s">
        <v>7215</v>
      </c>
      <c r="D1217" s="141" t="s">
        <v>7215</v>
      </c>
      <c r="E1217" s="141" t="s">
        <v>7215</v>
      </c>
      <c r="F1217" s="141" t="s">
        <v>7215</v>
      </c>
      <c r="G1217" s="141" t="s">
        <v>7215</v>
      </c>
      <c r="H1217" s="141" t="s">
        <v>7215</v>
      </c>
      <c r="I1217" s="141" t="s">
        <v>7215</v>
      </c>
      <c r="J1217" s="141" t="s">
        <v>7215</v>
      </c>
      <c r="K1217" s="141" t="s">
        <v>7215</v>
      </c>
      <c r="L1217" s="141" t="s">
        <v>7215</v>
      </c>
      <c r="M1217" s="141" t="s">
        <v>7215</v>
      </c>
      <c r="N1217" s="141" t="s">
        <v>7215</v>
      </c>
      <c r="O1217" s="141" t="s">
        <v>7215</v>
      </c>
    </row>
    <row r="1218" spans="1:15" x14ac:dyDescent="0.2">
      <c r="A1218" s="141">
        <v>334540</v>
      </c>
      <c r="B1218" s="141" t="s">
        <v>4111</v>
      </c>
      <c r="C1218" s="141" t="s">
        <v>7215</v>
      </c>
      <c r="D1218" s="141" t="s">
        <v>7215</v>
      </c>
      <c r="E1218" s="141" t="s">
        <v>7215</v>
      </c>
      <c r="F1218" s="141" t="s">
        <v>7215</v>
      </c>
      <c r="G1218" s="141" t="s">
        <v>7215</v>
      </c>
      <c r="H1218" s="141" t="s">
        <v>7215</v>
      </c>
      <c r="I1218" s="141" t="s">
        <v>7215</v>
      </c>
      <c r="J1218" s="141" t="s">
        <v>7215</v>
      </c>
      <c r="K1218" s="141" t="s">
        <v>7215</v>
      </c>
      <c r="L1218" s="141" t="s">
        <v>7215</v>
      </c>
      <c r="M1218" s="141" t="s">
        <v>7215</v>
      </c>
      <c r="N1218" s="141" t="s">
        <v>7215</v>
      </c>
      <c r="O1218" s="141" t="s">
        <v>7215</v>
      </c>
    </row>
    <row r="1219" spans="1:15" x14ac:dyDescent="0.2">
      <c r="A1219" s="141">
        <v>334543</v>
      </c>
      <c r="B1219" s="141" t="s">
        <v>4111</v>
      </c>
      <c r="C1219" s="141" t="s">
        <v>7215</v>
      </c>
      <c r="D1219" s="141" t="s">
        <v>7215</v>
      </c>
      <c r="E1219" s="141" t="s">
        <v>7215</v>
      </c>
      <c r="F1219" s="141" t="s">
        <v>7215</v>
      </c>
      <c r="G1219" s="141" t="s">
        <v>7215</v>
      </c>
      <c r="H1219" s="141" t="s">
        <v>7215</v>
      </c>
      <c r="I1219" s="141" t="s">
        <v>7215</v>
      </c>
      <c r="J1219" s="141" t="s">
        <v>7215</v>
      </c>
      <c r="K1219" s="141" t="s">
        <v>7215</v>
      </c>
      <c r="L1219" s="141" t="s">
        <v>7215</v>
      </c>
      <c r="M1219" s="141" t="s">
        <v>7215</v>
      </c>
      <c r="N1219" s="141" t="s">
        <v>7215</v>
      </c>
      <c r="O1219" s="141" t="s">
        <v>7215</v>
      </c>
    </row>
    <row r="1220" spans="1:15" x14ac:dyDescent="0.2">
      <c r="A1220" s="141">
        <v>334546</v>
      </c>
      <c r="B1220" s="141" t="s">
        <v>4111</v>
      </c>
      <c r="C1220" s="141" t="s">
        <v>7215</v>
      </c>
      <c r="D1220" s="141" t="s">
        <v>7215</v>
      </c>
      <c r="E1220" s="141" t="s">
        <v>7215</v>
      </c>
      <c r="F1220" s="141" t="s">
        <v>7215</v>
      </c>
      <c r="G1220" s="141" t="s">
        <v>7215</v>
      </c>
      <c r="H1220" s="141" t="s">
        <v>7215</v>
      </c>
      <c r="I1220" s="141" t="s">
        <v>7215</v>
      </c>
      <c r="J1220" s="141" t="s">
        <v>7215</v>
      </c>
      <c r="K1220" s="141" t="s">
        <v>7215</v>
      </c>
      <c r="L1220" s="141" t="s">
        <v>7215</v>
      </c>
      <c r="M1220" s="141" t="s">
        <v>7215</v>
      </c>
      <c r="N1220" s="141" t="s">
        <v>7215</v>
      </c>
      <c r="O1220" s="141" t="s">
        <v>7215</v>
      </c>
    </row>
    <row r="1221" spans="1:15" x14ac:dyDescent="0.2">
      <c r="A1221" s="141">
        <v>334548</v>
      </c>
      <c r="B1221" s="141" t="s">
        <v>4111</v>
      </c>
      <c r="C1221" s="141" t="s">
        <v>7215</v>
      </c>
      <c r="D1221" s="141" t="s">
        <v>7215</v>
      </c>
      <c r="E1221" s="141" t="s">
        <v>7215</v>
      </c>
      <c r="F1221" s="141" t="s">
        <v>7215</v>
      </c>
      <c r="G1221" s="141" t="s">
        <v>7215</v>
      </c>
      <c r="H1221" s="141" t="s">
        <v>7215</v>
      </c>
      <c r="I1221" s="141" t="s">
        <v>7215</v>
      </c>
      <c r="J1221" s="141" t="s">
        <v>7215</v>
      </c>
      <c r="K1221" s="141" t="s">
        <v>7215</v>
      </c>
      <c r="L1221" s="141" t="s">
        <v>7215</v>
      </c>
      <c r="M1221" s="141" t="s">
        <v>7215</v>
      </c>
      <c r="N1221" s="141" t="s">
        <v>7215</v>
      </c>
      <c r="O1221" s="141" t="s">
        <v>7215</v>
      </c>
    </row>
    <row r="1222" spans="1:15" x14ac:dyDescent="0.2">
      <c r="A1222" s="141">
        <v>334549</v>
      </c>
      <c r="B1222" s="141" t="s">
        <v>4111</v>
      </c>
      <c r="C1222" s="141" t="s">
        <v>7215</v>
      </c>
      <c r="D1222" s="141" t="s">
        <v>7215</v>
      </c>
      <c r="E1222" s="141" t="s">
        <v>7215</v>
      </c>
      <c r="F1222" s="141" t="s">
        <v>7215</v>
      </c>
      <c r="G1222" s="141" t="s">
        <v>7215</v>
      </c>
      <c r="H1222" s="141" t="s">
        <v>7215</v>
      </c>
      <c r="I1222" s="141" t="s">
        <v>7215</v>
      </c>
      <c r="J1222" s="141" t="s">
        <v>7215</v>
      </c>
      <c r="K1222" s="141" t="s">
        <v>7215</v>
      </c>
      <c r="L1222" s="141" t="s">
        <v>7215</v>
      </c>
      <c r="M1222" s="141" t="s">
        <v>7215</v>
      </c>
      <c r="N1222" s="141" t="s">
        <v>7215</v>
      </c>
      <c r="O1222" s="141" t="s">
        <v>7215</v>
      </c>
    </row>
    <row r="1223" spans="1:15" x14ac:dyDescent="0.2">
      <c r="A1223" s="141">
        <v>334552</v>
      </c>
      <c r="B1223" s="141" t="s">
        <v>4111</v>
      </c>
      <c r="C1223" s="141" t="s">
        <v>7215</v>
      </c>
      <c r="D1223" s="141" t="s">
        <v>7215</v>
      </c>
      <c r="E1223" s="141" t="s">
        <v>7215</v>
      </c>
      <c r="F1223" s="141" t="s">
        <v>7215</v>
      </c>
      <c r="G1223" s="141" t="s">
        <v>7215</v>
      </c>
      <c r="H1223" s="141" t="s">
        <v>7215</v>
      </c>
      <c r="I1223" s="141" t="s">
        <v>7215</v>
      </c>
      <c r="J1223" s="141" t="s">
        <v>7215</v>
      </c>
      <c r="K1223" s="141" t="s">
        <v>7215</v>
      </c>
      <c r="L1223" s="141" t="s">
        <v>7215</v>
      </c>
      <c r="M1223" s="141" t="s">
        <v>7215</v>
      </c>
      <c r="N1223" s="141" t="s">
        <v>7215</v>
      </c>
      <c r="O1223" s="141" t="s">
        <v>7215</v>
      </c>
    </row>
    <row r="1224" spans="1:15" x14ac:dyDescent="0.2">
      <c r="A1224" s="141">
        <v>334554</v>
      </c>
      <c r="B1224" s="141" t="s">
        <v>4111</v>
      </c>
      <c r="C1224" s="141" t="s">
        <v>7215</v>
      </c>
      <c r="D1224" s="141" t="s">
        <v>7215</v>
      </c>
      <c r="E1224" s="141" t="s">
        <v>7215</v>
      </c>
      <c r="F1224" s="141" t="s">
        <v>7215</v>
      </c>
      <c r="G1224" s="141" t="s">
        <v>7215</v>
      </c>
      <c r="H1224" s="141" t="s">
        <v>7215</v>
      </c>
      <c r="I1224" s="141" t="s">
        <v>7215</v>
      </c>
      <c r="J1224" s="141" t="s">
        <v>7215</v>
      </c>
      <c r="K1224" s="141" t="s">
        <v>7215</v>
      </c>
      <c r="L1224" s="141" t="s">
        <v>7215</v>
      </c>
      <c r="M1224" s="141" t="s">
        <v>7215</v>
      </c>
      <c r="N1224" s="141" t="s">
        <v>7215</v>
      </c>
      <c r="O1224" s="141" t="s">
        <v>7215</v>
      </c>
    </row>
    <row r="1225" spans="1:15" x14ac:dyDescent="0.2">
      <c r="A1225" s="141">
        <v>334555</v>
      </c>
      <c r="B1225" s="141" t="s">
        <v>4111</v>
      </c>
      <c r="C1225" s="141" t="s">
        <v>7215</v>
      </c>
      <c r="D1225" s="141" t="s">
        <v>7215</v>
      </c>
      <c r="E1225" s="141" t="s">
        <v>7215</v>
      </c>
      <c r="F1225" s="141" t="s">
        <v>7215</v>
      </c>
      <c r="G1225" s="141" t="s">
        <v>7215</v>
      </c>
      <c r="H1225" s="141" t="s">
        <v>7215</v>
      </c>
      <c r="I1225" s="141" t="s">
        <v>7215</v>
      </c>
      <c r="J1225" s="141" t="s">
        <v>7215</v>
      </c>
      <c r="K1225" s="141" t="s">
        <v>7215</v>
      </c>
      <c r="L1225" s="141" t="s">
        <v>7215</v>
      </c>
      <c r="M1225" s="141" t="s">
        <v>7215</v>
      </c>
      <c r="N1225" s="141" t="s">
        <v>7215</v>
      </c>
      <c r="O1225" s="141" t="s">
        <v>7215</v>
      </c>
    </row>
    <row r="1226" spans="1:15" x14ac:dyDescent="0.2">
      <c r="A1226" s="141">
        <v>334560</v>
      </c>
      <c r="B1226" s="141" t="s">
        <v>4111</v>
      </c>
      <c r="C1226" s="141" t="s">
        <v>7215</v>
      </c>
      <c r="D1226" s="141" t="s">
        <v>7215</v>
      </c>
      <c r="E1226" s="141" t="s">
        <v>7215</v>
      </c>
      <c r="F1226" s="141" t="s">
        <v>7215</v>
      </c>
      <c r="G1226" s="141" t="s">
        <v>7215</v>
      </c>
      <c r="H1226" s="141" t="s">
        <v>7215</v>
      </c>
      <c r="I1226" s="141" t="s">
        <v>7215</v>
      </c>
      <c r="J1226" s="141" t="s">
        <v>7215</v>
      </c>
      <c r="K1226" s="141" t="s">
        <v>7215</v>
      </c>
      <c r="L1226" s="141" t="s">
        <v>7215</v>
      </c>
      <c r="M1226" s="141" t="s">
        <v>7215</v>
      </c>
      <c r="N1226" s="141" t="s">
        <v>7215</v>
      </c>
      <c r="O1226" s="141" t="s">
        <v>7215</v>
      </c>
    </row>
    <row r="1227" spans="1:15" x14ac:dyDescent="0.2">
      <c r="A1227" s="141">
        <v>334562</v>
      </c>
      <c r="B1227" s="141" t="s">
        <v>4111</v>
      </c>
      <c r="C1227" s="141" t="s">
        <v>7215</v>
      </c>
      <c r="D1227" s="141" t="s">
        <v>7215</v>
      </c>
      <c r="E1227" s="141" t="s">
        <v>7215</v>
      </c>
      <c r="F1227" s="141" t="s">
        <v>7215</v>
      </c>
      <c r="G1227" s="141" t="s">
        <v>7215</v>
      </c>
      <c r="H1227" s="141" t="s">
        <v>7215</v>
      </c>
      <c r="I1227" s="141" t="s">
        <v>7215</v>
      </c>
      <c r="J1227" s="141" t="s">
        <v>7215</v>
      </c>
      <c r="K1227" s="141" t="s">
        <v>7215</v>
      </c>
      <c r="L1227" s="141" t="s">
        <v>7215</v>
      </c>
      <c r="M1227" s="141" t="s">
        <v>7215</v>
      </c>
      <c r="N1227" s="141" t="s">
        <v>7215</v>
      </c>
      <c r="O1227" s="141" t="s">
        <v>7215</v>
      </c>
    </row>
    <row r="1228" spans="1:15" x14ac:dyDescent="0.2">
      <c r="A1228" s="141">
        <v>334563</v>
      </c>
      <c r="B1228" s="141" t="s">
        <v>4111</v>
      </c>
      <c r="C1228" s="141" t="s">
        <v>7215</v>
      </c>
      <c r="D1228" s="141" t="s">
        <v>7215</v>
      </c>
      <c r="E1228" s="141" t="s">
        <v>7215</v>
      </c>
      <c r="F1228" s="141" t="s">
        <v>7215</v>
      </c>
      <c r="G1228" s="141" t="s">
        <v>7215</v>
      </c>
      <c r="H1228" s="141" t="s">
        <v>7215</v>
      </c>
      <c r="I1228" s="141" t="s">
        <v>7215</v>
      </c>
      <c r="J1228" s="141" t="s">
        <v>7215</v>
      </c>
      <c r="K1228" s="141" t="s">
        <v>7215</v>
      </c>
      <c r="L1228" s="141" t="s">
        <v>7215</v>
      </c>
      <c r="M1228" s="141" t="s">
        <v>7215</v>
      </c>
      <c r="N1228" s="141" t="s">
        <v>7215</v>
      </c>
      <c r="O1228" s="141" t="s">
        <v>7215</v>
      </c>
    </row>
    <row r="1229" spans="1:15" x14ac:dyDescent="0.2">
      <c r="A1229" s="141">
        <v>334565</v>
      </c>
      <c r="B1229" s="141" t="s">
        <v>4111</v>
      </c>
      <c r="C1229" s="141" t="s">
        <v>7215</v>
      </c>
      <c r="D1229" s="141" t="s">
        <v>7215</v>
      </c>
      <c r="E1229" s="141" t="s">
        <v>7215</v>
      </c>
      <c r="F1229" s="141" t="s">
        <v>7215</v>
      </c>
      <c r="G1229" s="141" t="s">
        <v>7215</v>
      </c>
      <c r="H1229" s="141" t="s">
        <v>7215</v>
      </c>
      <c r="I1229" s="141" t="s">
        <v>7215</v>
      </c>
      <c r="J1229" s="141" t="s">
        <v>7215</v>
      </c>
      <c r="K1229" s="141" t="s">
        <v>7215</v>
      </c>
      <c r="L1229" s="141" t="s">
        <v>7215</v>
      </c>
      <c r="M1229" s="141" t="s">
        <v>7215</v>
      </c>
      <c r="N1229" s="141" t="s">
        <v>7215</v>
      </c>
      <c r="O1229" s="141" t="s">
        <v>7215</v>
      </c>
    </row>
    <row r="1230" spans="1:15" x14ac:dyDescent="0.2">
      <c r="A1230" s="141">
        <v>334566</v>
      </c>
      <c r="B1230" s="141" t="s">
        <v>4111</v>
      </c>
      <c r="C1230" s="141" t="s">
        <v>7215</v>
      </c>
      <c r="D1230" s="141" t="s">
        <v>7215</v>
      </c>
      <c r="E1230" s="141" t="s">
        <v>7215</v>
      </c>
      <c r="F1230" s="141" t="s">
        <v>7215</v>
      </c>
      <c r="G1230" s="141" t="s">
        <v>7215</v>
      </c>
      <c r="H1230" s="141" t="s">
        <v>7215</v>
      </c>
      <c r="I1230" s="141" t="s">
        <v>7215</v>
      </c>
      <c r="J1230" s="141" t="s">
        <v>7215</v>
      </c>
      <c r="K1230" s="141" t="s">
        <v>7215</v>
      </c>
      <c r="L1230" s="141" t="s">
        <v>7215</v>
      </c>
      <c r="M1230" s="141" t="s">
        <v>7215</v>
      </c>
      <c r="N1230" s="141" t="s">
        <v>7215</v>
      </c>
      <c r="O1230" s="141" t="s">
        <v>7215</v>
      </c>
    </row>
    <row r="1231" spans="1:15" x14ac:dyDescent="0.2">
      <c r="A1231" s="141">
        <v>334568</v>
      </c>
      <c r="B1231" s="141" t="s">
        <v>4111</v>
      </c>
      <c r="C1231" s="141" t="s">
        <v>7215</v>
      </c>
      <c r="D1231" s="141" t="s">
        <v>7215</v>
      </c>
      <c r="E1231" s="141" t="s">
        <v>7215</v>
      </c>
      <c r="F1231" s="141" t="s">
        <v>7215</v>
      </c>
      <c r="G1231" s="141" t="s">
        <v>7215</v>
      </c>
      <c r="H1231" s="141" t="s">
        <v>7215</v>
      </c>
      <c r="I1231" s="141" t="s">
        <v>7215</v>
      </c>
      <c r="J1231" s="141" t="s">
        <v>7215</v>
      </c>
      <c r="K1231" s="141" t="s">
        <v>7215</v>
      </c>
      <c r="L1231" s="141" t="s">
        <v>7215</v>
      </c>
      <c r="M1231" s="141" t="s">
        <v>7215</v>
      </c>
      <c r="N1231" s="141" t="s">
        <v>7215</v>
      </c>
      <c r="O1231" s="141" t="s">
        <v>7215</v>
      </c>
    </row>
    <row r="1232" spans="1:15" x14ac:dyDescent="0.2">
      <c r="A1232" s="141">
        <v>334571</v>
      </c>
      <c r="B1232" s="141" t="s">
        <v>4111</v>
      </c>
      <c r="C1232" s="141" t="s">
        <v>7215</v>
      </c>
      <c r="D1232" s="141" t="s">
        <v>7215</v>
      </c>
      <c r="E1232" s="141" t="s">
        <v>7215</v>
      </c>
      <c r="F1232" s="141" t="s">
        <v>7215</v>
      </c>
      <c r="G1232" s="141" t="s">
        <v>7215</v>
      </c>
      <c r="H1232" s="141" t="s">
        <v>7215</v>
      </c>
      <c r="I1232" s="141" t="s">
        <v>7215</v>
      </c>
      <c r="J1232" s="141" t="s">
        <v>7215</v>
      </c>
      <c r="K1232" s="141" t="s">
        <v>7215</v>
      </c>
      <c r="L1232" s="141" t="s">
        <v>7215</v>
      </c>
      <c r="M1232" s="141" t="s">
        <v>7215</v>
      </c>
      <c r="N1232" s="141" t="s">
        <v>7215</v>
      </c>
      <c r="O1232" s="141" t="s">
        <v>7215</v>
      </c>
    </row>
    <row r="1233" spans="1:15" x14ac:dyDescent="0.2">
      <c r="A1233" s="141">
        <v>334574</v>
      </c>
      <c r="B1233" s="141" t="s">
        <v>4111</v>
      </c>
      <c r="C1233" s="141" t="s">
        <v>7215</v>
      </c>
      <c r="D1233" s="141" t="s">
        <v>7215</v>
      </c>
      <c r="E1233" s="141" t="s">
        <v>7215</v>
      </c>
      <c r="F1233" s="141" t="s">
        <v>7215</v>
      </c>
      <c r="G1233" s="141" t="s">
        <v>7215</v>
      </c>
      <c r="H1233" s="141" t="s">
        <v>7215</v>
      </c>
      <c r="I1233" s="141" t="s">
        <v>7215</v>
      </c>
      <c r="J1233" s="141" t="s">
        <v>7215</v>
      </c>
      <c r="K1233" s="141" t="s">
        <v>7215</v>
      </c>
      <c r="L1233" s="141" t="s">
        <v>7215</v>
      </c>
      <c r="M1233" s="141" t="s">
        <v>7215</v>
      </c>
      <c r="N1233" s="141" t="s">
        <v>7215</v>
      </c>
      <c r="O1233" s="141" t="s">
        <v>7215</v>
      </c>
    </row>
    <row r="1234" spans="1:15" x14ac:dyDescent="0.2">
      <c r="A1234" s="141">
        <v>334575</v>
      </c>
      <c r="B1234" s="141" t="s">
        <v>4111</v>
      </c>
      <c r="C1234" s="141" t="s">
        <v>7215</v>
      </c>
      <c r="D1234" s="141" t="s">
        <v>7215</v>
      </c>
      <c r="E1234" s="141" t="s">
        <v>7215</v>
      </c>
      <c r="F1234" s="141" t="s">
        <v>7215</v>
      </c>
      <c r="G1234" s="141" t="s">
        <v>7215</v>
      </c>
      <c r="H1234" s="141" t="s">
        <v>7215</v>
      </c>
      <c r="I1234" s="141" t="s">
        <v>7215</v>
      </c>
      <c r="J1234" s="141" t="s">
        <v>7215</v>
      </c>
      <c r="K1234" s="141" t="s">
        <v>7215</v>
      </c>
      <c r="L1234" s="141" t="s">
        <v>7215</v>
      </c>
      <c r="M1234" s="141" t="s">
        <v>7215</v>
      </c>
      <c r="N1234" s="141" t="s">
        <v>7215</v>
      </c>
      <c r="O1234" s="141" t="s">
        <v>7215</v>
      </c>
    </row>
    <row r="1235" spans="1:15" x14ac:dyDescent="0.2">
      <c r="A1235" s="141">
        <v>334578</v>
      </c>
      <c r="B1235" s="141" t="s">
        <v>4111</v>
      </c>
      <c r="C1235" s="141" t="s">
        <v>7215</v>
      </c>
      <c r="D1235" s="141" t="s">
        <v>7215</v>
      </c>
      <c r="E1235" s="141" t="s">
        <v>7215</v>
      </c>
      <c r="F1235" s="141" t="s">
        <v>7215</v>
      </c>
      <c r="G1235" s="141" t="s">
        <v>7215</v>
      </c>
      <c r="H1235" s="141" t="s">
        <v>7215</v>
      </c>
      <c r="I1235" s="141" t="s">
        <v>7215</v>
      </c>
      <c r="J1235" s="141" t="s">
        <v>7215</v>
      </c>
      <c r="K1235" s="141" t="s">
        <v>7215</v>
      </c>
      <c r="L1235" s="141" t="s">
        <v>7215</v>
      </c>
      <c r="M1235" s="141" t="s">
        <v>7215</v>
      </c>
      <c r="N1235" s="141" t="s">
        <v>7215</v>
      </c>
      <c r="O1235" s="141" t="s">
        <v>7215</v>
      </c>
    </row>
    <row r="1236" spans="1:15" x14ac:dyDescent="0.2">
      <c r="A1236" s="141">
        <v>334579</v>
      </c>
      <c r="B1236" s="141" t="s">
        <v>4111</v>
      </c>
      <c r="C1236" s="141" t="s">
        <v>7215</v>
      </c>
      <c r="D1236" s="141" t="s">
        <v>7215</v>
      </c>
      <c r="E1236" s="141" t="s">
        <v>7215</v>
      </c>
      <c r="F1236" s="141" t="s">
        <v>7215</v>
      </c>
      <c r="G1236" s="141" t="s">
        <v>7215</v>
      </c>
      <c r="H1236" s="141" t="s">
        <v>7215</v>
      </c>
      <c r="I1236" s="141" t="s">
        <v>7215</v>
      </c>
      <c r="J1236" s="141" t="s">
        <v>7215</v>
      </c>
      <c r="K1236" s="141" t="s">
        <v>7215</v>
      </c>
      <c r="L1236" s="141" t="s">
        <v>7215</v>
      </c>
      <c r="M1236" s="141" t="s">
        <v>7215</v>
      </c>
      <c r="N1236" s="141" t="s">
        <v>7215</v>
      </c>
      <c r="O1236" s="141" t="s">
        <v>7215</v>
      </c>
    </row>
    <row r="1237" spans="1:15" x14ac:dyDescent="0.2">
      <c r="A1237" s="141">
        <v>334580</v>
      </c>
      <c r="B1237" s="141" t="s">
        <v>4111</v>
      </c>
      <c r="C1237" s="141" t="s">
        <v>7215</v>
      </c>
      <c r="D1237" s="141" t="s">
        <v>7215</v>
      </c>
      <c r="E1237" s="141" t="s">
        <v>7215</v>
      </c>
      <c r="F1237" s="141" t="s">
        <v>7215</v>
      </c>
      <c r="G1237" s="141" t="s">
        <v>7215</v>
      </c>
      <c r="H1237" s="141" t="s">
        <v>7215</v>
      </c>
      <c r="I1237" s="141" t="s">
        <v>7215</v>
      </c>
      <c r="J1237" s="141" t="s">
        <v>7215</v>
      </c>
      <c r="K1237" s="141" t="s">
        <v>7215</v>
      </c>
      <c r="L1237" s="141" t="s">
        <v>7215</v>
      </c>
      <c r="M1237" s="141" t="s">
        <v>7215</v>
      </c>
      <c r="N1237" s="141" t="s">
        <v>7215</v>
      </c>
      <c r="O1237" s="141" t="s">
        <v>7215</v>
      </c>
    </row>
    <row r="1238" spans="1:15" x14ac:dyDescent="0.2">
      <c r="A1238" s="141">
        <v>334583</v>
      </c>
      <c r="B1238" s="141" t="s">
        <v>4111</v>
      </c>
      <c r="C1238" s="141" t="s">
        <v>7215</v>
      </c>
      <c r="D1238" s="141" t="s">
        <v>7215</v>
      </c>
      <c r="E1238" s="141" t="s">
        <v>7215</v>
      </c>
      <c r="F1238" s="141" t="s">
        <v>7215</v>
      </c>
      <c r="G1238" s="141" t="s">
        <v>7215</v>
      </c>
      <c r="H1238" s="141" t="s">
        <v>7215</v>
      </c>
      <c r="I1238" s="141" t="s">
        <v>7215</v>
      </c>
      <c r="J1238" s="141" t="s">
        <v>7215</v>
      </c>
      <c r="K1238" s="141" t="s">
        <v>7215</v>
      </c>
      <c r="L1238" s="141" t="s">
        <v>7215</v>
      </c>
      <c r="M1238" s="141" t="s">
        <v>7215</v>
      </c>
      <c r="N1238" s="141" t="s">
        <v>7215</v>
      </c>
      <c r="O1238" s="141" t="s">
        <v>7215</v>
      </c>
    </row>
    <row r="1239" spans="1:15" x14ac:dyDescent="0.2">
      <c r="A1239" s="141">
        <v>334586</v>
      </c>
      <c r="B1239" s="141" t="s">
        <v>4111</v>
      </c>
      <c r="C1239" s="141" t="s">
        <v>7215</v>
      </c>
      <c r="D1239" s="141" t="s">
        <v>7215</v>
      </c>
      <c r="E1239" s="141" t="s">
        <v>7215</v>
      </c>
      <c r="F1239" s="141" t="s">
        <v>7215</v>
      </c>
      <c r="G1239" s="141" t="s">
        <v>7215</v>
      </c>
      <c r="H1239" s="141" t="s">
        <v>7215</v>
      </c>
      <c r="I1239" s="141" t="s">
        <v>7215</v>
      </c>
      <c r="J1239" s="141" t="s">
        <v>7215</v>
      </c>
      <c r="K1239" s="141" t="s">
        <v>7215</v>
      </c>
      <c r="L1239" s="141" t="s">
        <v>7215</v>
      </c>
      <c r="M1239" s="141" t="s">
        <v>7215</v>
      </c>
      <c r="N1239" s="141" t="s">
        <v>7215</v>
      </c>
      <c r="O1239" s="141" t="s">
        <v>7215</v>
      </c>
    </row>
    <row r="1240" spans="1:15" x14ac:dyDescent="0.2">
      <c r="A1240" s="141">
        <v>334587</v>
      </c>
      <c r="B1240" s="141" t="s">
        <v>4111</v>
      </c>
      <c r="C1240" s="141" t="s">
        <v>7215</v>
      </c>
      <c r="D1240" s="141" t="s">
        <v>7215</v>
      </c>
      <c r="E1240" s="141" t="s">
        <v>7215</v>
      </c>
      <c r="F1240" s="141" t="s">
        <v>7215</v>
      </c>
      <c r="G1240" s="141" t="s">
        <v>7215</v>
      </c>
      <c r="H1240" s="141" t="s">
        <v>7215</v>
      </c>
      <c r="I1240" s="141" t="s">
        <v>7215</v>
      </c>
      <c r="J1240" s="141" t="s">
        <v>7215</v>
      </c>
      <c r="K1240" s="141" t="s">
        <v>7215</v>
      </c>
      <c r="L1240" s="141" t="s">
        <v>7215</v>
      </c>
      <c r="M1240" s="141" t="s">
        <v>7215</v>
      </c>
      <c r="N1240" s="141" t="s">
        <v>7215</v>
      </c>
      <c r="O1240" s="141" t="s">
        <v>7215</v>
      </c>
    </row>
    <row r="1241" spans="1:15" x14ac:dyDescent="0.2">
      <c r="A1241" s="141">
        <v>334589</v>
      </c>
      <c r="B1241" s="141" t="s">
        <v>4111</v>
      </c>
      <c r="C1241" s="141" t="s">
        <v>7215</v>
      </c>
      <c r="D1241" s="141" t="s">
        <v>7215</v>
      </c>
      <c r="E1241" s="141" t="s">
        <v>7215</v>
      </c>
      <c r="F1241" s="141" t="s">
        <v>7215</v>
      </c>
      <c r="G1241" s="141" t="s">
        <v>7215</v>
      </c>
      <c r="H1241" s="141" t="s">
        <v>7215</v>
      </c>
      <c r="I1241" s="141" t="s">
        <v>7215</v>
      </c>
      <c r="J1241" s="141" t="s">
        <v>7215</v>
      </c>
      <c r="K1241" s="141" t="s">
        <v>7215</v>
      </c>
      <c r="L1241" s="141" t="s">
        <v>7215</v>
      </c>
      <c r="M1241" s="141" t="s">
        <v>7215</v>
      </c>
      <c r="N1241" s="141" t="s">
        <v>7215</v>
      </c>
      <c r="O1241" s="141" t="s">
        <v>7215</v>
      </c>
    </row>
    <row r="1242" spans="1:15" x14ac:dyDescent="0.2">
      <c r="A1242" s="141">
        <v>334590</v>
      </c>
      <c r="B1242" s="141" t="s">
        <v>4111</v>
      </c>
      <c r="C1242" s="141" t="s">
        <v>7215</v>
      </c>
      <c r="D1242" s="141" t="s">
        <v>7215</v>
      </c>
      <c r="E1242" s="141" t="s">
        <v>7215</v>
      </c>
      <c r="F1242" s="141" t="s">
        <v>7215</v>
      </c>
      <c r="G1242" s="141" t="s">
        <v>7215</v>
      </c>
      <c r="H1242" s="141" t="s">
        <v>7215</v>
      </c>
      <c r="I1242" s="141" t="s">
        <v>7215</v>
      </c>
      <c r="J1242" s="141" t="s">
        <v>7215</v>
      </c>
      <c r="K1242" s="141" t="s">
        <v>7215</v>
      </c>
      <c r="L1242" s="141" t="s">
        <v>7215</v>
      </c>
      <c r="M1242" s="141" t="s">
        <v>7215</v>
      </c>
      <c r="N1242" s="141" t="s">
        <v>7215</v>
      </c>
      <c r="O1242" s="141" t="s">
        <v>7215</v>
      </c>
    </row>
    <row r="1243" spans="1:15" x14ac:dyDescent="0.2">
      <c r="A1243" s="141">
        <v>334591</v>
      </c>
      <c r="B1243" s="141" t="s">
        <v>4111</v>
      </c>
      <c r="C1243" s="141" t="s">
        <v>7215</v>
      </c>
      <c r="D1243" s="141" t="s">
        <v>7215</v>
      </c>
      <c r="E1243" s="141" t="s">
        <v>7215</v>
      </c>
      <c r="F1243" s="141" t="s">
        <v>7215</v>
      </c>
      <c r="G1243" s="141" t="s">
        <v>7215</v>
      </c>
      <c r="H1243" s="141" t="s">
        <v>7215</v>
      </c>
      <c r="I1243" s="141" t="s">
        <v>7215</v>
      </c>
      <c r="J1243" s="141" t="s">
        <v>7215</v>
      </c>
      <c r="K1243" s="141" t="s">
        <v>7215</v>
      </c>
      <c r="L1243" s="141" t="s">
        <v>7215</v>
      </c>
      <c r="M1243" s="141" t="s">
        <v>7215</v>
      </c>
      <c r="N1243" s="141" t="s">
        <v>7215</v>
      </c>
      <c r="O1243" s="141" t="s">
        <v>7215</v>
      </c>
    </row>
    <row r="1244" spans="1:15" x14ac:dyDescent="0.2">
      <c r="A1244" s="141">
        <v>334594</v>
      </c>
      <c r="B1244" s="141" t="s">
        <v>4111</v>
      </c>
      <c r="C1244" s="141" t="s">
        <v>7215</v>
      </c>
      <c r="D1244" s="141" t="s">
        <v>7215</v>
      </c>
      <c r="E1244" s="141" t="s">
        <v>7215</v>
      </c>
      <c r="F1244" s="141" t="s">
        <v>7215</v>
      </c>
      <c r="G1244" s="141" t="s">
        <v>7215</v>
      </c>
      <c r="H1244" s="141" t="s">
        <v>7215</v>
      </c>
      <c r="I1244" s="141" t="s">
        <v>7215</v>
      </c>
      <c r="J1244" s="141" t="s">
        <v>7215</v>
      </c>
      <c r="K1244" s="141" t="s">
        <v>7215</v>
      </c>
      <c r="L1244" s="141" t="s">
        <v>7215</v>
      </c>
      <c r="M1244" s="141" t="s">
        <v>7215</v>
      </c>
      <c r="N1244" s="141" t="s">
        <v>7215</v>
      </c>
      <c r="O1244" s="141" t="s">
        <v>7215</v>
      </c>
    </row>
    <row r="1245" spans="1:15" x14ac:dyDescent="0.2">
      <c r="A1245" s="141">
        <v>334595</v>
      </c>
      <c r="B1245" s="141" t="s">
        <v>4111</v>
      </c>
      <c r="C1245" s="141" t="s">
        <v>7215</v>
      </c>
      <c r="D1245" s="141" t="s">
        <v>7215</v>
      </c>
      <c r="E1245" s="141" t="s">
        <v>7215</v>
      </c>
      <c r="F1245" s="141" t="s">
        <v>7215</v>
      </c>
      <c r="G1245" s="141" t="s">
        <v>7215</v>
      </c>
      <c r="H1245" s="141" t="s">
        <v>7215</v>
      </c>
      <c r="I1245" s="141" t="s">
        <v>7215</v>
      </c>
      <c r="J1245" s="141" t="s">
        <v>7215</v>
      </c>
      <c r="K1245" s="141" t="s">
        <v>7215</v>
      </c>
      <c r="L1245" s="141" t="s">
        <v>7215</v>
      </c>
      <c r="M1245" s="141" t="s">
        <v>7215</v>
      </c>
      <c r="N1245" s="141" t="s">
        <v>7215</v>
      </c>
      <c r="O1245" s="141" t="s">
        <v>7215</v>
      </c>
    </row>
    <row r="1246" spans="1:15" x14ac:dyDescent="0.2">
      <c r="A1246" s="141">
        <v>334596</v>
      </c>
      <c r="B1246" s="141" t="s">
        <v>4111</v>
      </c>
      <c r="C1246" s="141" t="s">
        <v>7215</v>
      </c>
      <c r="D1246" s="141" t="s">
        <v>7215</v>
      </c>
      <c r="E1246" s="141" t="s">
        <v>7215</v>
      </c>
      <c r="F1246" s="141" t="s">
        <v>7215</v>
      </c>
      <c r="G1246" s="141" t="s">
        <v>7215</v>
      </c>
      <c r="H1246" s="141" t="s">
        <v>7215</v>
      </c>
      <c r="I1246" s="141" t="s">
        <v>7215</v>
      </c>
      <c r="J1246" s="141" t="s">
        <v>7215</v>
      </c>
      <c r="K1246" s="141" t="s">
        <v>7215</v>
      </c>
      <c r="L1246" s="141" t="s">
        <v>7215</v>
      </c>
      <c r="M1246" s="141" t="s">
        <v>7215</v>
      </c>
      <c r="N1246" s="141" t="s">
        <v>7215</v>
      </c>
      <c r="O1246" s="141" t="s">
        <v>7215</v>
      </c>
    </row>
    <row r="1247" spans="1:15" x14ac:dyDescent="0.2">
      <c r="A1247" s="141">
        <v>334597</v>
      </c>
      <c r="B1247" s="141" t="s">
        <v>4111</v>
      </c>
      <c r="C1247" s="141" t="s">
        <v>7215</v>
      </c>
      <c r="D1247" s="141" t="s">
        <v>7215</v>
      </c>
      <c r="E1247" s="141" t="s">
        <v>7215</v>
      </c>
      <c r="F1247" s="141" t="s">
        <v>7215</v>
      </c>
      <c r="G1247" s="141" t="s">
        <v>7215</v>
      </c>
      <c r="H1247" s="141" t="s">
        <v>7215</v>
      </c>
      <c r="I1247" s="141" t="s">
        <v>7215</v>
      </c>
      <c r="J1247" s="141" t="s">
        <v>7215</v>
      </c>
      <c r="K1247" s="141" t="s">
        <v>7215</v>
      </c>
      <c r="L1247" s="141" t="s">
        <v>7215</v>
      </c>
      <c r="M1247" s="141" t="s">
        <v>7215</v>
      </c>
      <c r="N1247" s="141" t="s">
        <v>7215</v>
      </c>
      <c r="O1247" s="141" t="s">
        <v>7215</v>
      </c>
    </row>
    <row r="1248" spans="1:15" x14ac:dyDescent="0.2">
      <c r="A1248" s="141">
        <v>334598</v>
      </c>
      <c r="B1248" s="141" t="s">
        <v>4111</v>
      </c>
      <c r="C1248" s="141" t="s">
        <v>7215</v>
      </c>
      <c r="D1248" s="141" t="s">
        <v>7215</v>
      </c>
      <c r="E1248" s="141" t="s">
        <v>7215</v>
      </c>
      <c r="F1248" s="141" t="s">
        <v>7215</v>
      </c>
      <c r="G1248" s="141" t="s">
        <v>7215</v>
      </c>
      <c r="H1248" s="141" t="s">
        <v>7215</v>
      </c>
      <c r="I1248" s="141" t="s">
        <v>7215</v>
      </c>
      <c r="J1248" s="141" t="s">
        <v>7215</v>
      </c>
      <c r="K1248" s="141" t="s">
        <v>7215</v>
      </c>
      <c r="L1248" s="141" t="s">
        <v>7215</v>
      </c>
      <c r="M1248" s="141" t="s">
        <v>7215</v>
      </c>
      <c r="N1248" s="141" t="s">
        <v>7215</v>
      </c>
      <c r="O1248" s="141" t="s">
        <v>7215</v>
      </c>
    </row>
    <row r="1249" spans="1:15" x14ac:dyDescent="0.2">
      <c r="A1249" s="141">
        <v>334600</v>
      </c>
      <c r="B1249" s="141" t="s">
        <v>4111</v>
      </c>
      <c r="C1249" s="141" t="s">
        <v>7215</v>
      </c>
      <c r="D1249" s="141" t="s">
        <v>7215</v>
      </c>
      <c r="E1249" s="141" t="s">
        <v>7215</v>
      </c>
      <c r="F1249" s="141" t="s">
        <v>7215</v>
      </c>
      <c r="G1249" s="141" t="s">
        <v>7215</v>
      </c>
      <c r="H1249" s="141" t="s">
        <v>7215</v>
      </c>
      <c r="I1249" s="141" t="s">
        <v>7215</v>
      </c>
      <c r="J1249" s="141" t="s">
        <v>7215</v>
      </c>
      <c r="K1249" s="141" t="s">
        <v>7215</v>
      </c>
      <c r="L1249" s="141" t="s">
        <v>7215</v>
      </c>
      <c r="M1249" s="141" t="s">
        <v>7215</v>
      </c>
      <c r="N1249" s="141" t="s">
        <v>7215</v>
      </c>
      <c r="O1249" s="141" t="s">
        <v>7215</v>
      </c>
    </row>
    <row r="1250" spans="1:15" x14ac:dyDescent="0.2">
      <c r="A1250" s="141">
        <v>334601</v>
      </c>
      <c r="B1250" s="141" t="s">
        <v>4111</v>
      </c>
      <c r="C1250" s="141" t="s">
        <v>7215</v>
      </c>
      <c r="D1250" s="141" t="s">
        <v>7215</v>
      </c>
      <c r="E1250" s="141" t="s">
        <v>7215</v>
      </c>
      <c r="F1250" s="141" t="s">
        <v>7215</v>
      </c>
      <c r="G1250" s="141" t="s">
        <v>7215</v>
      </c>
      <c r="H1250" s="141" t="s">
        <v>7215</v>
      </c>
      <c r="I1250" s="141" t="s">
        <v>7215</v>
      </c>
      <c r="J1250" s="141" t="s">
        <v>7215</v>
      </c>
      <c r="K1250" s="141" t="s">
        <v>7215</v>
      </c>
      <c r="L1250" s="141" t="s">
        <v>7215</v>
      </c>
      <c r="M1250" s="141" t="s">
        <v>7215</v>
      </c>
      <c r="N1250" s="141" t="s">
        <v>7215</v>
      </c>
      <c r="O1250" s="141" t="s">
        <v>7215</v>
      </c>
    </row>
    <row r="1251" spans="1:15" x14ac:dyDescent="0.2">
      <c r="A1251" s="141">
        <v>334602</v>
      </c>
      <c r="B1251" s="141" t="s">
        <v>4111</v>
      </c>
      <c r="C1251" s="141" t="s">
        <v>7215</v>
      </c>
      <c r="D1251" s="141" t="s">
        <v>7215</v>
      </c>
      <c r="E1251" s="141" t="s">
        <v>7215</v>
      </c>
      <c r="F1251" s="141" t="s">
        <v>7215</v>
      </c>
      <c r="G1251" s="141" t="s">
        <v>7215</v>
      </c>
      <c r="H1251" s="141" t="s">
        <v>7215</v>
      </c>
      <c r="I1251" s="141" t="s">
        <v>7215</v>
      </c>
      <c r="J1251" s="141" t="s">
        <v>7215</v>
      </c>
      <c r="K1251" s="141" t="s">
        <v>7215</v>
      </c>
      <c r="L1251" s="141" t="s">
        <v>7215</v>
      </c>
      <c r="M1251" s="141" t="s">
        <v>7215</v>
      </c>
      <c r="N1251" s="141" t="s">
        <v>7215</v>
      </c>
      <c r="O1251" s="141" t="s">
        <v>7215</v>
      </c>
    </row>
    <row r="1252" spans="1:15" x14ac:dyDescent="0.2">
      <c r="A1252" s="141">
        <v>334603</v>
      </c>
      <c r="B1252" s="141" t="s">
        <v>4111</v>
      </c>
      <c r="C1252" s="141" t="s">
        <v>7215</v>
      </c>
      <c r="D1252" s="141" t="s">
        <v>7215</v>
      </c>
      <c r="E1252" s="141" t="s">
        <v>7215</v>
      </c>
      <c r="F1252" s="141" t="s">
        <v>7215</v>
      </c>
      <c r="G1252" s="141" t="s">
        <v>7215</v>
      </c>
      <c r="H1252" s="141" t="s">
        <v>7215</v>
      </c>
      <c r="I1252" s="141" t="s">
        <v>7215</v>
      </c>
      <c r="J1252" s="141" t="s">
        <v>7215</v>
      </c>
      <c r="K1252" s="141" t="s">
        <v>7215</v>
      </c>
      <c r="L1252" s="141" t="s">
        <v>7215</v>
      </c>
      <c r="M1252" s="141" t="s">
        <v>7215</v>
      </c>
      <c r="N1252" s="141" t="s">
        <v>7215</v>
      </c>
      <c r="O1252" s="141" t="s">
        <v>7215</v>
      </c>
    </row>
    <row r="1253" spans="1:15" x14ac:dyDescent="0.2">
      <c r="A1253" s="141">
        <v>334612</v>
      </c>
      <c r="B1253" s="141" t="s">
        <v>4111</v>
      </c>
      <c r="C1253" s="141" t="s">
        <v>7215</v>
      </c>
      <c r="D1253" s="141" t="s">
        <v>7215</v>
      </c>
      <c r="E1253" s="141" t="s">
        <v>7215</v>
      </c>
      <c r="F1253" s="141" t="s">
        <v>7215</v>
      </c>
      <c r="G1253" s="141" t="s">
        <v>7215</v>
      </c>
      <c r="H1253" s="141" t="s">
        <v>7215</v>
      </c>
      <c r="I1253" s="141" t="s">
        <v>7215</v>
      </c>
      <c r="J1253" s="141" t="s">
        <v>7215</v>
      </c>
      <c r="K1253" s="141" t="s">
        <v>7215</v>
      </c>
      <c r="L1253" s="141" t="s">
        <v>7215</v>
      </c>
      <c r="M1253" s="141" t="s">
        <v>7215</v>
      </c>
      <c r="N1253" s="141" t="s">
        <v>7215</v>
      </c>
      <c r="O1253" s="141" t="s">
        <v>7215</v>
      </c>
    </row>
    <row r="1254" spans="1:15" x14ac:dyDescent="0.2">
      <c r="A1254" s="141">
        <v>334613</v>
      </c>
      <c r="B1254" s="141" t="s">
        <v>4111</v>
      </c>
      <c r="C1254" s="141" t="s">
        <v>7215</v>
      </c>
      <c r="D1254" s="141" t="s">
        <v>7215</v>
      </c>
      <c r="E1254" s="141" t="s">
        <v>7215</v>
      </c>
      <c r="F1254" s="141" t="s">
        <v>7215</v>
      </c>
      <c r="G1254" s="141" t="s">
        <v>7215</v>
      </c>
      <c r="H1254" s="141" t="s">
        <v>7215</v>
      </c>
      <c r="I1254" s="141" t="s">
        <v>7215</v>
      </c>
      <c r="J1254" s="141" t="s">
        <v>7215</v>
      </c>
      <c r="K1254" s="141" t="s">
        <v>7215</v>
      </c>
      <c r="L1254" s="141" t="s">
        <v>7215</v>
      </c>
      <c r="M1254" s="141" t="s">
        <v>7215</v>
      </c>
      <c r="N1254" s="141" t="s">
        <v>7215</v>
      </c>
      <c r="O1254" s="141" t="s">
        <v>7215</v>
      </c>
    </row>
    <row r="1255" spans="1:15" x14ac:dyDescent="0.2">
      <c r="A1255" s="141">
        <v>334614</v>
      </c>
      <c r="B1255" s="141" t="s">
        <v>4111</v>
      </c>
      <c r="C1255" s="141" t="s">
        <v>7215</v>
      </c>
      <c r="D1255" s="141" t="s">
        <v>7215</v>
      </c>
      <c r="E1255" s="141" t="s">
        <v>7215</v>
      </c>
      <c r="F1255" s="141" t="s">
        <v>7215</v>
      </c>
      <c r="G1255" s="141" t="s">
        <v>7215</v>
      </c>
      <c r="H1255" s="141" t="s">
        <v>7215</v>
      </c>
      <c r="I1255" s="141" t="s">
        <v>7215</v>
      </c>
      <c r="J1255" s="141" t="s">
        <v>7215</v>
      </c>
      <c r="K1255" s="141" t="s">
        <v>7215</v>
      </c>
      <c r="L1255" s="141" t="s">
        <v>7215</v>
      </c>
      <c r="M1255" s="141" t="s">
        <v>7215</v>
      </c>
      <c r="N1255" s="141" t="s">
        <v>7215</v>
      </c>
      <c r="O1255" s="141" t="s">
        <v>7215</v>
      </c>
    </row>
    <row r="1256" spans="1:15" x14ac:dyDescent="0.2">
      <c r="A1256" s="141">
        <v>334619</v>
      </c>
      <c r="B1256" s="141" t="s">
        <v>4111</v>
      </c>
      <c r="C1256" s="141" t="s">
        <v>7215</v>
      </c>
      <c r="D1256" s="141" t="s">
        <v>7215</v>
      </c>
      <c r="E1256" s="141" t="s">
        <v>7215</v>
      </c>
      <c r="F1256" s="141" t="s">
        <v>7215</v>
      </c>
      <c r="G1256" s="141" t="s">
        <v>7215</v>
      </c>
      <c r="H1256" s="141" t="s">
        <v>7215</v>
      </c>
      <c r="I1256" s="141" t="s">
        <v>7215</v>
      </c>
      <c r="J1256" s="141" t="s">
        <v>7215</v>
      </c>
      <c r="K1256" s="141" t="s">
        <v>7215</v>
      </c>
      <c r="L1256" s="141" t="s">
        <v>7215</v>
      </c>
      <c r="M1256" s="141" t="s">
        <v>7215</v>
      </c>
      <c r="N1256" s="141" t="s">
        <v>7215</v>
      </c>
      <c r="O1256" s="141" t="s">
        <v>7215</v>
      </c>
    </row>
    <row r="1257" spans="1:15" x14ac:dyDescent="0.2">
      <c r="A1257" s="141">
        <v>334625</v>
      </c>
      <c r="B1257" s="141" t="s">
        <v>4111</v>
      </c>
      <c r="C1257" s="141" t="s">
        <v>7215</v>
      </c>
      <c r="D1257" s="141" t="s">
        <v>7215</v>
      </c>
      <c r="E1257" s="141" t="s">
        <v>7215</v>
      </c>
      <c r="F1257" s="141" t="s">
        <v>7215</v>
      </c>
      <c r="G1257" s="141" t="s">
        <v>7215</v>
      </c>
      <c r="H1257" s="141" t="s">
        <v>7215</v>
      </c>
      <c r="I1257" s="141" t="s">
        <v>7215</v>
      </c>
      <c r="J1257" s="141" t="s">
        <v>7215</v>
      </c>
      <c r="K1257" s="141" t="s">
        <v>7215</v>
      </c>
      <c r="L1257" s="141" t="s">
        <v>7215</v>
      </c>
      <c r="M1257" s="141" t="s">
        <v>7215</v>
      </c>
      <c r="N1257" s="141" t="s">
        <v>7215</v>
      </c>
      <c r="O1257" s="141" t="s">
        <v>7215</v>
      </c>
    </row>
    <row r="1258" spans="1:15" x14ac:dyDescent="0.2">
      <c r="A1258" s="141">
        <v>334627</v>
      </c>
      <c r="B1258" s="141" t="s">
        <v>4111</v>
      </c>
      <c r="C1258" s="141" t="s">
        <v>7215</v>
      </c>
      <c r="D1258" s="141" t="s">
        <v>7215</v>
      </c>
      <c r="E1258" s="141" t="s">
        <v>7215</v>
      </c>
      <c r="F1258" s="141" t="s">
        <v>7215</v>
      </c>
      <c r="G1258" s="141" t="s">
        <v>7215</v>
      </c>
      <c r="H1258" s="141" t="s">
        <v>7215</v>
      </c>
      <c r="I1258" s="141" t="s">
        <v>7215</v>
      </c>
      <c r="J1258" s="141" t="s">
        <v>7215</v>
      </c>
      <c r="K1258" s="141" t="s">
        <v>7215</v>
      </c>
      <c r="L1258" s="141" t="s">
        <v>7215</v>
      </c>
      <c r="M1258" s="141" t="s">
        <v>7215</v>
      </c>
      <c r="N1258" s="141" t="s">
        <v>7215</v>
      </c>
      <c r="O1258" s="141" t="s">
        <v>7215</v>
      </c>
    </row>
    <row r="1259" spans="1:15" x14ac:dyDescent="0.2">
      <c r="A1259" s="141">
        <v>334628</v>
      </c>
      <c r="B1259" s="141" t="s">
        <v>4111</v>
      </c>
      <c r="C1259" s="141" t="s">
        <v>7215</v>
      </c>
      <c r="D1259" s="141" t="s">
        <v>7215</v>
      </c>
      <c r="E1259" s="141" t="s">
        <v>7215</v>
      </c>
      <c r="F1259" s="141" t="s">
        <v>7215</v>
      </c>
      <c r="G1259" s="141" t="s">
        <v>7215</v>
      </c>
      <c r="H1259" s="141" t="s">
        <v>7215</v>
      </c>
      <c r="I1259" s="141" t="s">
        <v>7215</v>
      </c>
      <c r="J1259" s="141" t="s">
        <v>7215</v>
      </c>
      <c r="K1259" s="141" t="s">
        <v>7215</v>
      </c>
      <c r="L1259" s="141" t="s">
        <v>7215</v>
      </c>
      <c r="M1259" s="141" t="s">
        <v>7215</v>
      </c>
      <c r="N1259" s="141" t="s">
        <v>7215</v>
      </c>
      <c r="O1259" s="141" t="s">
        <v>7215</v>
      </c>
    </row>
    <row r="1260" spans="1:15" x14ac:dyDescent="0.2">
      <c r="A1260" s="141">
        <v>334629</v>
      </c>
      <c r="B1260" s="141" t="s">
        <v>4111</v>
      </c>
      <c r="C1260" s="141" t="s">
        <v>7215</v>
      </c>
      <c r="D1260" s="141" t="s">
        <v>7215</v>
      </c>
      <c r="E1260" s="141" t="s">
        <v>7215</v>
      </c>
      <c r="F1260" s="141" t="s">
        <v>7215</v>
      </c>
      <c r="G1260" s="141" t="s">
        <v>7215</v>
      </c>
      <c r="H1260" s="141" t="s">
        <v>7215</v>
      </c>
      <c r="I1260" s="141" t="s">
        <v>7215</v>
      </c>
      <c r="J1260" s="141" t="s">
        <v>7215</v>
      </c>
      <c r="K1260" s="141" t="s">
        <v>7215</v>
      </c>
      <c r="L1260" s="141" t="s">
        <v>7215</v>
      </c>
      <c r="M1260" s="141" t="s">
        <v>7215</v>
      </c>
      <c r="N1260" s="141" t="s">
        <v>7215</v>
      </c>
      <c r="O1260" s="141" t="s">
        <v>7215</v>
      </c>
    </row>
    <row r="1261" spans="1:15" x14ac:dyDescent="0.2">
      <c r="A1261" s="141">
        <v>334631</v>
      </c>
      <c r="B1261" s="141" t="s">
        <v>4111</v>
      </c>
      <c r="C1261" s="141" t="s">
        <v>7215</v>
      </c>
      <c r="D1261" s="141" t="s">
        <v>7215</v>
      </c>
      <c r="E1261" s="141" t="s">
        <v>7215</v>
      </c>
      <c r="F1261" s="141" t="s">
        <v>7215</v>
      </c>
      <c r="G1261" s="141" t="s">
        <v>7215</v>
      </c>
      <c r="H1261" s="141" t="s">
        <v>7215</v>
      </c>
      <c r="I1261" s="141" t="s">
        <v>7215</v>
      </c>
      <c r="J1261" s="141" t="s">
        <v>7215</v>
      </c>
      <c r="K1261" s="141" t="s">
        <v>7215</v>
      </c>
      <c r="L1261" s="141" t="s">
        <v>7215</v>
      </c>
      <c r="M1261" s="141" t="s">
        <v>7215</v>
      </c>
      <c r="N1261" s="141" t="s">
        <v>7215</v>
      </c>
      <c r="O1261" s="141" t="s">
        <v>7215</v>
      </c>
    </row>
    <row r="1262" spans="1:15" x14ac:dyDescent="0.2">
      <c r="A1262" s="141">
        <v>334632</v>
      </c>
      <c r="B1262" s="141" t="s">
        <v>4111</v>
      </c>
      <c r="C1262" s="141" t="s">
        <v>7215</v>
      </c>
      <c r="D1262" s="141" t="s">
        <v>7215</v>
      </c>
      <c r="E1262" s="141" t="s">
        <v>7215</v>
      </c>
      <c r="F1262" s="141" t="s">
        <v>7215</v>
      </c>
      <c r="G1262" s="141" t="s">
        <v>7215</v>
      </c>
      <c r="H1262" s="141" t="s">
        <v>7215</v>
      </c>
      <c r="I1262" s="141" t="s">
        <v>7215</v>
      </c>
      <c r="J1262" s="141" t="s">
        <v>7215</v>
      </c>
      <c r="K1262" s="141" t="s">
        <v>7215</v>
      </c>
      <c r="L1262" s="141" t="s">
        <v>7215</v>
      </c>
      <c r="M1262" s="141" t="s">
        <v>7215</v>
      </c>
      <c r="N1262" s="141" t="s">
        <v>7215</v>
      </c>
      <c r="O1262" s="141" t="s">
        <v>7215</v>
      </c>
    </row>
    <row r="1263" spans="1:15" x14ac:dyDescent="0.2">
      <c r="A1263" s="141">
        <v>334636</v>
      </c>
      <c r="B1263" s="141" t="s">
        <v>4111</v>
      </c>
      <c r="C1263" s="141" t="s">
        <v>7215</v>
      </c>
      <c r="D1263" s="141" t="s">
        <v>7215</v>
      </c>
      <c r="E1263" s="141" t="s">
        <v>7215</v>
      </c>
      <c r="F1263" s="141" t="s">
        <v>7215</v>
      </c>
      <c r="G1263" s="141" t="s">
        <v>7215</v>
      </c>
      <c r="H1263" s="141" t="s">
        <v>7215</v>
      </c>
      <c r="I1263" s="141" t="s">
        <v>7215</v>
      </c>
      <c r="J1263" s="141" t="s">
        <v>7215</v>
      </c>
      <c r="K1263" s="141" t="s">
        <v>7215</v>
      </c>
      <c r="L1263" s="141" t="s">
        <v>7215</v>
      </c>
      <c r="M1263" s="141" t="s">
        <v>7215</v>
      </c>
      <c r="N1263" s="141" t="s">
        <v>7215</v>
      </c>
      <c r="O1263" s="141" t="s">
        <v>7215</v>
      </c>
    </row>
    <row r="1264" spans="1:15" x14ac:dyDescent="0.2">
      <c r="A1264" s="141">
        <v>334642</v>
      </c>
      <c r="B1264" s="141" t="s">
        <v>4111</v>
      </c>
      <c r="C1264" s="141" t="s">
        <v>7215</v>
      </c>
      <c r="D1264" s="141" t="s">
        <v>7215</v>
      </c>
      <c r="E1264" s="141" t="s">
        <v>7215</v>
      </c>
      <c r="F1264" s="141" t="s">
        <v>7215</v>
      </c>
      <c r="G1264" s="141" t="s">
        <v>7215</v>
      </c>
      <c r="H1264" s="141" t="s">
        <v>7215</v>
      </c>
      <c r="I1264" s="141" t="s">
        <v>7215</v>
      </c>
      <c r="J1264" s="141" t="s">
        <v>7215</v>
      </c>
      <c r="K1264" s="141" t="s">
        <v>7215</v>
      </c>
      <c r="L1264" s="141" t="s">
        <v>7215</v>
      </c>
      <c r="M1264" s="141" t="s">
        <v>7215</v>
      </c>
      <c r="N1264" s="141" t="s">
        <v>7215</v>
      </c>
      <c r="O1264" s="141" t="s">
        <v>7215</v>
      </c>
    </row>
    <row r="1265" spans="1:15" x14ac:dyDescent="0.2">
      <c r="A1265" s="141">
        <v>334645</v>
      </c>
      <c r="B1265" s="141" t="s">
        <v>4111</v>
      </c>
      <c r="C1265" s="141" t="s">
        <v>7215</v>
      </c>
      <c r="D1265" s="141" t="s">
        <v>7215</v>
      </c>
      <c r="E1265" s="141" t="s">
        <v>7215</v>
      </c>
      <c r="F1265" s="141" t="s">
        <v>7215</v>
      </c>
      <c r="G1265" s="141" t="s">
        <v>7215</v>
      </c>
      <c r="H1265" s="141" t="s">
        <v>7215</v>
      </c>
      <c r="I1265" s="141" t="s">
        <v>7215</v>
      </c>
      <c r="J1265" s="141" t="s">
        <v>7215</v>
      </c>
      <c r="K1265" s="141" t="s">
        <v>7215</v>
      </c>
      <c r="L1265" s="141" t="s">
        <v>7215</v>
      </c>
      <c r="M1265" s="141" t="s">
        <v>7215</v>
      </c>
      <c r="N1265" s="141" t="s">
        <v>7215</v>
      </c>
      <c r="O1265" s="141" t="s">
        <v>7215</v>
      </c>
    </row>
    <row r="1266" spans="1:15" x14ac:dyDescent="0.2">
      <c r="A1266" s="141">
        <v>334648</v>
      </c>
      <c r="B1266" s="141" t="s">
        <v>4111</v>
      </c>
      <c r="C1266" s="141" t="s">
        <v>7215</v>
      </c>
      <c r="D1266" s="141" t="s">
        <v>7215</v>
      </c>
      <c r="E1266" s="141" t="s">
        <v>7215</v>
      </c>
      <c r="F1266" s="141" t="s">
        <v>7215</v>
      </c>
      <c r="G1266" s="141" t="s">
        <v>7215</v>
      </c>
      <c r="H1266" s="141" t="s">
        <v>7215</v>
      </c>
      <c r="I1266" s="141" t="s">
        <v>7215</v>
      </c>
      <c r="J1266" s="141" t="s">
        <v>7215</v>
      </c>
      <c r="K1266" s="141" t="s">
        <v>7215</v>
      </c>
      <c r="L1266" s="141" t="s">
        <v>7215</v>
      </c>
      <c r="M1266" s="141" t="s">
        <v>7215</v>
      </c>
      <c r="N1266" s="141" t="s">
        <v>7215</v>
      </c>
      <c r="O1266" s="141" t="s">
        <v>7215</v>
      </c>
    </row>
    <row r="1267" spans="1:15" x14ac:dyDescent="0.2">
      <c r="A1267" s="141">
        <v>334649</v>
      </c>
      <c r="B1267" s="141" t="s">
        <v>4111</v>
      </c>
      <c r="C1267" s="141" t="s">
        <v>7215</v>
      </c>
      <c r="D1267" s="141" t="s">
        <v>7215</v>
      </c>
      <c r="E1267" s="141" t="s">
        <v>7215</v>
      </c>
      <c r="F1267" s="141" t="s">
        <v>7215</v>
      </c>
      <c r="G1267" s="141" t="s">
        <v>7215</v>
      </c>
      <c r="H1267" s="141" t="s">
        <v>7215</v>
      </c>
      <c r="I1267" s="141" t="s">
        <v>7215</v>
      </c>
      <c r="J1267" s="141" t="s">
        <v>7215</v>
      </c>
      <c r="K1267" s="141" t="s">
        <v>7215</v>
      </c>
      <c r="L1267" s="141" t="s">
        <v>7215</v>
      </c>
      <c r="M1267" s="141" t="s">
        <v>7215</v>
      </c>
      <c r="N1267" s="141" t="s">
        <v>7215</v>
      </c>
      <c r="O1267" s="141" t="s">
        <v>7215</v>
      </c>
    </row>
    <row r="1268" spans="1:15" x14ac:dyDescent="0.2">
      <c r="A1268" s="141">
        <v>334651</v>
      </c>
      <c r="B1268" s="141" t="s">
        <v>4111</v>
      </c>
      <c r="C1268" s="141" t="s">
        <v>7215</v>
      </c>
      <c r="D1268" s="141" t="s">
        <v>7215</v>
      </c>
      <c r="E1268" s="141" t="s">
        <v>7215</v>
      </c>
      <c r="F1268" s="141" t="s">
        <v>7215</v>
      </c>
      <c r="G1268" s="141" t="s">
        <v>7215</v>
      </c>
      <c r="H1268" s="141" t="s">
        <v>7215</v>
      </c>
      <c r="I1268" s="141" t="s">
        <v>7215</v>
      </c>
      <c r="J1268" s="141" t="s">
        <v>7215</v>
      </c>
      <c r="K1268" s="141" t="s">
        <v>7215</v>
      </c>
      <c r="L1268" s="141" t="s">
        <v>7215</v>
      </c>
      <c r="M1268" s="141" t="s">
        <v>7215</v>
      </c>
      <c r="N1268" s="141" t="s">
        <v>7215</v>
      </c>
      <c r="O1268" s="141" t="s">
        <v>7215</v>
      </c>
    </row>
    <row r="1269" spans="1:15" x14ac:dyDescent="0.2">
      <c r="A1269" s="141">
        <v>334652</v>
      </c>
      <c r="B1269" s="141" t="s">
        <v>4111</v>
      </c>
      <c r="C1269" s="141" t="s">
        <v>7215</v>
      </c>
      <c r="D1269" s="141" t="s">
        <v>7215</v>
      </c>
      <c r="E1269" s="141" t="s">
        <v>7215</v>
      </c>
      <c r="F1269" s="141" t="s">
        <v>7215</v>
      </c>
      <c r="G1269" s="141" t="s">
        <v>7215</v>
      </c>
      <c r="H1269" s="141" t="s">
        <v>7215</v>
      </c>
      <c r="I1269" s="141" t="s">
        <v>7215</v>
      </c>
      <c r="J1269" s="141" t="s">
        <v>7215</v>
      </c>
      <c r="K1269" s="141" t="s">
        <v>7215</v>
      </c>
      <c r="L1269" s="141" t="s">
        <v>7215</v>
      </c>
      <c r="M1269" s="141" t="s">
        <v>7215</v>
      </c>
      <c r="N1269" s="141" t="s">
        <v>7215</v>
      </c>
      <c r="O1269" s="141" t="s">
        <v>7215</v>
      </c>
    </row>
    <row r="1270" spans="1:15" x14ac:dyDescent="0.2">
      <c r="A1270" s="141">
        <v>334661</v>
      </c>
      <c r="B1270" s="141" t="s">
        <v>4111</v>
      </c>
      <c r="C1270" s="141" t="s">
        <v>7215</v>
      </c>
      <c r="D1270" s="141" t="s">
        <v>7215</v>
      </c>
      <c r="E1270" s="141" t="s">
        <v>7215</v>
      </c>
      <c r="F1270" s="141" t="s">
        <v>7215</v>
      </c>
      <c r="G1270" s="141" t="s">
        <v>7215</v>
      </c>
      <c r="H1270" s="141" t="s">
        <v>7215</v>
      </c>
      <c r="I1270" s="141" t="s">
        <v>7215</v>
      </c>
      <c r="J1270" s="141" t="s">
        <v>7215</v>
      </c>
      <c r="K1270" s="141" t="s">
        <v>7215</v>
      </c>
      <c r="L1270" s="141" t="s">
        <v>7215</v>
      </c>
      <c r="M1270" s="141" t="s">
        <v>7215</v>
      </c>
      <c r="N1270" s="141" t="s">
        <v>7215</v>
      </c>
      <c r="O1270" s="141" t="s">
        <v>7215</v>
      </c>
    </row>
    <row r="1271" spans="1:15" x14ac:dyDescent="0.2">
      <c r="A1271" s="141">
        <v>334662</v>
      </c>
      <c r="B1271" s="141" t="s">
        <v>4111</v>
      </c>
      <c r="C1271" s="141" t="s">
        <v>7215</v>
      </c>
      <c r="D1271" s="141" t="s">
        <v>7215</v>
      </c>
      <c r="E1271" s="141" t="s">
        <v>7215</v>
      </c>
      <c r="F1271" s="141" t="s">
        <v>7215</v>
      </c>
      <c r="G1271" s="141" t="s">
        <v>7215</v>
      </c>
      <c r="H1271" s="141" t="s">
        <v>7215</v>
      </c>
      <c r="I1271" s="141" t="s">
        <v>7215</v>
      </c>
      <c r="J1271" s="141" t="s">
        <v>7215</v>
      </c>
      <c r="K1271" s="141" t="s">
        <v>7215</v>
      </c>
      <c r="L1271" s="141" t="s">
        <v>7215</v>
      </c>
      <c r="M1271" s="141" t="s">
        <v>7215</v>
      </c>
      <c r="N1271" s="141" t="s">
        <v>7215</v>
      </c>
      <c r="O1271" s="141" t="s">
        <v>7215</v>
      </c>
    </row>
    <row r="1272" spans="1:15" x14ac:dyDescent="0.2">
      <c r="A1272" s="141">
        <v>334664</v>
      </c>
      <c r="B1272" s="141" t="s">
        <v>4111</v>
      </c>
      <c r="C1272" s="141" t="s">
        <v>7215</v>
      </c>
      <c r="D1272" s="141" t="s">
        <v>7215</v>
      </c>
      <c r="E1272" s="141" t="s">
        <v>7215</v>
      </c>
      <c r="F1272" s="141" t="s">
        <v>7215</v>
      </c>
      <c r="G1272" s="141" t="s">
        <v>7215</v>
      </c>
      <c r="H1272" s="141" t="s">
        <v>7215</v>
      </c>
      <c r="I1272" s="141" t="s">
        <v>7215</v>
      </c>
      <c r="J1272" s="141" t="s">
        <v>7215</v>
      </c>
      <c r="K1272" s="141" t="s">
        <v>7215</v>
      </c>
      <c r="L1272" s="141" t="s">
        <v>7215</v>
      </c>
      <c r="M1272" s="141" t="s">
        <v>7215</v>
      </c>
      <c r="N1272" s="141" t="s">
        <v>7215</v>
      </c>
      <c r="O1272" s="141" t="s">
        <v>7215</v>
      </c>
    </row>
    <row r="1273" spans="1:15" x14ac:dyDescent="0.2">
      <c r="A1273" s="141">
        <v>334671</v>
      </c>
      <c r="B1273" s="141" t="s">
        <v>4111</v>
      </c>
      <c r="C1273" s="141" t="s">
        <v>7215</v>
      </c>
      <c r="D1273" s="141" t="s">
        <v>7215</v>
      </c>
      <c r="E1273" s="141" t="s">
        <v>7215</v>
      </c>
      <c r="F1273" s="141" t="s">
        <v>7215</v>
      </c>
      <c r="G1273" s="141" t="s">
        <v>7215</v>
      </c>
      <c r="H1273" s="141" t="s">
        <v>7215</v>
      </c>
      <c r="I1273" s="141" t="s">
        <v>7215</v>
      </c>
      <c r="J1273" s="141" t="s">
        <v>7215</v>
      </c>
      <c r="K1273" s="141" t="s">
        <v>7215</v>
      </c>
      <c r="L1273" s="141" t="s">
        <v>7215</v>
      </c>
      <c r="M1273" s="141" t="s">
        <v>7215</v>
      </c>
      <c r="N1273" s="141" t="s">
        <v>7215</v>
      </c>
      <c r="O1273" s="141" t="s">
        <v>7215</v>
      </c>
    </row>
    <row r="1274" spans="1:15" x14ac:dyDescent="0.2">
      <c r="A1274" s="141">
        <v>334674</v>
      </c>
      <c r="B1274" s="141" t="s">
        <v>4111</v>
      </c>
      <c r="C1274" s="141" t="s">
        <v>7215</v>
      </c>
      <c r="D1274" s="141" t="s">
        <v>7215</v>
      </c>
      <c r="E1274" s="141" t="s">
        <v>7215</v>
      </c>
      <c r="F1274" s="141" t="s">
        <v>7215</v>
      </c>
      <c r="G1274" s="141" t="s">
        <v>7215</v>
      </c>
      <c r="H1274" s="141" t="s">
        <v>7215</v>
      </c>
      <c r="I1274" s="141" t="s">
        <v>7215</v>
      </c>
      <c r="J1274" s="141" t="s">
        <v>7215</v>
      </c>
      <c r="K1274" s="141" t="s">
        <v>7215</v>
      </c>
      <c r="L1274" s="141" t="s">
        <v>7215</v>
      </c>
      <c r="M1274" s="141" t="s">
        <v>7215</v>
      </c>
      <c r="N1274" s="141" t="s">
        <v>7215</v>
      </c>
      <c r="O1274" s="141" t="s">
        <v>7215</v>
      </c>
    </row>
    <row r="1275" spans="1:15" x14ac:dyDescent="0.2">
      <c r="A1275" s="141">
        <v>334678</v>
      </c>
      <c r="B1275" s="141" t="s">
        <v>4111</v>
      </c>
      <c r="C1275" s="141" t="s">
        <v>7215</v>
      </c>
      <c r="D1275" s="141" t="s">
        <v>7215</v>
      </c>
      <c r="E1275" s="141" t="s">
        <v>7215</v>
      </c>
      <c r="F1275" s="141" t="s">
        <v>7215</v>
      </c>
      <c r="G1275" s="141" t="s">
        <v>7215</v>
      </c>
      <c r="H1275" s="141" t="s">
        <v>7215</v>
      </c>
      <c r="I1275" s="141" t="s">
        <v>7215</v>
      </c>
      <c r="J1275" s="141" t="s">
        <v>7215</v>
      </c>
      <c r="K1275" s="141" t="s">
        <v>7215</v>
      </c>
      <c r="L1275" s="141" t="s">
        <v>7215</v>
      </c>
      <c r="M1275" s="141" t="s">
        <v>7215</v>
      </c>
      <c r="N1275" s="141" t="s">
        <v>7215</v>
      </c>
      <c r="O1275" s="141" t="s">
        <v>7215</v>
      </c>
    </row>
    <row r="1276" spans="1:15" x14ac:dyDescent="0.2">
      <c r="A1276" s="141">
        <v>334679</v>
      </c>
      <c r="B1276" s="141" t="s">
        <v>4111</v>
      </c>
      <c r="C1276" s="141" t="s">
        <v>7215</v>
      </c>
      <c r="D1276" s="141" t="s">
        <v>7215</v>
      </c>
      <c r="E1276" s="141" t="s">
        <v>7215</v>
      </c>
      <c r="F1276" s="141" t="s">
        <v>7215</v>
      </c>
      <c r="G1276" s="141" t="s">
        <v>7215</v>
      </c>
      <c r="H1276" s="141" t="s">
        <v>7215</v>
      </c>
      <c r="I1276" s="141" t="s">
        <v>7215</v>
      </c>
      <c r="J1276" s="141" t="s">
        <v>7215</v>
      </c>
      <c r="K1276" s="141" t="s">
        <v>7215</v>
      </c>
      <c r="L1276" s="141" t="s">
        <v>7215</v>
      </c>
      <c r="M1276" s="141" t="s">
        <v>7215</v>
      </c>
      <c r="N1276" s="141" t="s">
        <v>7215</v>
      </c>
      <c r="O1276" s="141" t="s">
        <v>7215</v>
      </c>
    </row>
    <row r="1277" spans="1:15" x14ac:dyDescent="0.2">
      <c r="A1277" s="141">
        <v>334680</v>
      </c>
      <c r="B1277" s="141" t="s">
        <v>4111</v>
      </c>
      <c r="C1277" s="141" t="s">
        <v>7215</v>
      </c>
      <c r="D1277" s="141" t="s">
        <v>7215</v>
      </c>
      <c r="E1277" s="141" t="s">
        <v>7215</v>
      </c>
      <c r="F1277" s="141" t="s">
        <v>7215</v>
      </c>
      <c r="G1277" s="141" t="s">
        <v>7215</v>
      </c>
      <c r="H1277" s="141" t="s">
        <v>7215</v>
      </c>
      <c r="I1277" s="141" t="s">
        <v>7215</v>
      </c>
      <c r="J1277" s="141" t="s">
        <v>7215</v>
      </c>
      <c r="K1277" s="141" t="s">
        <v>7215</v>
      </c>
      <c r="L1277" s="141" t="s">
        <v>7215</v>
      </c>
      <c r="M1277" s="141" t="s">
        <v>7215</v>
      </c>
      <c r="N1277" s="141" t="s">
        <v>7215</v>
      </c>
      <c r="O1277" s="141" t="s">
        <v>7215</v>
      </c>
    </row>
    <row r="1278" spans="1:15" x14ac:dyDescent="0.2">
      <c r="A1278" s="141">
        <v>334684</v>
      </c>
      <c r="B1278" s="141" t="s">
        <v>4111</v>
      </c>
      <c r="C1278" s="141" t="s">
        <v>7215</v>
      </c>
      <c r="D1278" s="141" t="s">
        <v>7215</v>
      </c>
      <c r="E1278" s="141" t="s">
        <v>7215</v>
      </c>
      <c r="F1278" s="141" t="s">
        <v>7215</v>
      </c>
      <c r="G1278" s="141" t="s">
        <v>7215</v>
      </c>
      <c r="H1278" s="141" t="s">
        <v>7215</v>
      </c>
      <c r="I1278" s="141" t="s">
        <v>7215</v>
      </c>
      <c r="J1278" s="141" t="s">
        <v>7215</v>
      </c>
      <c r="K1278" s="141" t="s">
        <v>7215</v>
      </c>
      <c r="L1278" s="141" t="s">
        <v>7215</v>
      </c>
      <c r="M1278" s="141" t="s">
        <v>7215</v>
      </c>
      <c r="N1278" s="141" t="s">
        <v>7215</v>
      </c>
      <c r="O1278" s="141" t="s">
        <v>7215</v>
      </c>
    </row>
    <row r="1279" spans="1:15" x14ac:dyDescent="0.2">
      <c r="A1279" s="141">
        <v>334685</v>
      </c>
      <c r="B1279" s="141" t="s">
        <v>4111</v>
      </c>
      <c r="C1279" s="141" t="s">
        <v>7215</v>
      </c>
      <c r="D1279" s="141" t="s">
        <v>7215</v>
      </c>
      <c r="E1279" s="141" t="s">
        <v>7215</v>
      </c>
      <c r="F1279" s="141" t="s">
        <v>7215</v>
      </c>
      <c r="G1279" s="141" t="s">
        <v>7215</v>
      </c>
      <c r="H1279" s="141" t="s">
        <v>7215</v>
      </c>
      <c r="I1279" s="141" t="s">
        <v>7215</v>
      </c>
      <c r="J1279" s="141" t="s">
        <v>7215</v>
      </c>
      <c r="K1279" s="141" t="s">
        <v>7215</v>
      </c>
      <c r="L1279" s="141" t="s">
        <v>7215</v>
      </c>
      <c r="M1279" s="141" t="s">
        <v>7215</v>
      </c>
      <c r="N1279" s="141" t="s">
        <v>7215</v>
      </c>
      <c r="O1279" s="141" t="s">
        <v>7215</v>
      </c>
    </row>
    <row r="1280" spans="1:15" x14ac:dyDescent="0.2">
      <c r="A1280" s="141">
        <v>334691</v>
      </c>
      <c r="B1280" s="141" t="s">
        <v>4111</v>
      </c>
      <c r="C1280" s="141" t="s">
        <v>7215</v>
      </c>
      <c r="D1280" s="141" t="s">
        <v>7215</v>
      </c>
      <c r="E1280" s="141" t="s">
        <v>7215</v>
      </c>
      <c r="F1280" s="141" t="s">
        <v>7215</v>
      </c>
      <c r="G1280" s="141" t="s">
        <v>7215</v>
      </c>
      <c r="H1280" s="141" t="s">
        <v>7215</v>
      </c>
      <c r="I1280" s="141" t="s">
        <v>7215</v>
      </c>
      <c r="J1280" s="141" t="s">
        <v>7215</v>
      </c>
      <c r="K1280" s="141" t="s">
        <v>7215</v>
      </c>
      <c r="L1280" s="141" t="s">
        <v>7215</v>
      </c>
      <c r="M1280" s="141" t="s">
        <v>7215</v>
      </c>
      <c r="N1280" s="141" t="s">
        <v>7215</v>
      </c>
      <c r="O1280" s="141" t="s">
        <v>7215</v>
      </c>
    </row>
    <row r="1281" spans="1:15" x14ac:dyDescent="0.2">
      <c r="A1281" s="141">
        <v>334692</v>
      </c>
      <c r="B1281" s="141" t="s">
        <v>4111</v>
      </c>
      <c r="C1281" s="141" t="s">
        <v>7215</v>
      </c>
      <c r="D1281" s="141" t="s">
        <v>7215</v>
      </c>
      <c r="E1281" s="141" t="s">
        <v>7215</v>
      </c>
      <c r="F1281" s="141" t="s">
        <v>7215</v>
      </c>
      <c r="G1281" s="141" t="s">
        <v>7215</v>
      </c>
      <c r="H1281" s="141" t="s">
        <v>7215</v>
      </c>
      <c r="I1281" s="141" t="s">
        <v>7215</v>
      </c>
      <c r="J1281" s="141" t="s">
        <v>7215</v>
      </c>
      <c r="K1281" s="141" t="s">
        <v>7215</v>
      </c>
      <c r="L1281" s="141" t="s">
        <v>7215</v>
      </c>
      <c r="M1281" s="141" t="s">
        <v>7215</v>
      </c>
      <c r="N1281" s="141" t="s">
        <v>7215</v>
      </c>
      <c r="O1281" s="141" t="s">
        <v>7215</v>
      </c>
    </row>
    <row r="1282" spans="1:15" x14ac:dyDescent="0.2">
      <c r="A1282" s="141">
        <v>334695</v>
      </c>
      <c r="B1282" s="141" t="s">
        <v>4111</v>
      </c>
      <c r="C1282" s="141" t="s">
        <v>7215</v>
      </c>
      <c r="D1282" s="141" t="s">
        <v>7215</v>
      </c>
      <c r="E1282" s="141" t="s">
        <v>7215</v>
      </c>
      <c r="F1282" s="141" t="s">
        <v>7215</v>
      </c>
      <c r="G1282" s="141" t="s">
        <v>7215</v>
      </c>
      <c r="H1282" s="141" t="s">
        <v>7215</v>
      </c>
      <c r="I1282" s="141" t="s">
        <v>7215</v>
      </c>
      <c r="J1282" s="141" t="s">
        <v>7215</v>
      </c>
      <c r="K1282" s="141" t="s">
        <v>7215</v>
      </c>
      <c r="L1282" s="141" t="s">
        <v>7215</v>
      </c>
      <c r="M1282" s="141" t="s">
        <v>7215</v>
      </c>
      <c r="N1282" s="141" t="s">
        <v>7215</v>
      </c>
      <c r="O1282" s="141" t="s">
        <v>7215</v>
      </c>
    </row>
    <row r="1283" spans="1:15" x14ac:dyDescent="0.2">
      <c r="A1283" s="141">
        <v>334701</v>
      </c>
      <c r="B1283" s="141" t="s">
        <v>4111</v>
      </c>
      <c r="C1283" s="141" t="s">
        <v>7215</v>
      </c>
      <c r="D1283" s="141" t="s">
        <v>7215</v>
      </c>
      <c r="E1283" s="141" t="s">
        <v>7215</v>
      </c>
      <c r="F1283" s="141" t="s">
        <v>7215</v>
      </c>
      <c r="G1283" s="141" t="s">
        <v>7215</v>
      </c>
      <c r="H1283" s="141" t="s">
        <v>7215</v>
      </c>
      <c r="I1283" s="141" t="s">
        <v>7215</v>
      </c>
      <c r="J1283" s="141" t="s">
        <v>7215</v>
      </c>
      <c r="K1283" s="141" t="s">
        <v>7215</v>
      </c>
      <c r="L1283" s="141" t="s">
        <v>7215</v>
      </c>
      <c r="M1283" s="141" t="s">
        <v>7215</v>
      </c>
      <c r="N1283" s="141" t="s">
        <v>7215</v>
      </c>
      <c r="O1283" s="141" t="s">
        <v>7215</v>
      </c>
    </row>
    <row r="1284" spans="1:15" x14ac:dyDescent="0.2">
      <c r="A1284" s="141">
        <v>334706</v>
      </c>
      <c r="B1284" s="141" t="s">
        <v>4111</v>
      </c>
      <c r="C1284" s="141" t="s">
        <v>7215</v>
      </c>
      <c r="D1284" s="141" t="s">
        <v>7215</v>
      </c>
      <c r="E1284" s="141" t="s">
        <v>7215</v>
      </c>
      <c r="F1284" s="141" t="s">
        <v>7215</v>
      </c>
      <c r="G1284" s="141" t="s">
        <v>7215</v>
      </c>
      <c r="H1284" s="141" t="s">
        <v>7215</v>
      </c>
      <c r="I1284" s="141" t="s">
        <v>7215</v>
      </c>
      <c r="J1284" s="141" t="s">
        <v>7215</v>
      </c>
      <c r="K1284" s="141" t="s">
        <v>7215</v>
      </c>
      <c r="L1284" s="141" t="s">
        <v>7215</v>
      </c>
      <c r="M1284" s="141" t="s">
        <v>7215</v>
      </c>
      <c r="N1284" s="141" t="s">
        <v>7215</v>
      </c>
      <c r="O1284" s="141" t="s">
        <v>7215</v>
      </c>
    </row>
    <row r="1285" spans="1:15" x14ac:dyDescent="0.2">
      <c r="A1285" s="141">
        <v>334707</v>
      </c>
      <c r="B1285" s="141" t="s">
        <v>4111</v>
      </c>
      <c r="C1285" s="141" t="s">
        <v>7215</v>
      </c>
      <c r="D1285" s="141" t="s">
        <v>7215</v>
      </c>
      <c r="E1285" s="141" t="s">
        <v>7215</v>
      </c>
      <c r="F1285" s="141" t="s">
        <v>7215</v>
      </c>
      <c r="G1285" s="141" t="s">
        <v>7215</v>
      </c>
      <c r="H1285" s="141" t="s">
        <v>7215</v>
      </c>
      <c r="I1285" s="141" t="s">
        <v>7215</v>
      </c>
      <c r="J1285" s="141" t="s">
        <v>7215</v>
      </c>
      <c r="K1285" s="141" t="s">
        <v>7215</v>
      </c>
      <c r="L1285" s="141" t="s">
        <v>7215</v>
      </c>
      <c r="M1285" s="141" t="s">
        <v>7215</v>
      </c>
      <c r="N1285" s="141" t="s">
        <v>7215</v>
      </c>
      <c r="O1285" s="141" t="s">
        <v>7215</v>
      </c>
    </row>
    <row r="1286" spans="1:15" x14ac:dyDescent="0.2">
      <c r="A1286" s="141">
        <v>334712</v>
      </c>
      <c r="B1286" s="141" t="s">
        <v>4111</v>
      </c>
      <c r="C1286" s="141" t="s">
        <v>7215</v>
      </c>
      <c r="D1286" s="141" t="s">
        <v>7215</v>
      </c>
      <c r="E1286" s="141" t="s">
        <v>7215</v>
      </c>
      <c r="F1286" s="141" t="s">
        <v>7215</v>
      </c>
      <c r="G1286" s="141" t="s">
        <v>7215</v>
      </c>
      <c r="H1286" s="141" t="s">
        <v>7215</v>
      </c>
      <c r="I1286" s="141" t="s">
        <v>7215</v>
      </c>
      <c r="J1286" s="141" t="s">
        <v>7215</v>
      </c>
      <c r="K1286" s="141" t="s">
        <v>7215</v>
      </c>
      <c r="L1286" s="141" t="s">
        <v>7215</v>
      </c>
      <c r="M1286" s="141" t="s">
        <v>7215</v>
      </c>
      <c r="N1286" s="141" t="s">
        <v>7215</v>
      </c>
      <c r="O1286" s="141" t="s">
        <v>7215</v>
      </c>
    </row>
    <row r="1287" spans="1:15" x14ac:dyDescent="0.2">
      <c r="A1287" s="141">
        <v>334713</v>
      </c>
      <c r="B1287" s="141" t="s">
        <v>4111</v>
      </c>
      <c r="C1287" s="141" t="s">
        <v>7215</v>
      </c>
      <c r="D1287" s="141" t="s">
        <v>7215</v>
      </c>
      <c r="E1287" s="141" t="s">
        <v>7215</v>
      </c>
      <c r="F1287" s="141" t="s">
        <v>7215</v>
      </c>
      <c r="G1287" s="141" t="s">
        <v>7215</v>
      </c>
      <c r="H1287" s="141" t="s">
        <v>7215</v>
      </c>
      <c r="I1287" s="141" t="s">
        <v>7215</v>
      </c>
      <c r="J1287" s="141" t="s">
        <v>7215</v>
      </c>
      <c r="K1287" s="141" t="s">
        <v>7215</v>
      </c>
      <c r="L1287" s="141" t="s">
        <v>7215</v>
      </c>
      <c r="M1287" s="141" t="s">
        <v>7215</v>
      </c>
      <c r="N1287" s="141" t="s">
        <v>7215</v>
      </c>
      <c r="O1287" s="141" t="s">
        <v>7215</v>
      </c>
    </row>
    <row r="1288" spans="1:15" x14ac:dyDescent="0.2">
      <c r="A1288" s="141">
        <v>334716</v>
      </c>
      <c r="B1288" s="141" t="s">
        <v>4111</v>
      </c>
      <c r="C1288" s="141" t="s">
        <v>7215</v>
      </c>
      <c r="D1288" s="141" t="s">
        <v>7215</v>
      </c>
      <c r="E1288" s="141" t="s">
        <v>7215</v>
      </c>
      <c r="F1288" s="141" t="s">
        <v>7215</v>
      </c>
      <c r="G1288" s="141" t="s">
        <v>7215</v>
      </c>
      <c r="H1288" s="141" t="s">
        <v>7215</v>
      </c>
      <c r="I1288" s="141" t="s">
        <v>7215</v>
      </c>
      <c r="J1288" s="141" t="s">
        <v>7215</v>
      </c>
      <c r="K1288" s="141" t="s">
        <v>7215</v>
      </c>
      <c r="L1288" s="141" t="s">
        <v>7215</v>
      </c>
      <c r="M1288" s="141" t="s">
        <v>7215</v>
      </c>
      <c r="N1288" s="141" t="s">
        <v>7215</v>
      </c>
      <c r="O1288" s="141" t="s">
        <v>7215</v>
      </c>
    </row>
    <row r="1289" spans="1:15" x14ac:dyDescent="0.2">
      <c r="A1289" s="141">
        <v>334718</v>
      </c>
      <c r="B1289" s="141" t="s">
        <v>4111</v>
      </c>
      <c r="C1289" s="141" t="s">
        <v>7215</v>
      </c>
      <c r="D1289" s="141" t="s">
        <v>7215</v>
      </c>
      <c r="E1289" s="141" t="s">
        <v>7215</v>
      </c>
      <c r="F1289" s="141" t="s">
        <v>7215</v>
      </c>
      <c r="G1289" s="141" t="s">
        <v>7215</v>
      </c>
      <c r="H1289" s="141" t="s">
        <v>7215</v>
      </c>
      <c r="I1289" s="141" t="s">
        <v>7215</v>
      </c>
      <c r="J1289" s="141" t="s">
        <v>7215</v>
      </c>
      <c r="K1289" s="141" t="s">
        <v>7215</v>
      </c>
      <c r="L1289" s="141" t="s">
        <v>7215</v>
      </c>
      <c r="M1289" s="141" t="s">
        <v>7215</v>
      </c>
      <c r="N1289" s="141" t="s">
        <v>7215</v>
      </c>
      <c r="O1289" s="141" t="s">
        <v>7215</v>
      </c>
    </row>
    <row r="1290" spans="1:15" x14ac:dyDescent="0.2">
      <c r="A1290" s="141">
        <v>334721</v>
      </c>
      <c r="B1290" s="141" t="s">
        <v>4111</v>
      </c>
      <c r="C1290" s="141" t="s">
        <v>7215</v>
      </c>
      <c r="D1290" s="141" t="s">
        <v>7215</v>
      </c>
      <c r="E1290" s="141" t="s">
        <v>7215</v>
      </c>
      <c r="F1290" s="141" t="s">
        <v>7215</v>
      </c>
      <c r="G1290" s="141" t="s">
        <v>7215</v>
      </c>
      <c r="H1290" s="141" t="s">
        <v>7215</v>
      </c>
      <c r="I1290" s="141" t="s">
        <v>7215</v>
      </c>
      <c r="J1290" s="141" t="s">
        <v>7215</v>
      </c>
      <c r="K1290" s="141" t="s">
        <v>7215</v>
      </c>
      <c r="L1290" s="141" t="s">
        <v>7215</v>
      </c>
      <c r="M1290" s="141" t="s">
        <v>7215</v>
      </c>
      <c r="N1290" s="141" t="s">
        <v>7215</v>
      </c>
      <c r="O1290" s="141" t="s">
        <v>7215</v>
      </c>
    </row>
    <row r="1291" spans="1:15" x14ac:dyDescent="0.2">
      <c r="A1291" s="141">
        <v>334725</v>
      </c>
      <c r="B1291" s="141" t="s">
        <v>4111</v>
      </c>
      <c r="C1291" s="141" t="s">
        <v>7215</v>
      </c>
      <c r="D1291" s="141" t="s">
        <v>7215</v>
      </c>
      <c r="E1291" s="141" t="s">
        <v>7215</v>
      </c>
      <c r="F1291" s="141" t="s">
        <v>7215</v>
      </c>
      <c r="G1291" s="141" t="s">
        <v>7215</v>
      </c>
      <c r="H1291" s="141" t="s">
        <v>7215</v>
      </c>
      <c r="I1291" s="141" t="s">
        <v>7215</v>
      </c>
      <c r="J1291" s="141" t="s">
        <v>7215</v>
      </c>
      <c r="K1291" s="141" t="s">
        <v>7215</v>
      </c>
      <c r="L1291" s="141" t="s">
        <v>7215</v>
      </c>
      <c r="M1291" s="141" t="s">
        <v>7215</v>
      </c>
      <c r="N1291" s="141" t="s">
        <v>7215</v>
      </c>
      <c r="O1291" s="141" t="s">
        <v>7215</v>
      </c>
    </row>
    <row r="1292" spans="1:15" x14ac:dyDescent="0.2">
      <c r="A1292" s="141">
        <v>334727</v>
      </c>
      <c r="B1292" s="141" t="s">
        <v>4111</v>
      </c>
      <c r="C1292" s="141" t="s">
        <v>7215</v>
      </c>
      <c r="D1292" s="141" t="s">
        <v>7215</v>
      </c>
      <c r="E1292" s="141" t="s">
        <v>7215</v>
      </c>
      <c r="F1292" s="141" t="s">
        <v>7215</v>
      </c>
      <c r="G1292" s="141" t="s">
        <v>7215</v>
      </c>
      <c r="H1292" s="141" t="s">
        <v>7215</v>
      </c>
      <c r="I1292" s="141" t="s">
        <v>7215</v>
      </c>
      <c r="J1292" s="141" t="s">
        <v>7215</v>
      </c>
      <c r="K1292" s="141" t="s">
        <v>7215</v>
      </c>
      <c r="L1292" s="141" t="s">
        <v>7215</v>
      </c>
      <c r="M1292" s="141" t="s">
        <v>7215</v>
      </c>
      <c r="N1292" s="141" t="s">
        <v>7215</v>
      </c>
      <c r="O1292" s="141" t="s">
        <v>7215</v>
      </c>
    </row>
    <row r="1293" spans="1:15" x14ac:dyDescent="0.2">
      <c r="A1293" s="141">
        <v>334729</v>
      </c>
      <c r="B1293" s="141" t="s">
        <v>4111</v>
      </c>
      <c r="C1293" s="141" t="s">
        <v>7215</v>
      </c>
      <c r="D1293" s="141" t="s">
        <v>7215</v>
      </c>
      <c r="E1293" s="141" t="s">
        <v>7215</v>
      </c>
      <c r="F1293" s="141" t="s">
        <v>7215</v>
      </c>
      <c r="G1293" s="141" t="s">
        <v>7215</v>
      </c>
      <c r="H1293" s="141" t="s">
        <v>7215</v>
      </c>
      <c r="I1293" s="141" t="s">
        <v>7215</v>
      </c>
      <c r="J1293" s="141" t="s">
        <v>7215</v>
      </c>
      <c r="K1293" s="141" t="s">
        <v>7215</v>
      </c>
      <c r="L1293" s="141" t="s">
        <v>7215</v>
      </c>
      <c r="M1293" s="141" t="s">
        <v>7215</v>
      </c>
      <c r="N1293" s="141" t="s">
        <v>7215</v>
      </c>
      <c r="O1293" s="141" t="s">
        <v>7215</v>
      </c>
    </row>
    <row r="1294" spans="1:15" x14ac:dyDescent="0.2">
      <c r="A1294" s="141">
        <v>334733</v>
      </c>
      <c r="B1294" s="141" t="s">
        <v>4111</v>
      </c>
      <c r="C1294" s="141" t="s">
        <v>7215</v>
      </c>
      <c r="D1294" s="141" t="s">
        <v>7215</v>
      </c>
      <c r="E1294" s="141" t="s">
        <v>7215</v>
      </c>
      <c r="F1294" s="141" t="s">
        <v>7215</v>
      </c>
      <c r="G1294" s="141" t="s">
        <v>7215</v>
      </c>
      <c r="H1294" s="141" t="s">
        <v>7215</v>
      </c>
      <c r="I1294" s="141" t="s">
        <v>7215</v>
      </c>
      <c r="J1294" s="141" t="s">
        <v>7215</v>
      </c>
      <c r="K1294" s="141" t="s">
        <v>7215</v>
      </c>
      <c r="L1294" s="141" t="s">
        <v>7215</v>
      </c>
      <c r="M1294" s="141" t="s">
        <v>7215</v>
      </c>
      <c r="N1294" s="141" t="s">
        <v>7215</v>
      </c>
      <c r="O1294" s="141" t="s">
        <v>7215</v>
      </c>
    </row>
    <row r="1295" spans="1:15" x14ac:dyDescent="0.2">
      <c r="A1295" s="141">
        <v>334745</v>
      </c>
      <c r="B1295" s="141" t="s">
        <v>4111</v>
      </c>
      <c r="C1295" s="141" t="s">
        <v>7215</v>
      </c>
      <c r="D1295" s="141" t="s">
        <v>7215</v>
      </c>
      <c r="E1295" s="141" t="s">
        <v>7215</v>
      </c>
      <c r="F1295" s="141" t="s">
        <v>7215</v>
      </c>
      <c r="G1295" s="141" t="s">
        <v>7215</v>
      </c>
      <c r="H1295" s="141" t="s">
        <v>7215</v>
      </c>
      <c r="I1295" s="141" t="s">
        <v>7215</v>
      </c>
      <c r="J1295" s="141" t="s">
        <v>7215</v>
      </c>
      <c r="K1295" s="141" t="s">
        <v>7215</v>
      </c>
      <c r="L1295" s="141" t="s">
        <v>7215</v>
      </c>
      <c r="M1295" s="141" t="s">
        <v>7215</v>
      </c>
      <c r="N1295" s="141" t="s">
        <v>7215</v>
      </c>
      <c r="O1295" s="141" t="s">
        <v>7215</v>
      </c>
    </row>
    <row r="1296" spans="1:15" x14ac:dyDescent="0.2">
      <c r="A1296" s="141">
        <v>334746</v>
      </c>
      <c r="B1296" s="141" t="s">
        <v>4111</v>
      </c>
      <c r="C1296" s="141" t="s">
        <v>7215</v>
      </c>
      <c r="D1296" s="141" t="s">
        <v>7215</v>
      </c>
      <c r="E1296" s="141" t="s">
        <v>7215</v>
      </c>
      <c r="F1296" s="141" t="s">
        <v>7215</v>
      </c>
      <c r="G1296" s="141" t="s">
        <v>7215</v>
      </c>
      <c r="H1296" s="141" t="s">
        <v>7215</v>
      </c>
      <c r="I1296" s="141" t="s">
        <v>7215</v>
      </c>
      <c r="J1296" s="141" t="s">
        <v>7215</v>
      </c>
      <c r="K1296" s="141" t="s">
        <v>7215</v>
      </c>
      <c r="L1296" s="141" t="s">
        <v>7215</v>
      </c>
      <c r="M1296" s="141" t="s">
        <v>7215</v>
      </c>
      <c r="N1296" s="141" t="s">
        <v>7215</v>
      </c>
      <c r="O1296" s="141" t="s">
        <v>7215</v>
      </c>
    </row>
    <row r="1297" spans="1:15" x14ac:dyDescent="0.2">
      <c r="A1297" s="141">
        <v>334754</v>
      </c>
      <c r="B1297" s="141" t="s">
        <v>4111</v>
      </c>
      <c r="C1297" s="141" t="s">
        <v>7215</v>
      </c>
      <c r="D1297" s="141" t="s">
        <v>7215</v>
      </c>
      <c r="E1297" s="141" t="s">
        <v>7215</v>
      </c>
      <c r="F1297" s="141" t="s">
        <v>7215</v>
      </c>
      <c r="G1297" s="141" t="s">
        <v>7215</v>
      </c>
      <c r="H1297" s="141" t="s">
        <v>7215</v>
      </c>
      <c r="I1297" s="141" t="s">
        <v>7215</v>
      </c>
      <c r="J1297" s="141" t="s">
        <v>7215</v>
      </c>
      <c r="K1297" s="141" t="s">
        <v>7215</v>
      </c>
      <c r="L1297" s="141" t="s">
        <v>7215</v>
      </c>
      <c r="M1297" s="141" t="s">
        <v>7215</v>
      </c>
      <c r="N1297" s="141" t="s">
        <v>7215</v>
      </c>
      <c r="O1297" s="141" t="s">
        <v>7215</v>
      </c>
    </row>
    <row r="1298" spans="1:15" x14ac:dyDescent="0.2">
      <c r="A1298" s="141">
        <v>334757</v>
      </c>
      <c r="B1298" s="141" t="s">
        <v>4111</v>
      </c>
      <c r="C1298" s="141" t="s">
        <v>7215</v>
      </c>
      <c r="D1298" s="141" t="s">
        <v>7215</v>
      </c>
      <c r="E1298" s="141" t="s">
        <v>7215</v>
      </c>
      <c r="F1298" s="141" t="s">
        <v>7215</v>
      </c>
      <c r="G1298" s="141" t="s">
        <v>7215</v>
      </c>
      <c r="H1298" s="141" t="s">
        <v>7215</v>
      </c>
      <c r="I1298" s="141" t="s">
        <v>7215</v>
      </c>
      <c r="J1298" s="141" t="s">
        <v>7215</v>
      </c>
      <c r="K1298" s="141" t="s">
        <v>7215</v>
      </c>
      <c r="L1298" s="141" t="s">
        <v>7215</v>
      </c>
      <c r="M1298" s="141" t="s">
        <v>7215</v>
      </c>
      <c r="N1298" s="141" t="s">
        <v>7215</v>
      </c>
      <c r="O1298" s="141" t="s">
        <v>7215</v>
      </c>
    </row>
    <row r="1299" spans="1:15" x14ac:dyDescent="0.2">
      <c r="A1299" s="141">
        <v>334758</v>
      </c>
      <c r="B1299" s="141" t="s">
        <v>4111</v>
      </c>
      <c r="C1299" s="141" t="s">
        <v>7215</v>
      </c>
      <c r="D1299" s="141" t="s">
        <v>7215</v>
      </c>
      <c r="E1299" s="141" t="s">
        <v>7215</v>
      </c>
      <c r="F1299" s="141" t="s">
        <v>7215</v>
      </c>
      <c r="G1299" s="141" t="s">
        <v>7215</v>
      </c>
      <c r="H1299" s="141" t="s">
        <v>7215</v>
      </c>
      <c r="I1299" s="141" t="s">
        <v>7215</v>
      </c>
      <c r="J1299" s="141" t="s">
        <v>7215</v>
      </c>
      <c r="K1299" s="141" t="s">
        <v>7215</v>
      </c>
      <c r="L1299" s="141" t="s">
        <v>7215</v>
      </c>
      <c r="M1299" s="141" t="s">
        <v>7215</v>
      </c>
      <c r="N1299" s="141" t="s">
        <v>7215</v>
      </c>
      <c r="O1299" s="141" t="s">
        <v>7215</v>
      </c>
    </row>
    <row r="1300" spans="1:15" x14ac:dyDescent="0.2">
      <c r="A1300" s="141">
        <v>334760</v>
      </c>
      <c r="B1300" s="141" t="s">
        <v>4111</v>
      </c>
      <c r="C1300" s="141" t="s">
        <v>7215</v>
      </c>
      <c r="D1300" s="141" t="s">
        <v>7215</v>
      </c>
      <c r="E1300" s="141" t="s">
        <v>7215</v>
      </c>
      <c r="F1300" s="141" t="s">
        <v>7215</v>
      </c>
      <c r="G1300" s="141" t="s">
        <v>7215</v>
      </c>
      <c r="H1300" s="141" t="s">
        <v>7215</v>
      </c>
      <c r="I1300" s="141" t="s">
        <v>7215</v>
      </c>
      <c r="J1300" s="141" t="s">
        <v>7215</v>
      </c>
      <c r="K1300" s="141" t="s">
        <v>7215</v>
      </c>
      <c r="L1300" s="141" t="s">
        <v>7215</v>
      </c>
      <c r="M1300" s="141" t="s">
        <v>7215</v>
      </c>
      <c r="N1300" s="141" t="s">
        <v>7215</v>
      </c>
      <c r="O1300" s="141" t="s">
        <v>7215</v>
      </c>
    </row>
    <row r="1301" spans="1:15" x14ac:dyDescent="0.2">
      <c r="A1301" s="141">
        <v>334767</v>
      </c>
      <c r="B1301" s="141" t="s">
        <v>4111</v>
      </c>
      <c r="C1301" s="141" t="s">
        <v>7215</v>
      </c>
      <c r="D1301" s="141" t="s">
        <v>7215</v>
      </c>
      <c r="E1301" s="141" t="s">
        <v>7215</v>
      </c>
      <c r="F1301" s="141" t="s">
        <v>7215</v>
      </c>
      <c r="G1301" s="141" t="s">
        <v>7215</v>
      </c>
      <c r="H1301" s="141" t="s">
        <v>7215</v>
      </c>
      <c r="I1301" s="141" t="s">
        <v>7215</v>
      </c>
      <c r="J1301" s="141" t="s">
        <v>7215</v>
      </c>
      <c r="K1301" s="141" t="s">
        <v>7215</v>
      </c>
      <c r="L1301" s="141" t="s">
        <v>7215</v>
      </c>
      <c r="M1301" s="141" t="s">
        <v>7215</v>
      </c>
      <c r="N1301" s="141" t="s">
        <v>7215</v>
      </c>
      <c r="O1301" s="141" t="s">
        <v>7215</v>
      </c>
    </row>
    <row r="1302" spans="1:15" x14ac:dyDescent="0.2">
      <c r="A1302" s="141">
        <v>334768</v>
      </c>
      <c r="B1302" s="141" t="s">
        <v>4111</v>
      </c>
      <c r="C1302" s="141" t="s">
        <v>7215</v>
      </c>
      <c r="D1302" s="141" t="s">
        <v>7215</v>
      </c>
      <c r="E1302" s="141" t="s">
        <v>7215</v>
      </c>
      <c r="F1302" s="141" t="s">
        <v>7215</v>
      </c>
      <c r="G1302" s="141" t="s">
        <v>7215</v>
      </c>
      <c r="H1302" s="141" t="s">
        <v>7215</v>
      </c>
      <c r="I1302" s="141" t="s">
        <v>7215</v>
      </c>
      <c r="J1302" s="141" t="s">
        <v>7215</v>
      </c>
      <c r="K1302" s="141" t="s">
        <v>7215</v>
      </c>
      <c r="L1302" s="141" t="s">
        <v>7215</v>
      </c>
      <c r="M1302" s="141" t="s">
        <v>7215</v>
      </c>
      <c r="N1302" s="141" t="s">
        <v>7215</v>
      </c>
      <c r="O1302" s="141" t="s">
        <v>7215</v>
      </c>
    </row>
    <row r="1303" spans="1:15" x14ac:dyDescent="0.2">
      <c r="A1303" s="141">
        <v>334769</v>
      </c>
      <c r="B1303" s="141" t="s">
        <v>4111</v>
      </c>
      <c r="C1303" s="141" t="s">
        <v>7215</v>
      </c>
      <c r="D1303" s="141" t="s">
        <v>7215</v>
      </c>
      <c r="E1303" s="141" t="s">
        <v>7215</v>
      </c>
      <c r="F1303" s="141" t="s">
        <v>7215</v>
      </c>
      <c r="G1303" s="141" t="s">
        <v>7215</v>
      </c>
      <c r="H1303" s="141" t="s">
        <v>7215</v>
      </c>
      <c r="I1303" s="141" t="s">
        <v>7215</v>
      </c>
      <c r="J1303" s="141" t="s">
        <v>7215</v>
      </c>
      <c r="K1303" s="141" t="s">
        <v>7215</v>
      </c>
      <c r="L1303" s="141" t="s">
        <v>7215</v>
      </c>
      <c r="M1303" s="141" t="s">
        <v>7215</v>
      </c>
      <c r="N1303" s="141" t="s">
        <v>7215</v>
      </c>
      <c r="O1303" s="141" t="s">
        <v>7215</v>
      </c>
    </row>
    <row r="1304" spans="1:15" x14ac:dyDescent="0.2">
      <c r="A1304" s="141">
        <v>334777</v>
      </c>
      <c r="B1304" s="141" t="s">
        <v>4111</v>
      </c>
      <c r="C1304" s="141" t="s">
        <v>7215</v>
      </c>
      <c r="D1304" s="141" t="s">
        <v>7215</v>
      </c>
      <c r="E1304" s="141" t="s">
        <v>7215</v>
      </c>
      <c r="F1304" s="141" t="s">
        <v>7215</v>
      </c>
      <c r="G1304" s="141" t="s">
        <v>7215</v>
      </c>
      <c r="H1304" s="141" t="s">
        <v>7215</v>
      </c>
      <c r="I1304" s="141" t="s">
        <v>7215</v>
      </c>
      <c r="J1304" s="141" t="s">
        <v>7215</v>
      </c>
      <c r="K1304" s="141" t="s">
        <v>7215</v>
      </c>
      <c r="L1304" s="141" t="s">
        <v>7215</v>
      </c>
      <c r="M1304" s="141" t="s">
        <v>7215</v>
      </c>
      <c r="N1304" s="141" t="s">
        <v>7215</v>
      </c>
      <c r="O1304" s="141" t="s">
        <v>7215</v>
      </c>
    </row>
    <row r="1305" spans="1:15" x14ac:dyDescent="0.2">
      <c r="A1305" s="141">
        <v>334779</v>
      </c>
      <c r="B1305" s="141" t="s">
        <v>4111</v>
      </c>
      <c r="C1305" s="141" t="s">
        <v>7215</v>
      </c>
      <c r="D1305" s="141" t="s">
        <v>7215</v>
      </c>
      <c r="E1305" s="141" t="s">
        <v>7215</v>
      </c>
      <c r="F1305" s="141" t="s">
        <v>7215</v>
      </c>
      <c r="G1305" s="141" t="s">
        <v>7215</v>
      </c>
      <c r="H1305" s="141" t="s">
        <v>7215</v>
      </c>
      <c r="I1305" s="141" t="s">
        <v>7215</v>
      </c>
      <c r="J1305" s="141" t="s">
        <v>7215</v>
      </c>
      <c r="K1305" s="141" t="s">
        <v>7215</v>
      </c>
      <c r="L1305" s="141" t="s">
        <v>7215</v>
      </c>
      <c r="M1305" s="141" t="s">
        <v>7215</v>
      </c>
      <c r="N1305" s="141" t="s">
        <v>7215</v>
      </c>
      <c r="O1305" s="141" t="s">
        <v>7215</v>
      </c>
    </row>
    <row r="1306" spans="1:15" x14ac:dyDescent="0.2">
      <c r="A1306" s="141">
        <v>334781</v>
      </c>
      <c r="B1306" s="141" t="s">
        <v>4111</v>
      </c>
      <c r="C1306" s="141" t="s">
        <v>7215</v>
      </c>
      <c r="D1306" s="141" t="s">
        <v>7215</v>
      </c>
      <c r="E1306" s="141" t="s">
        <v>7215</v>
      </c>
      <c r="F1306" s="141" t="s">
        <v>7215</v>
      </c>
      <c r="G1306" s="141" t="s">
        <v>7215</v>
      </c>
      <c r="H1306" s="141" t="s">
        <v>7215</v>
      </c>
      <c r="I1306" s="141" t="s">
        <v>7215</v>
      </c>
      <c r="J1306" s="141" t="s">
        <v>7215</v>
      </c>
      <c r="K1306" s="141" t="s">
        <v>7215</v>
      </c>
      <c r="L1306" s="141" t="s">
        <v>7215</v>
      </c>
      <c r="M1306" s="141" t="s">
        <v>7215</v>
      </c>
      <c r="N1306" s="141" t="s">
        <v>7215</v>
      </c>
      <c r="O1306" s="141" t="s">
        <v>7215</v>
      </c>
    </row>
    <row r="1307" spans="1:15" x14ac:dyDescent="0.2">
      <c r="A1307" s="141">
        <v>334785</v>
      </c>
      <c r="B1307" s="141" t="s">
        <v>4111</v>
      </c>
      <c r="C1307" s="141" t="s">
        <v>7215</v>
      </c>
      <c r="D1307" s="141" t="s">
        <v>7215</v>
      </c>
      <c r="E1307" s="141" t="s">
        <v>7215</v>
      </c>
      <c r="F1307" s="141" t="s">
        <v>7215</v>
      </c>
      <c r="G1307" s="141" t="s">
        <v>7215</v>
      </c>
      <c r="H1307" s="141" t="s">
        <v>7215</v>
      </c>
      <c r="I1307" s="141" t="s">
        <v>7215</v>
      </c>
      <c r="J1307" s="141" t="s">
        <v>7215</v>
      </c>
      <c r="K1307" s="141" t="s">
        <v>7215</v>
      </c>
      <c r="L1307" s="141" t="s">
        <v>7215</v>
      </c>
      <c r="M1307" s="141" t="s">
        <v>7215</v>
      </c>
      <c r="N1307" s="141" t="s">
        <v>7215</v>
      </c>
      <c r="O1307" s="141" t="s">
        <v>7215</v>
      </c>
    </row>
    <row r="1308" spans="1:15" x14ac:dyDescent="0.2">
      <c r="A1308" s="141">
        <v>334786</v>
      </c>
      <c r="B1308" s="141" t="s">
        <v>4111</v>
      </c>
      <c r="C1308" s="141" t="s">
        <v>7215</v>
      </c>
      <c r="D1308" s="141" t="s">
        <v>7215</v>
      </c>
      <c r="E1308" s="141" t="s">
        <v>7215</v>
      </c>
      <c r="F1308" s="141" t="s">
        <v>7215</v>
      </c>
      <c r="G1308" s="141" t="s">
        <v>7215</v>
      </c>
      <c r="H1308" s="141" t="s">
        <v>7215</v>
      </c>
      <c r="I1308" s="141" t="s">
        <v>7215</v>
      </c>
      <c r="J1308" s="141" t="s">
        <v>7215</v>
      </c>
      <c r="K1308" s="141" t="s">
        <v>7215</v>
      </c>
      <c r="L1308" s="141" t="s">
        <v>7215</v>
      </c>
      <c r="M1308" s="141" t="s">
        <v>7215</v>
      </c>
      <c r="N1308" s="141" t="s">
        <v>7215</v>
      </c>
      <c r="O1308" s="141" t="s">
        <v>7215</v>
      </c>
    </row>
    <row r="1309" spans="1:15" x14ac:dyDescent="0.2">
      <c r="A1309" s="141">
        <v>334796</v>
      </c>
      <c r="B1309" s="141" t="s">
        <v>4111</v>
      </c>
      <c r="C1309" s="141" t="s">
        <v>7215</v>
      </c>
      <c r="D1309" s="141" t="s">
        <v>7215</v>
      </c>
      <c r="E1309" s="141" t="s">
        <v>7215</v>
      </c>
      <c r="F1309" s="141" t="s">
        <v>7215</v>
      </c>
      <c r="G1309" s="141" t="s">
        <v>7215</v>
      </c>
      <c r="H1309" s="141" t="s">
        <v>7215</v>
      </c>
      <c r="I1309" s="141" t="s">
        <v>7215</v>
      </c>
      <c r="J1309" s="141" t="s">
        <v>7215</v>
      </c>
      <c r="K1309" s="141" t="s">
        <v>7215</v>
      </c>
      <c r="L1309" s="141" t="s">
        <v>7215</v>
      </c>
      <c r="M1309" s="141" t="s">
        <v>7215</v>
      </c>
      <c r="N1309" s="141" t="s">
        <v>7215</v>
      </c>
      <c r="O1309" s="141" t="s">
        <v>7215</v>
      </c>
    </row>
    <row r="1310" spans="1:15" x14ac:dyDescent="0.2">
      <c r="A1310" s="141">
        <v>334805</v>
      </c>
      <c r="B1310" s="141" t="s">
        <v>4111</v>
      </c>
      <c r="C1310" s="141" t="s">
        <v>7215</v>
      </c>
      <c r="D1310" s="141" t="s">
        <v>7215</v>
      </c>
      <c r="E1310" s="141" t="s">
        <v>7215</v>
      </c>
      <c r="F1310" s="141" t="s">
        <v>7215</v>
      </c>
      <c r="G1310" s="141" t="s">
        <v>7215</v>
      </c>
      <c r="H1310" s="141" t="s">
        <v>7215</v>
      </c>
      <c r="I1310" s="141" t="s">
        <v>7215</v>
      </c>
      <c r="J1310" s="141" t="s">
        <v>7215</v>
      </c>
      <c r="K1310" s="141" t="s">
        <v>7215</v>
      </c>
      <c r="L1310" s="141" t="s">
        <v>7215</v>
      </c>
      <c r="M1310" s="141" t="s">
        <v>7215</v>
      </c>
      <c r="N1310" s="141" t="s">
        <v>7215</v>
      </c>
      <c r="O1310" s="141" t="s">
        <v>7215</v>
      </c>
    </row>
    <row r="1311" spans="1:15" x14ac:dyDescent="0.2">
      <c r="A1311" s="141">
        <v>334813</v>
      </c>
      <c r="B1311" s="141" t="s">
        <v>4111</v>
      </c>
      <c r="C1311" s="141" t="s">
        <v>7215</v>
      </c>
      <c r="D1311" s="141" t="s">
        <v>7215</v>
      </c>
      <c r="E1311" s="141" t="s">
        <v>7215</v>
      </c>
      <c r="F1311" s="141" t="s">
        <v>7215</v>
      </c>
      <c r="G1311" s="141" t="s">
        <v>7215</v>
      </c>
      <c r="H1311" s="141" t="s">
        <v>7215</v>
      </c>
      <c r="I1311" s="141" t="s">
        <v>7215</v>
      </c>
      <c r="J1311" s="141" t="s">
        <v>7215</v>
      </c>
      <c r="K1311" s="141" t="s">
        <v>7215</v>
      </c>
      <c r="L1311" s="141" t="s">
        <v>7215</v>
      </c>
      <c r="M1311" s="141" t="s">
        <v>7215</v>
      </c>
      <c r="N1311" s="141" t="s">
        <v>7215</v>
      </c>
      <c r="O1311" s="141" t="s">
        <v>7215</v>
      </c>
    </row>
    <row r="1312" spans="1:15" x14ac:dyDescent="0.2">
      <c r="A1312" s="141">
        <v>334823</v>
      </c>
      <c r="B1312" s="141" t="s">
        <v>4111</v>
      </c>
      <c r="C1312" s="141" t="s">
        <v>7215</v>
      </c>
      <c r="D1312" s="141" t="s">
        <v>7215</v>
      </c>
      <c r="E1312" s="141" t="s">
        <v>7215</v>
      </c>
      <c r="F1312" s="141" t="s">
        <v>7215</v>
      </c>
      <c r="G1312" s="141" t="s">
        <v>7215</v>
      </c>
      <c r="H1312" s="141" t="s">
        <v>7215</v>
      </c>
      <c r="I1312" s="141" t="s">
        <v>7215</v>
      </c>
      <c r="J1312" s="141" t="s">
        <v>7215</v>
      </c>
      <c r="K1312" s="141" t="s">
        <v>7215</v>
      </c>
      <c r="L1312" s="141" t="s">
        <v>7215</v>
      </c>
      <c r="M1312" s="141" t="s">
        <v>7215</v>
      </c>
      <c r="N1312" s="141" t="s">
        <v>7215</v>
      </c>
      <c r="O1312" s="141" t="s">
        <v>7215</v>
      </c>
    </row>
    <row r="1313" spans="1:15" x14ac:dyDescent="0.2">
      <c r="A1313" s="141">
        <v>334828</v>
      </c>
      <c r="B1313" s="141" t="s">
        <v>4111</v>
      </c>
      <c r="C1313" s="141" t="s">
        <v>7215</v>
      </c>
      <c r="D1313" s="141" t="s">
        <v>7215</v>
      </c>
      <c r="E1313" s="141" t="s">
        <v>7215</v>
      </c>
      <c r="F1313" s="141" t="s">
        <v>7215</v>
      </c>
      <c r="G1313" s="141" t="s">
        <v>7215</v>
      </c>
      <c r="H1313" s="141" t="s">
        <v>7215</v>
      </c>
      <c r="I1313" s="141" t="s">
        <v>7215</v>
      </c>
      <c r="J1313" s="141" t="s">
        <v>7215</v>
      </c>
      <c r="K1313" s="141" t="s">
        <v>7215</v>
      </c>
      <c r="L1313" s="141" t="s">
        <v>7215</v>
      </c>
      <c r="M1313" s="141" t="s">
        <v>7215</v>
      </c>
      <c r="N1313" s="141" t="s">
        <v>7215</v>
      </c>
      <c r="O1313" s="141" t="s">
        <v>7215</v>
      </c>
    </row>
    <row r="1314" spans="1:15" x14ac:dyDescent="0.2">
      <c r="A1314" s="141">
        <v>334829</v>
      </c>
      <c r="B1314" s="141" t="s">
        <v>4111</v>
      </c>
      <c r="C1314" s="141" t="s">
        <v>7215</v>
      </c>
      <c r="D1314" s="141" t="s">
        <v>7215</v>
      </c>
      <c r="E1314" s="141" t="s">
        <v>7215</v>
      </c>
      <c r="F1314" s="141" t="s">
        <v>7215</v>
      </c>
      <c r="G1314" s="141" t="s">
        <v>7215</v>
      </c>
      <c r="H1314" s="141" t="s">
        <v>7215</v>
      </c>
      <c r="I1314" s="141" t="s">
        <v>7215</v>
      </c>
      <c r="J1314" s="141" t="s">
        <v>7215</v>
      </c>
      <c r="K1314" s="141" t="s">
        <v>7215</v>
      </c>
      <c r="L1314" s="141" t="s">
        <v>7215</v>
      </c>
      <c r="M1314" s="141" t="s">
        <v>7215</v>
      </c>
      <c r="N1314" s="141" t="s">
        <v>7215</v>
      </c>
      <c r="O1314" s="141" t="s">
        <v>7215</v>
      </c>
    </row>
    <row r="1315" spans="1:15" x14ac:dyDescent="0.2">
      <c r="A1315" s="141">
        <v>334837</v>
      </c>
      <c r="B1315" s="141" t="s">
        <v>4111</v>
      </c>
      <c r="C1315" s="141" t="s">
        <v>7215</v>
      </c>
      <c r="D1315" s="141" t="s">
        <v>7215</v>
      </c>
      <c r="E1315" s="141" t="s">
        <v>7215</v>
      </c>
      <c r="F1315" s="141" t="s">
        <v>7215</v>
      </c>
      <c r="G1315" s="141" t="s">
        <v>7215</v>
      </c>
      <c r="H1315" s="141" t="s">
        <v>7215</v>
      </c>
      <c r="I1315" s="141" t="s">
        <v>7215</v>
      </c>
      <c r="J1315" s="141" t="s">
        <v>7215</v>
      </c>
      <c r="K1315" s="141" t="s">
        <v>7215</v>
      </c>
      <c r="L1315" s="141" t="s">
        <v>7215</v>
      </c>
      <c r="M1315" s="141" t="s">
        <v>7215</v>
      </c>
      <c r="N1315" s="141" t="s">
        <v>7215</v>
      </c>
      <c r="O1315" s="141" t="s">
        <v>7215</v>
      </c>
    </row>
    <row r="1316" spans="1:15" x14ac:dyDescent="0.2">
      <c r="A1316" s="141">
        <v>334839</v>
      </c>
      <c r="B1316" s="141" t="s">
        <v>4111</v>
      </c>
      <c r="C1316" s="141" t="s">
        <v>7215</v>
      </c>
      <c r="D1316" s="141" t="s">
        <v>7215</v>
      </c>
      <c r="E1316" s="141" t="s">
        <v>7215</v>
      </c>
      <c r="F1316" s="141" t="s">
        <v>7215</v>
      </c>
      <c r="G1316" s="141" t="s">
        <v>7215</v>
      </c>
      <c r="H1316" s="141" t="s">
        <v>7215</v>
      </c>
      <c r="I1316" s="141" t="s">
        <v>7215</v>
      </c>
      <c r="J1316" s="141" t="s">
        <v>7215</v>
      </c>
      <c r="K1316" s="141" t="s">
        <v>7215</v>
      </c>
      <c r="L1316" s="141" t="s">
        <v>7215</v>
      </c>
      <c r="M1316" s="141" t="s">
        <v>7215</v>
      </c>
      <c r="N1316" s="141" t="s">
        <v>7215</v>
      </c>
      <c r="O1316" s="141" t="s">
        <v>7215</v>
      </c>
    </row>
    <row r="1317" spans="1:15" x14ac:dyDescent="0.2">
      <c r="A1317" s="141">
        <v>334840</v>
      </c>
      <c r="B1317" s="141" t="s">
        <v>4111</v>
      </c>
      <c r="C1317" s="141" t="s">
        <v>7215</v>
      </c>
      <c r="D1317" s="141" t="s">
        <v>7215</v>
      </c>
      <c r="E1317" s="141" t="s">
        <v>7215</v>
      </c>
      <c r="F1317" s="141" t="s">
        <v>7215</v>
      </c>
      <c r="G1317" s="141" t="s">
        <v>7215</v>
      </c>
      <c r="H1317" s="141" t="s">
        <v>7215</v>
      </c>
      <c r="I1317" s="141" t="s">
        <v>7215</v>
      </c>
      <c r="J1317" s="141" t="s">
        <v>7215</v>
      </c>
      <c r="K1317" s="141" t="s">
        <v>7215</v>
      </c>
      <c r="L1317" s="141" t="s">
        <v>7215</v>
      </c>
      <c r="M1317" s="141" t="s">
        <v>7215</v>
      </c>
      <c r="N1317" s="141" t="s">
        <v>7215</v>
      </c>
      <c r="O1317" s="141" t="s">
        <v>7215</v>
      </c>
    </row>
    <row r="1318" spans="1:15" x14ac:dyDescent="0.2">
      <c r="A1318" s="141">
        <v>334841</v>
      </c>
      <c r="B1318" s="141" t="s">
        <v>4111</v>
      </c>
      <c r="C1318" s="141" t="s">
        <v>7215</v>
      </c>
      <c r="D1318" s="141" t="s">
        <v>7215</v>
      </c>
      <c r="E1318" s="141" t="s">
        <v>7215</v>
      </c>
      <c r="F1318" s="141" t="s">
        <v>7215</v>
      </c>
      <c r="G1318" s="141" t="s">
        <v>7215</v>
      </c>
      <c r="H1318" s="141" t="s">
        <v>7215</v>
      </c>
      <c r="I1318" s="141" t="s">
        <v>7215</v>
      </c>
      <c r="J1318" s="141" t="s">
        <v>7215</v>
      </c>
      <c r="K1318" s="141" t="s">
        <v>7215</v>
      </c>
      <c r="L1318" s="141" t="s">
        <v>7215</v>
      </c>
      <c r="M1318" s="141" t="s">
        <v>7215</v>
      </c>
      <c r="N1318" s="141" t="s">
        <v>7215</v>
      </c>
      <c r="O1318" s="141" t="s">
        <v>7215</v>
      </c>
    </row>
    <row r="1319" spans="1:15" x14ac:dyDescent="0.2">
      <c r="A1319" s="141">
        <v>334944</v>
      </c>
      <c r="B1319" s="141" t="s">
        <v>4111</v>
      </c>
      <c r="C1319" s="141" t="s">
        <v>7215</v>
      </c>
      <c r="D1319" s="141" t="s">
        <v>7215</v>
      </c>
      <c r="E1319" s="141" t="s">
        <v>7215</v>
      </c>
      <c r="F1319" s="141" t="s">
        <v>7215</v>
      </c>
      <c r="G1319" s="141" t="s">
        <v>7215</v>
      </c>
      <c r="H1319" s="141" t="s">
        <v>7215</v>
      </c>
      <c r="I1319" s="141" t="s">
        <v>7215</v>
      </c>
      <c r="J1319" s="141" t="s">
        <v>7215</v>
      </c>
      <c r="K1319" s="141" t="s">
        <v>7215</v>
      </c>
      <c r="L1319" s="141" t="s">
        <v>7215</v>
      </c>
      <c r="M1319" s="141" t="s">
        <v>7215</v>
      </c>
      <c r="N1319" s="141" t="s">
        <v>7215</v>
      </c>
      <c r="O1319" s="141" t="s">
        <v>7215</v>
      </c>
    </row>
    <row r="1320" spans="1:15" x14ac:dyDescent="0.2">
      <c r="A1320" s="141">
        <v>334946</v>
      </c>
      <c r="B1320" s="141" t="s">
        <v>4111</v>
      </c>
      <c r="C1320" s="141" t="s">
        <v>7215</v>
      </c>
      <c r="D1320" s="141" t="s">
        <v>7215</v>
      </c>
      <c r="E1320" s="141" t="s">
        <v>7215</v>
      </c>
      <c r="F1320" s="141" t="s">
        <v>7215</v>
      </c>
      <c r="G1320" s="141" t="s">
        <v>7215</v>
      </c>
      <c r="H1320" s="141" t="s">
        <v>7215</v>
      </c>
      <c r="I1320" s="141" t="s">
        <v>7215</v>
      </c>
      <c r="J1320" s="141" t="s">
        <v>7215</v>
      </c>
      <c r="K1320" s="141" t="s">
        <v>7215</v>
      </c>
      <c r="L1320" s="141" t="s">
        <v>7215</v>
      </c>
      <c r="M1320" s="141" t="s">
        <v>7215</v>
      </c>
      <c r="N1320" s="141" t="s">
        <v>7215</v>
      </c>
      <c r="O1320" s="141" t="s">
        <v>7215</v>
      </c>
    </row>
    <row r="1321" spans="1:15" x14ac:dyDescent="0.2">
      <c r="A1321" s="141">
        <v>334957</v>
      </c>
      <c r="B1321" s="141" t="s">
        <v>4111</v>
      </c>
      <c r="C1321" s="141" t="s">
        <v>7215</v>
      </c>
      <c r="D1321" s="141" t="s">
        <v>7215</v>
      </c>
      <c r="E1321" s="141" t="s">
        <v>7215</v>
      </c>
      <c r="F1321" s="141" t="s">
        <v>7215</v>
      </c>
      <c r="G1321" s="141" t="s">
        <v>7215</v>
      </c>
      <c r="H1321" s="141" t="s">
        <v>7215</v>
      </c>
      <c r="I1321" s="141" t="s">
        <v>7215</v>
      </c>
      <c r="J1321" s="141" t="s">
        <v>7215</v>
      </c>
      <c r="K1321" s="141" t="s">
        <v>7215</v>
      </c>
      <c r="L1321" s="141" t="s">
        <v>7215</v>
      </c>
      <c r="M1321" s="141" t="s">
        <v>7215</v>
      </c>
      <c r="N1321" s="141" t="s">
        <v>7215</v>
      </c>
      <c r="O1321" s="141" t="s">
        <v>7215</v>
      </c>
    </row>
    <row r="1322" spans="1:15" x14ac:dyDescent="0.2">
      <c r="A1322" s="141">
        <v>334982</v>
      </c>
      <c r="B1322" s="141" t="s">
        <v>4111</v>
      </c>
      <c r="C1322" s="141" t="s">
        <v>7215</v>
      </c>
      <c r="D1322" s="141" t="s">
        <v>7215</v>
      </c>
      <c r="E1322" s="141" t="s">
        <v>7215</v>
      </c>
      <c r="F1322" s="141" t="s">
        <v>7215</v>
      </c>
      <c r="G1322" s="141" t="s">
        <v>7215</v>
      </c>
      <c r="H1322" s="141" t="s">
        <v>7215</v>
      </c>
      <c r="I1322" s="141" t="s">
        <v>7215</v>
      </c>
      <c r="J1322" s="141" t="s">
        <v>7215</v>
      </c>
      <c r="K1322" s="141" t="s">
        <v>7215</v>
      </c>
      <c r="L1322" s="141" t="s">
        <v>7215</v>
      </c>
      <c r="M1322" s="141" t="s">
        <v>7215</v>
      </c>
      <c r="N1322" s="141" t="s">
        <v>7215</v>
      </c>
      <c r="O1322" s="141" t="s">
        <v>7215</v>
      </c>
    </row>
    <row r="1323" spans="1:15" x14ac:dyDescent="0.2">
      <c r="A1323" s="141">
        <v>334988</v>
      </c>
      <c r="B1323" s="141" t="s">
        <v>4111</v>
      </c>
      <c r="C1323" s="141" t="s">
        <v>7215</v>
      </c>
      <c r="D1323" s="141" t="s">
        <v>7215</v>
      </c>
      <c r="E1323" s="141" t="s">
        <v>7215</v>
      </c>
      <c r="F1323" s="141" t="s">
        <v>7215</v>
      </c>
      <c r="G1323" s="141" t="s">
        <v>7215</v>
      </c>
      <c r="H1323" s="141" t="s">
        <v>7215</v>
      </c>
      <c r="I1323" s="141" t="s">
        <v>7215</v>
      </c>
      <c r="J1323" s="141" t="s">
        <v>7215</v>
      </c>
      <c r="K1323" s="141" t="s">
        <v>7215</v>
      </c>
      <c r="L1323" s="141" t="s">
        <v>7215</v>
      </c>
      <c r="M1323" s="141" t="s">
        <v>7215</v>
      </c>
      <c r="N1323" s="141" t="s">
        <v>7215</v>
      </c>
      <c r="O1323" s="141" t="s">
        <v>7215</v>
      </c>
    </row>
    <row r="1324" spans="1:15" x14ac:dyDescent="0.2">
      <c r="A1324" s="141">
        <v>334989</v>
      </c>
      <c r="B1324" s="141" t="s">
        <v>4111</v>
      </c>
      <c r="C1324" s="141" t="s">
        <v>7215</v>
      </c>
      <c r="D1324" s="141" t="s">
        <v>7215</v>
      </c>
      <c r="E1324" s="141" t="s">
        <v>7215</v>
      </c>
      <c r="F1324" s="141" t="s">
        <v>7215</v>
      </c>
      <c r="G1324" s="141" t="s">
        <v>7215</v>
      </c>
      <c r="H1324" s="141" t="s">
        <v>7215</v>
      </c>
      <c r="I1324" s="141" t="s">
        <v>7215</v>
      </c>
      <c r="J1324" s="141" t="s">
        <v>7215</v>
      </c>
      <c r="K1324" s="141" t="s">
        <v>7215</v>
      </c>
      <c r="L1324" s="141" t="s">
        <v>7215</v>
      </c>
      <c r="M1324" s="141" t="s">
        <v>7215</v>
      </c>
      <c r="N1324" s="141" t="s">
        <v>7215</v>
      </c>
      <c r="O1324" s="141" t="s">
        <v>7215</v>
      </c>
    </row>
    <row r="1325" spans="1:15" x14ac:dyDescent="0.2">
      <c r="A1325" s="141">
        <v>334991</v>
      </c>
      <c r="B1325" s="141" t="s">
        <v>4111</v>
      </c>
      <c r="C1325" s="141" t="s">
        <v>7215</v>
      </c>
      <c r="D1325" s="141" t="s">
        <v>7215</v>
      </c>
      <c r="E1325" s="141" t="s">
        <v>7215</v>
      </c>
      <c r="F1325" s="141" t="s">
        <v>7215</v>
      </c>
      <c r="G1325" s="141" t="s">
        <v>7215</v>
      </c>
      <c r="H1325" s="141" t="s">
        <v>7215</v>
      </c>
      <c r="I1325" s="141" t="s">
        <v>7215</v>
      </c>
      <c r="J1325" s="141" t="s">
        <v>7215</v>
      </c>
      <c r="K1325" s="141" t="s">
        <v>7215</v>
      </c>
      <c r="L1325" s="141" t="s">
        <v>7215</v>
      </c>
      <c r="M1325" s="141" t="s">
        <v>7215</v>
      </c>
      <c r="N1325" s="141" t="s">
        <v>7215</v>
      </c>
      <c r="O1325" s="141" t="s">
        <v>7215</v>
      </c>
    </row>
    <row r="1326" spans="1:15" x14ac:dyDescent="0.2">
      <c r="A1326" s="141">
        <v>335010</v>
      </c>
      <c r="B1326" s="141" t="s">
        <v>4111</v>
      </c>
      <c r="C1326" s="141" t="s">
        <v>7215</v>
      </c>
      <c r="D1326" s="141" t="s">
        <v>7215</v>
      </c>
      <c r="E1326" s="141" t="s">
        <v>7215</v>
      </c>
      <c r="F1326" s="141" t="s">
        <v>7215</v>
      </c>
      <c r="G1326" s="141" t="s">
        <v>7215</v>
      </c>
      <c r="H1326" s="141" t="s">
        <v>7215</v>
      </c>
      <c r="I1326" s="141" t="s">
        <v>7215</v>
      </c>
      <c r="J1326" s="141" t="s">
        <v>7215</v>
      </c>
      <c r="K1326" s="141" t="s">
        <v>7215</v>
      </c>
      <c r="L1326" s="141" t="s">
        <v>7215</v>
      </c>
      <c r="M1326" s="141" t="s">
        <v>7215</v>
      </c>
      <c r="N1326" s="141" t="s">
        <v>7215</v>
      </c>
      <c r="O1326" s="141" t="s">
        <v>7215</v>
      </c>
    </row>
    <row r="1327" spans="1:15" x14ac:dyDescent="0.2">
      <c r="A1327" s="141">
        <v>326516</v>
      </c>
      <c r="B1327" s="141" t="s">
        <v>4111</v>
      </c>
      <c r="C1327" s="141" t="s">
        <v>4100</v>
      </c>
      <c r="D1327" s="141" t="s">
        <v>4098</v>
      </c>
      <c r="E1327" s="141" t="s">
        <v>4099</v>
      </c>
      <c r="F1327" s="141" t="s">
        <v>4098</v>
      </c>
      <c r="G1327" s="141" t="s">
        <v>4099</v>
      </c>
      <c r="H1327" s="141" t="s">
        <v>4098</v>
      </c>
      <c r="I1327" s="141" t="s">
        <v>4098</v>
      </c>
      <c r="J1327" s="141" t="s">
        <v>4098</v>
      </c>
      <c r="K1327" s="141" t="s">
        <v>4098</v>
      </c>
      <c r="L1327" s="141" t="s">
        <v>4098</v>
      </c>
      <c r="M1327" s="141" t="s">
        <v>4098</v>
      </c>
      <c r="N1327" s="141" t="s">
        <v>4098</v>
      </c>
      <c r="O1327" s="141" t="s">
        <v>4099</v>
      </c>
    </row>
    <row r="1328" spans="1:15" x14ac:dyDescent="0.2">
      <c r="A1328" s="141">
        <v>332365</v>
      </c>
      <c r="B1328" s="141" t="s">
        <v>4111</v>
      </c>
      <c r="C1328" s="141" t="s">
        <v>4099</v>
      </c>
      <c r="D1328" s="141" t="s">
        <v>4099</v>
      </c>
      <c r="E1328" s="141" t="s">
        <v>4100</v>
      </c>
      <c r="F1328" s="141" t="s">
        <v>4100</v>
      </c>
      <c r="G1328" s="141" t="s">
        <v>4100</v>
      </c>
      <c r="H1328" s="141" t="s">
        <v>4099</v>
      </c>
      <c r="I1328" s="141" t="s">
        <v>4099</v>
      </c>
      <c r="J1328" s="141" t="s">
        <v>4098</v>
      </c>
      <c r="K1328" s="141" t="s">
        <v>4098</v>
      </c>
      <c r="L1328" s="141" t="s">
        <v>4098</v>
      </c>
      <c r="M1328" s="141" t="s">
        <v>4098</v>
      </c>
      <c r="N1328" s="141" t="s">
        <v>4098</v>
      </c>
      <c r="O1328" s="141" t="s">
        <v>4099</v>
      </c>
    </row>
    <row r="1329" spans="1:15" x14ac:dyDescent="0.2">
      <c r="A1329" s="141">
        <v>335711</v>
      </c>
      <c r="B1329" s="141" t="s">
        <v>4111</v>
      </c>
      <c r="C1329" s="141" t="s">
        <v>4100</v>
      </c>
      <c r="D1329" s="141" t="s">
        <v>4100</v>
      </c>
      <c r="E1329" s="141" t="s">
        <v>4100</v>
      </c>
      <c r="F1329" s="141" t="s">
        <v>4098</v>
      </c>
      <c r="G1329" s="141" t="s">
        <v>4100</v>
      </c>
      <c r="H1329" s="141" t="s">
        <v>4100</v>
      </c>
      <c r="I1329" s="141" t="s">
        <v>4100</v>
      </c>
      <c r="J1329" s="141" t="s">
        <v>4100</v>
      </c>
      <c r="K1329" s="141" t="s">
        <v>4099</v>
      </c>
      <c r="L1329" s="141" t="s">
        <v>4100</v>
      </c>
      <c r="M1329" s="141" t="s">
        <v>4100</v>
      </c>
      <c r="N1329" s="141" t="s">
        <v>4100</v>
      </c>
      <c r="O1329" s="141" t="s">
        <v>4098</v>
      </c>
    </row>
    <row r="1330" spans="1:15" x14ac:dyDescent="0.2">
      <c r="A1330" s="141">
        <v>337411</v>
      </c>
      <c r="B1330" s="141" t="s">
        <v>4111</v>
      </c>
      <c r="C1330" s="141" t="s">
        <v>4100</v>
      </c>
      <c r="D1330" s="141" t="s">
        <v>4100</v>
      </c>
      <c r="E1330" s="141" t="s">
        <v>4100</v>
      </c>
      <c r="F1330" s="141" t="s">
        <v>4100</v>
      </c>
      <c r="G1330" s="141" t="s">
        <v>4100</v>
      </c>
      <c r="H1330" s="141" t="s">
        <v>4100</v>
      </c>
      <c r="I1330" s="141" t="s">
        <v>4100</v>
      </c>
      <c r="J1330" s="141" t="s">
        <v>4099</v>
      </c>
      <c r="K1330" s="141" t="s">
        <v>4099</v>
      </c>
      <c r="L1330" s="141" t="s">
        <v>4099</v>
      </c>
      <c r="M1330" s="141" t="s">
        <v>4099</v>
      </c>
      <c r="N1330" s="141" t="s">
        <v>4099</v>
      </c>
      <c r="O1330" s="141" t="s">
        <v>4098</v>
      </c>
    </row>
    <row r="1331" spans="1:15" x14ac:dyDescent="0.2">
      <c r="A1331" s="141">
        <v>337486</v>
      </c>
      <c r="B1331" s="141" t="s">
        <v>4111</v>
      </c>
      <c r="C1331" s="141" t="s">
        <v>4100</v>
      </c>
      <c r="D1331" s="141" t="s">
        <v>4099</v>
      </c>
      <c r="E1331" s="141" t="s">
        <v>4099</v>
      </c>
      <c r="F1331" s="141" t="s">
        <v>4100</v>
      </c>
      <c r="G1331" s="141" t="s">
        <v>4099</v>
      </c>
      <c r="H1331" s="141" t="s">
        <v>4099</v>
      </c>
      <c r="I1331" s="141" t="s">
        <v>4100</v>
      </c>
      <c r="J1331" s="141" t="s">
        <v>4099</v>
      </c>
      <c r="K1331" s="141" t="s">
        <v>4099</v>
      </c>
      <c r="L1331" s="141" t="s">
        <v>4098</v>
      </c>
      <c r="M1331" s="141" t="s">
        <v>4098</v>
      </c>
      <c r="N1331" s="141" t="s">
        <v>4100</v>
      </c>
      <c r="O1331" s="141" t="s">
        <v>4098</v>
      </c>
    </row>
    <row r="1332" spans="1:15" x14ac:dyDescent="0.2">
      <c r="A1332" s="141">
        <v>337812</v>
      </c>
      <c r="B1332" s="141" t="s">
        <v>4111</v>
      </c>
      <c r="C1332" s="141" t="s">
        <v>4100</v>
      </c>
      <c r="D1332" s="141" t="s">
        <v>4099</v>
      </c>
      <c r="E1332" s="141" t="s">
        <v>4100</v>
      </c>
      <c r="F1332" s="141" t="s">
        <v>4098</v>
      </c>
      <c r="G1332" s="141" t="s">
        <v>4100</v>
      </c>
      <c r="H1332" s="141" t="s">
        <v>4100</v>
      </c>
      <c r="I1332" s="141" t="s">
        <v>4099</v>
      </c>
      <c r="J1332" s="141" t="s">
        <v>4098</v>
      </c>
      <c r="K1332" s="141" t="s">
        <v>4098</v>
      </c>
      <c r="L1332" s="141" t="s">
        <v>4098</v>
      </c>
      <c r="M1332" s="141" t="s">
        <v>4098</v>
      </c>
      <c r="N1332" s="141" t="s">
        <v>4099</v>
      </c>
      <c r="O1332" s="141" t="s">
        <v>4099</v>
      </c>
    </row>
    <row r="1333" spans="1:15" x14ac:dyDescent="0.2">
      <c r="A1333" s="141">
        <v>338006</v>
      </c>
      <c r="B1333" s="141" t="s">
        <v>4111</v>
      </c>
      <c r="C1333" s="141" t="s">
        <v>4100</v>
      </c>
      <c r="D1333" s="141" t="s">
        <v>4100</v>
      </c>
      <c r="E1333" s="141" t="s">
        <v>4100</v>
      </c>
      <c r="F1333" s="141" t="s">
        <v>4100</v>
      </c>
      <c r="G1333" s="141" t="s">
        <v>4100</v>
      </c>
      <c r="H1333" s="141" t="s">
        <v>4100</v>
      </c>
      <c r="I1333" s="141" t="s">
        <v>4100</v>
      </c>
      <c r="J1333" s="141" t="s">
        <v>4098</v>
      </c>
      <c r="K1333" s="141" t="s">
        <v>4098</v>
      </c>
      <c r="L1333" s="141" t="s">
        <v>4098</v>
      </c>
      <c r="M1333" s="141" t="s">
        <v>4098</v>
      </c>
      <c r="N1333" s="141" t="s">
        <v>4098</v>
      </c>
      <c r="O1333" s="141" t="s">
        <v>4098</v>
      </c>
    </row>
    <row r="1334" spans="1:15" x14ac:dyDescent="0.2">
      <c r="A1334" s="141">
        <v>338122</v>
      </c>
      <c r="B1334" s="141" t="s">
        <v>4111</v>
      </c>
      <c r="C1334" s="141" t="s">
        <v>4100</v>
      </c>
      <c r="D1334" s="141" t="s">
        <v>4100</v>
      </c>
      <c r="E1334" s="141" t="s">
        <v>4100</v>
      </c>
      <c r="F1334" s="141" t="s">
        <v>4100</v>
      </c>
      <c r="G1334" s="141" t="s">
        <v>4100</v>
      </c>
      <c r="H1334" s="141" t="s">
        <v>4099</v>
      </c>
      <c r="I1334" s="141" t="s">
        <v>4100</v>
      </c>
      <c r="J1334" s="141" t="s">
        <v>4098</v>
      </c>
      <c r="K1334" s="141" t="s">
        <v>4098</v>
      </c>
      <c r="L1334" s="141" t="s">
        <v>4100</v>
      </c>
      <c r="M1334" s="141" t="s">
        <v>4098</v>
      </c>
      <c r="N1334" s="141" t="s">
        <v>4099</v>
      </c>
      <c r="O1334" s="141" t="s">
        <v>4099</v>
      </c>
    </row>
    <row r="1335" spans="1:15" x14ac:dyDescent="0.2">
      <c r="A1335" s="141">
        <v>338504</v>
      </c>
      <c r="B1335" s="141" t="s">
        <v>4111</v>
      </c>
      <c r="C1335" s="141" t="s">
        <v>4099</v>
      </c>
      <c r="D1335" s="141" t="s">
        <v>4099</v>
      </c>
      <c r="E1335" s="141" t="s">
        <v>4099</v>
      </c>
      <c r="F1335" s="141" t="s">
        <v>4099</v>
      </c>
      <c r="G1335" s="141" t="s">
        <v>4099</v>
      </c>
      <c r="H1335" s="141" t="s">
        <v>4099</v>
      </c>
      <c r="I1335" s="141" t="s">
        <v>4099</v>
      </c>
      <c r="J1335" s="141" t="s">
        <v>4098</v>
      </c>
      <c r="K1335" s="141" t="s">
        <v>4098</v>
      </c>
      <c r="L1335" s="141" t="s">
        <v>4098</v>
      </c>
      <c r="M1335" s="141" t="s">
        <v>4098</v>
      </c>
      <c r="N1335" s="141" t="s">
        <v>4098</v>
      </c>
      <c r="O1335" s="141" t="s">
        <v>4098</v>
      </c>
    </row>
    <row r="1336" spans="1:15" x14ac:dyDescent="0.2">
      <c r="A1336" s="141">
        <v>338518</v>
      </c>
      <c r="B1336" s="141" t="s">
        <v>4111</v>
      </c>
      <c r="C1336" s="141" t="s">
        <v>4099</v>
      </c>
      <c r="D1336" s="141" t="s">
        <v>4099</v>
      </c>
      <c r="E1336" s="141" t="s">
        <v>4099</v>
      </c>
      <c r="F1336" s="141" t="s">
        <v>4099</v>
      </c>
      <c r="G1336" s="141" t="s">
        <v>4099</v>
      </c>
      <c r="H1336" s="141" t="s">
        <v>4099</v>
      </c>
      <c r="I1336" s="141" t="s">
        <v>4099</v>
      </c>
      <c r="J1336" s="141" t="s">
        <v>4098</v>
      </c>
      <c r="K1336" s="141" t="s">
        <v>4098</v>
      </c>
      <c r="L1336" s="141" t="s">
        <v>4098</v>
      </c>
      <c r="M1336" s="141" t="s">
        <v>4098</v>
      </c>
      <c r="N1336" s="141" t="s">
        <v>4098</v>
      </c>
      <c r="O1336" s="141" t="s">
        <v>4098</v>
      </c>
    </row>
    <row r="1337" spans="1:15" x14ac:dyDescent="0.2">
      <c r="A1337" s="141">
        <v>338523</v>
      </c>
      <c r="B1337" s="141" t="s">
        <v>4111</v>
      </c>
      <c r="C1337" s="141" t="s">
        <v>4099</v>
      </c>
      <c r="D1337" s="141" t="s">
        <v>4099</v>
      </c>
      <c r="E1337" s="141" t="s">
        <v>4099</v>
      </c>
      <c r="F1337" s="141" t="s">
        <v>4099</v>
      </c>
      <c r="G1337" s="141" t="s">
        <v>4099</v>
      </c>
      <c r="H1337" s="141" t="s">
        <v>4099</v>
      </c>
      <c r="I1337" s="141" t="s">
        <v>4099</v>
      </c>
      <c r="J1337" s="141" t="s">
        <v>4098</v>
      </c>
      <c r="K1337" s="141" t="s">
        <v>4098</v>
      </c>
      <c r="L1337" s="141" t="s">
        <v>4098</v>
      </c>
      <c r="M1337" s="141" t="s">
        <v>4098</v>
      </c>
      <c r="N1337" s="141" t="s">
        <v>4098</v>
      </c>
      <c r="O1337" s="141" t="s">
        <v>4098</v>
      </c>
    </row>
    <row r="1338" spans="1:15" x14ac:dyDescent="0.2">
      <c r="A1338" s="141">
        <v>338527</v>
      </c>
      <c r="B1338" s="141" t="s">
        <v>4111</v>
      </c>
      <c r="C1338" s="141" t="s">
        <v>4099</v>
      </c>
      <c r="D1338" s="141" t="s">
        <v>4099</v>
      </c>
      <c r="E1338" s="141" t="s">
        <v>4099</v>
      </c>
      <c r="F1338" s="141" t="s">
        <v>4098</v>
      </c>
      <c r="G1338" s="141" t="s">
        <v>4098</v>
      </c>
      <c r="H1338" s="141" t="s">
        <v>4099</v>
      </c>
      <c r="I1338" s="141" t="s">
        <v>4099</v>
      </c>
      <c r="J1338" s="141" t="s">
        <v>4098</v>
      </c>
      <c r="K1338" s="141" t="s">
        <v>4098</v>
      </c>
      <c r="L1338" s="141" t="s">
        <v>4098</v>
      </c>
      <c r="M1338" s="141" t="s">
        <v>4098</v>
      </c>
      <c r="N1338" s="141" t="s">
        <v>4098</v>
      </c>
      <c r="O1338" s="141" t="s">
        <v>4098</v>
      </c>
    </row>
    <row r="1339" spans="1:15" x14ac:dyDescent="0.2">
      <c r="A1339" s="141">
        <v>338546</v>
      </c>
      <c r="B1339" s="141" t="s">
        <v>4111</v>
      </c>
      <c r="C1339" s="141" t="s">
        <v>4099</v>
      </c>
      <c r="D1339" s="141" t="s">
        <v>4099</v>
      </c>
      <c r="E1339" s="141" t="s">
        <v>4099</v>
      </c>
      <c r="F1339" s="141" t="s">
        <v>4099</v>
      </c>
      <c r="G1339" s="141" t="s">
        <v>4099</v>
      </c>
      <c r="H1339" s="141" t="s">
        <v>4099</v>
      </c>
      <c r="I1339" s="141" t="s">
        <v>4099</v>
      </c>
      <c r="J1339" s="141" t="s">
        <v>4098</v>
      </c>
      <c r="K1339" s="141" t="s">
        <v>4098</v>
      </c>
      <c r="L1339" s="141" t="s">
        <v>4098</v>
      </c>
      <c r="M1339" s="141" t="s">
        <v>4098</v>
      </c>
      <c r="N1339" s="141" t="s">
        <v>4098</v>
      </c>
      <c r="O1339" s="141" t="s">
        <v>4098</v>
      </c>
    </row>
    <row r="1340" spans="1:15" x14ac:dyDescent="0.2">
      <c r="A1340" s="141">
        <v>338552</v>
      </c>
      <c r="B1340" s="141" t="s">
        <v>4111</v>
      </c>
      <c r="C1340" s="141" t="s">
        <v>4099</v>
      </c>
      <c r="D1340" s="141" t="s">
        <v>4099</v>
      </c>
      <c r="E1340" s="141" t="s">
        <v>4099</v>
      </c>
      <c r="F1340" s="141" t="s">
        <v>4099</v>
      </c>
      <c r="G1340" s="141" t="s">
        <v>4099</v>
      </c>
      <c r="H1340" s="141" t="s">
        <v>4099</v>
      </c>
      <c r="I1340" s="141" t="s">
        <v>4099</v>
      </c>
      <c r="J1340" s="141" t="s">
        <v>4098</v>
      </c>
      <c r="K1340" s="141" t="s">
        <v>4098</v>
      </c>
      <c r="L1340" s="141" t="s">
        <v>4098</v>
      </c>
      <c r="M1340" s="141" t="s">
        <v>4098</v>
      </c>
      <c r="N1340" s="141" t="s">
        <v>4098</v>
      </c>
      <c r="O1340" s="141" t="s">
        <v>4098</v>
      </c>
    </row>
    <row r="1341" spans="1:15" x14ac:dyDescent="0.2">
      <c r="A1341" s="141">
        <v>338561</v>
      </c>
      <c r="B1341" s="141" t="s">
        <v>4111</v>
      </c>
      <c r="C1341" s="141" t="s">
        <v>4099</v>
      </c>
      <c r="D1341" s="141" t="s">
        <v>4099</v>
      </c>
      <c r="E1341" s="141" t="s">
        <v>4099</v>
      </c>
      <c r="F1341" s="141" t="s">
        <v>4099</v>
      </c>
      <c r="G1341" s="141" t="s">
        <v>4098</v>
      </c>
      <c r="H1341" s="141" t="s">
        <v>4099</v>
      </c>
      <c r="I1341" s="141" t="s">
        <v>4099</v>
      </c>
      <c r="J1341" s="141" t="s">
        <v>4098</v>
      </c>
      <c r="K1341" s="141" t="s">
        <v>4098</v>
      </c>
      <c r="L1341" s="141" t="s">
        <v>4098</v>
      </c>
      <c r="M1341" s="141" t="s">
        <v>4098</v>
      </c>
      <c r="N1341" s="141" t="s">
        <v>4098</v>
      </c>
      <c r="O1341" s="141" t="s">
        <v>4098</v>
      </c>
    </row>
    <row r="1342" spans="1:15" x14ac:dyDescent="0.2">
      <c r="A1342" s="141">
        <v>338573</v>
      </c>
      <c r="B1342" s="141" t="s">
        <v>4111</v>
      </c>
      <c r="C1342" s="141" t="s">
        <v>4099</v>
      </c>
      <c r="D1342" s="141" t="s">
        <v>4099</v>
      </c>
      <c r="E1342" s="141" t="s">
        <v>4098</v>
      </c>
      <c r="F1342" s="141" t="s">
        <v>4098</v>
      </c>
      <c r="G1342" s="141" t="s">
        <v>4098</v>
      </c>
      <c r="H1342" s="141" t="s">
        <v>4098</v>
      </c>
      <c r="I1342" s="141" t="s">
        <v>4099</v>
      </c>
      <c r="J1342" s="141" t="s">
        <v>4098</v>
      </c>
      <c r="K1342" s="141" t="s">
        <v>4098</v>
      </c>
      <c r="L1342" s="141" t="s">
        <v>4098</v>
      </c>
      <c r="M1342" s="141" t="s">
        <v>4098</v>
      </c>
      <c r="N1342" s="141" t="s">
        <v>4098</v>
      </c>
      <c r="O1342" s="141" t="s">
        <v>4098</v>
      </c>
    </row>
    <row r="1343" spans="1:15" x14ac:dyDescent="0.2">
      <c r="A1343" s="141">
        <v>338579</v>
      </c>
      <c r="B1343" s="141" t="s">
        <v>4111</v>
      </c>
      <c r="C1343" s="141" t="s">
        <v>4099</v>
      </c>
      <c r="D1343" s="141" t="s">
        <v>4099</v>
      </c>
      <c r="E1343" s="141" t="s">
        <v>4099</v>
      </c>
      <c r="F1343" s="141" t="s">
        <v>4098</v>
      </c>
      <c r="G1343" s="141" t="s">
        <v>4099</v>
      </c>
      <c r="H1343" s="141" t="s">
        <v>4099</v>
      </c>
      <c r="I1343" s="141" t="s">
        <v>4099</v>
      </c>
      <c r="J1343" s="141" t="s">
        <v>4098</v>
      </c>
      <c r="K1343" s="141" t="s">
        <v>4098</v>
      </c>
      <c r="L1343" s="141" t="s">
        <v>4098</v>
      </c>
      <c r="M1343" s="141" t="s">
        <v>4098</v>
      </c>
      <c r="N1343" s="141" t="s">
        <v>4098</v>
      </c>
      <c r="O1343" s="141" t="s">
        <v>4098</v>
      </c>
    </row>
    <row r="1344" spans="1:15" x14ac:dyDescent="0.2">
      <c r="A1344" s="141">
        <v>338580</v>
      </c>
      <c r="B1344" s="141" t="s">
        <v>4111</v>
      </c>
      <c r="C1344" s="141" t="s">
        <v>4098</v>
      </c>
      <c r="D1344" s="141" t="s">
        <v>4099</v>
      </c>
      <c r="E1344" s="141" t="s">
        <v>4099</v>
      </c>
      <c r="F1344" s="141" t="s">
        <v>4099</v>
      </c>
      <c r="G1344" s="141" t="s">
        <v>4098</v>
      </c>
      <c r="H1344" s="141" t="s">
        <v>4098</v>
      </c>
      <c r="I1344" s="141" t="s">
        <v>4099</v>
      </c>
      <c r="J1344" s="141" t="s">
        <v>4098</v>
      </c>
      <c r="K1344" s="141" t="s">
        <v>4098</v>
      </c>
      <c r="L1344" s="141" t="s">
        <v>4098</v>
      </c>
      <c r="M1344" s="141" t="s">
        <v>4098</v>
      </c>
      <c r="N1344" s="141" t="s">
        <v>4098</v>
      </c>
      <c r="O1344" s="141" t="s">
        <v>4098</v>
      </c>
    </row>
    <row r="1345" spans="1:15" x14ac:dyDescent="0.2">
      <c r="A1345" s="141">
        <v>338582</v>
      </c>
      <c r="B1345" s="141" t="s">
        <v>4111</v>
      </c>
      <c r="C1345" s="141" t="s">
        <v>4099</v>
      </c>
      <c r="D1345" s="141" t="s">
        <v>4099</v>
      </c>
      <c r="E1345" s="141" t="s">
        <v>4099</v>
      </c>
      <c r="F1345" s="141" t="s">
        <v>4099</v>
      </c>
      <c r="G1345" s="141" t="s">
        <v>4099</v>
      </c>
      <c r="H1345" s="141" t="s">
        <v>4099</v>
      </c>
      <c r="I1345" s="141" t="s">
        <v>4099</v>
      </c>
      <c r="J1345" s="141" t="s">
        <v>4098</v>
      </c>
      <c r="K1345" s="141" t="s">
        <v>4098</v>
      </c>
      <c r="L1345" s="141" t="s">
        <v>4098</v>
      </c>
      <c r="M1345" s="141" t="s">
        <v>4098</v>
      </c>
      <c r="N1345" s="141" t="s">
        <v>4098</v>
      </c>
      <c r="O1345" s="141" t="s">
        <v>4098</v>
      </c>
    </row>
    <row r="1346" spans="1:15" x14ac:dyDescent="0.2">
      <c r="A1346" s="141">
        <v>338590</v>
      </c>
      <c r="B1346" s="141" t="s">
        <v>4111</v>
      </c>
      <c r="C1346" s="141" t="s">
        <v>4099</v>
      </c>
      <c r="D1346" s="141" t="s">
        <v>4099</v>
      </c>
      <c r="E1346" s="141" t="s">
        <v>4099</v>
      </c>
      <c r="F1346" s="141" t="s">
        <v>4099</v>
      </c>
      <c r="G1346" s="141" t="s">
        <v>4099</v>
      </c>
      <c r="H1346" s="141" t="s">
        <v>4099</v>
      </c>
      <c r="I1346" s="141" t="s">
        <v>4099</v>
      </c>
      <c r="J1346" s="141" t="s">
        <v>4098</v>
      </c>
      <c r="K1346" s="141" t="s">
        <v>4098</v>
      </c>
      <c r="L1346" s="141" t="s">
        <v>4098</v>
      </c>
      <c r="M1346" s="141" t="s">
        <v>4098</v>
      </c>
      <c r="N1346" s="141" t="s">
        <v>4098</v>
      </c>
      <c r="O1346" s="141" t="s">
        <v>4098</v>
      </c>
    </row>
    <row r="1347" spans="1:15" x14ac:dyDescent="0.2">
      <c r="A1347" s="141">
        <v>338597</v>
      </c>
      <c r="B1347" s="141" t="s">
        <v>4111</v>
      </c>
      <c r="C1347" s="141" t="s">
        <v>4099</v>
      </c>
      <c r="D1347" s="141" t="s">
        <v>4099</v>
      </c>
      <c r="E1347" s="141" t="s">
        <v>4099</v>
      </c>
      <c r="F1347" s="141" t="s">
        <v>4099</v>
      </c>
      <c r="G1347" s="141" t="s">
        <v>4099</v>
      </c>
      <c r="H1347" s="141" t="s">
        <v>4099</v>
      </c>
      <c r="I1347" s="141" t="s">
        <v>4099</v>
      </c>
      <c r="J1347" s="141" t="s">
        <v>4098</v>
      </c>
      <c r="K1347" s="141" t="s">
        <v>4098</v>
      </c>
      <c r="L1347" s="141" t="s">
        <v>4098</v>
      </c>
      <c r="M1347" s="141" t="s">
        <v>4098</v>
      </c>
      <c r="N1347" s="141" t="s">
        <v>4098</v>
      </c>
      <c r="O1347" s="141" t="s">
        <v>4098</v>
      </c>
    </row>
    <row r="1348" spans="1:15" x14ac:dyDescent="0.2">
      <c r="A1348" s="141">
        <v>338601</v>
      </c>
      <c r="B1348" s="141" t="s">
        <v>4111</v>
      </c>
      <c r="C1348" s="141" t="s">
        <v>4099</v>
      </c>
      <c r="D1348" s="141" t="s">
        <v>4099</v>
      </c>
      <c r="E1348" s="141" t="s">
        <v>4099</v>
      </c>
      <c r="F1348" s="141" t="s">
        <v>4099</v>
      </c>
      <c r="G1348" s="141" t="s">
        <v>4099</v>
      </c>
      <c r="H1348" s="141" t="s">
        <v>4099</v>
      </c>
      <c r="I1348" s="141" t="s">
        <v>4099</v>
      </c>
      <c r="J1348" s="141" t="s">
        <v>4098</v>
      </c>
      <c r="K1348" s="141" t="s">
        <v>4098</v>
      </c>
      <c r="L1348" s="141" t="s">
        <v>4098</v>
      </c>
      <c r="M1348" s="141" t="s">
        <v>4098</v>
      </c>
      <c r="N1348" s="141" t="s">
        <v>4098</v>
      </c>
      <c r="O1348" s="141" t="s">
        <v>4098</v>
      </c>
    </row>
    <row r="1349" spans="1:15" x14ac:dyDescent="0.2">
      <c r="A1349" s="141">
        <v>338605</v>
      </c>
      <c r="B1349" s="141" t="s">
        <v>4111</v>
      </c>
      <c r="C1349" s="141" t="s">
        <v>4099</v>
      </c>
      <c r="D1349" s="141" t="s">
        <v>4099</v>
      </c>
      <c r="E1349" s="141" t="s">
        <v>4099</v>
      </c>
      <c r="F1349" s="141" t="s">
        <v>4098</v>
      </c>
      <c r="G1349" s="141" t="s">
        <v>4098</v>
      </c>
      <c r="H1349" s="141" t="s">
        <v>4099</v>
      </c>
      <c r="I1349" s="141" t="s">
        <v>4099</v>
      </c>
      <c r="J1349" s="141" t="s">
        <v>4098</v>
      </c>
      <c r="K1349" s="141" t="s">
        <v>4098</v>
      </c>
      <c r="L1349" s="141" t="s">
        <v>4098</v>
      </c>
      <c r="M1349" s="141" t="s">
        <v>4098</v>
      </c>
      <c r="N1349" s="141" t="s">
        <v>4098</v>
      </c>
      <c r="O1349" s="141" t="s">
        <v>4098</v>
      </c>
    </row>
    <row r="1350" spans="1:15" x14ac:dyDescent="0.2">
      <c r="A1350" s="141">
        <v>338614</v>
      </c>
      <c r="B1350" s="141" t="s">
        <v>4111</v>
      </c>
      <c r="C1350" s="141" t="s">
        <v>4099</v>
      </c>
      <c r="D1350" s="141" t="s">
        <v>4099</v>
      </c>
      <c r="E1350" s="141" t="s">
        <v>4099</v>
      </c>
      <c r="F1350" s="141" t="s">
        <v>4099</v>
      </c>
      <c r="G1350" s="141" t="s">
        <v>4098</v>
      </c>
      <c r="H1350" s="141" t="s">
        <v>4099</v>
      </c>
      <c r="I1350" s="141" t="s">
        <v>4099</v>
      </c>
      <c r="J1350" s="141" t="s">
        <v>4098</v>
      </c>
      <c r="K1350" s="141" t="s">
        <v>4098</v>
      </c>
      <c r="L1350" s="141" t="s">
        <v>4098</v>
      </c>
      <c r="M1350" s="141" t="s">
        <v>4098</v>
      </c>
      <c r="N1350" s="141" t="s">
        <v>4098</v>
      </c>
      <c r="O1350" s="141" t="s">
        <v>4098</v>
      </c>
    </row>
    <row r="1351" spans="1:15" x14ac:dyDescent="0.2">
      <c r="A1351" s="141">
        <v>338635</v>
      </c>
      <c r="B1351" s="141" t="s">
        <v>4111</v>
      </c>
      <c r="C1351" s="141" t="s">
        <v>4099</v>
      </c>
      <c r="D1351" s="141" t="s">
        <v>4099</v>
      </c>
      <c r="E1351" s="141" t="s">
        <v>4099</v>
      </c>
      <c r="F1351" s="141" t="s">
        <v>4099</v>
      </c>
      <c r="G1351" s="141" t="s">
        <v>4099</v>
      </c>
      <c r="H1351" s="141" t="s">
        <v>4099</v>
      </c>
      <c r="I1351" s="141" t="s">
        <v>4099</v>
      </c>
      <c r="J1351" s="141" t="s">
        <v>4098</v>
      </c>
      <c r="K1351" s="141" t="s">
        <v>4098</v>
      </c>
      <c r="L1351" s="141" t="s">
        <v>4098</v>
      </c>
      <c r="M1351" s="141" t="s">
        <v>4098</v>
      </c>
      <c r="N1351" s="141" t="s">
        <v>4098</v>
      </c>
      <c r="O1351" s="141" t="s">
        <v>4098</v>
      </c>
    </row>
    <row r="1352" spans="1:15" x14ac:dyDescent="0.2">
      <c r="A1352" s="141">
        <v>338649</v>
      </c>
      <c r="B1352" s="141" t="s">
        <v>4111</v>
      </c>
      <c r="C1352" s="141" t="s">
        <v>4099</v>
      </c>
      <c r="D1352" s="141" t="s">
        <v>4098</v>
      </c>
      <c r="E1352" s="141" t="s">
        <v>4098</v>
      </c>
      <c r="F1352" s="141" t="s">
        <v>4099</v>
      </c>
      <c r="G1352" s="141" t="s">
        <v>4098</v>
      </c>
      <c r="H1352" s="141" t="s">
        <v>4099</v>
      </c>
      <c r="I1352" s="141" t="s">
        <v>4099</v>
      </c>
      <c r="J1352" s="141" t="s">
        <v>4098</v>
      </c>
      <c r="K1352" s="141" t="s">
        <v>4098</v>
      </c>
      <c r="L1352" s="141" t="s">
        <v>4098</v>
      </c>
      <c r="M1352" s="141" t="s">
        <v>4098</v>
      </c>
      <c r="N1352" s="141" t="s">
        <v>4098</v>
      </c>
      <c r="O1352" s="141" t="s">
        <v>4098</v>
      </c>
    </row>
    <row r="1353" spans="1:15" x14ac:dyDescent="0.2">
      <c r="A1353" s="141">
        <v>338651</v>
      </c>
      <c r="B1353" s="141" t="s">
        <v>4111</v>
      </c>
      <c r="C1353" s="141" t="s">
        <v>4099</v>
      </c>
      <c r="D1353" s="141" t="s">
        <v>4099</v>
      </c>
      <c r="E1353" s="141" t="s">
        <v>4099</v>
      </c>
      <c r="F1353" s="141" t="s">
        <v>4099</v>
      </c>
      <c r="G1353" s="141" t="s">
        <v>4099</v>
      </c>
      <c r="H1353" s="141" t="s">
        <v>4099</v>
      </c>
      <c r="I1353" s="141" t="s">
        <v>4099</v>
      </c>
      <c r="J1353" s="141" t="s">
        <v>4098</v>
      </c>
      <c r="K1353" s="141" t="s">
        <v>4098</v>
      </c>
      <c r="L1353" s="141" t="s">
        <v>4098</v>
      </c>
      <c r="M1353" s="141" t="s">
        <v>4098</v>
      </c>
      <c r="N1353" s="141" t="s">
        <v>4098</v>
      </c>
      <c r="O1353" s="141" t="s">
        <v>4098</v>
      </c>
    </row>
    <row r="1354" spans="1:15" x14ac:dyDescent="0.2">
      <c r="A1354" s="141">
        <v>338656</v>
      </c>
      <c r="B1354" s="141" t="s">
        <v>4111</v>
      </c>
      <c r="C1354" s="141" t="s">
        <v>4099</v>
      </c>
      <c r="D1354" s="141" t="s">
        <v>4099</v>
      </c>
      <c r="E1354" s="141" t="s">
        <v>4098</v>
      </c>
      <c r="F1354" s="141" t="s">
        <v>4099</v>
      </c>
      <c r="G1354" s="141" t="s">
        <v>4098</v>
      </c>
      <c r="H1354" s="141" t="s">
        <v>4099</v>
      </c>
      <c r="I1354" s="141" t="s">
        <v>4099</v>
      </c>
      <c r="J1354" s="141" t="s">
        <v>4098</v>
      </c>
      <c r="K1354" s="141" t="s">
        <v>4098</v>
      </c>
      <c r="L1354" s="141" t="s">
        <v>4098</v>
      </c>
      <c r="M1354" s="141" t="s">
        <v>4098</v>
      </c>
      <c r="N1354" s="141" t="s">
        <v>4098</v>
      </c>
      <c r="O1354" s="141" t="s">
        <v>4098</v>
      </c>
    </row>
    <row r="1355" spans="1:15" x14ac:dyDescent="0.2">
      <c r="A1355" s="141">
        <v>338670</v>
      </c>
      <c r="B1355" s="141" t="s">
        <v>4111</v>
      </c>
      <c r="C1355" s="141" t="s">
        <v>4099</v>
      </c>
      <c r="D1355" s="141" t="s">
        <v>4099</v>
      </c>
      <c r="E1355" s="141" t="s">
        <v>4099</v>
      </c>
      <c r="F1355" s="141" t="s">
        <v>4099</v>
      </c>
      <c r="G1355" s="141" t="s">
        <v>4099</v>
      </c>
      <c r="H1355" s="141" t="s">
        <v>4099</v>
      </c>
      <c r="I1355" s="141" t="s">
        <v>4099</v>
      </c>
      <c r="J1355" s="141" t="s">
        <v>4098</v>
      </c>
      <c r="K1355" s="141" t="s">
        <v>4098</v>
      </c>
      <c r="L1355" s="141" t="s">
        <v>4098</v>
      </c>
      <c r="M1355" s="141" t="s">
        <v>4098</v>
      </c>
      <c r="N1355" s="141" t="s">
        <v>4098</v>
      </c>
      <c r="O1355" s="141" t="s">
        <v>4098</v>
      </c>
    </row>
    <row r="1356" spans="1:15" x14ac:dyDescent="0.2">
      <c r="A1356" s="141">
        <v>338675</v>
      </c>
      <c r="B1356" s="141" t="s">
        <v>4111</v>
      </c>
      <c r="C1356" s="141" t="s">
        <v>4099</v>
      </c>
      <c r="D1356" s="141" t="s">
        <v>4099</v>
      </c>
      <c r="E1356" s="141" t="s">
        <v>4099</v>
      </c>
      <c r="F1356" s="141" t="s">
        <v>4099</v>
      </c>
      <c r="G1356" s="141" t="s">
        <v>4099</v>
      </c>
      <c r="H1356" s="141" t="s">
        <v>4099</v>
      </c>
      <c r="I1356" s="141" t="s">
        <v>4099</v>
      </c>
      <c r="J1356" s="141" t="s">
        <v>4098</v>
      </c>
      <c r="K1356" s="141" t="s">
        <v>4098</v>
      </c>
      <c r="L1356" s="141" t="s">
        <v>4098</v>
      </c>
      <c r="M1356" s="141" t="s">
        <v>4098</v>
      </c>
      <c r="N1356" s="141" t="s">
        <v>4098</v>
      </c>
      <c r="O1356" s="141" t="s">
        <v>4098</v>
      </c>
    </row>
    <row r="1357" spans="1:15" x14ac:dyDescent="0.2">
      <c r="A1357" s="141">
        <v>338680</v>
      </c>
      <c r="B1357" s="141" t="s">
        <v>4111</v>
      </c>
      <c r="C1357" s="141" t="s">
        <v>4099</v>
      </c>
      <c r="D1357" s="141" t="s">
        <v>4099</v>
      </c>
      <c r="E1357" s="141" t="s">
        <v>4099</v>
      </c>
      <c r="F1357" s="141" t="s">
        <v>4099</v>
      </c>
      <c r="G1357" s="141" t="s">
        <v>4099</v>
      </c>
      <c r="H1357" s="141" t="s">
        <v>4099</v>
      </c>
      <c r="I1357" s="141" t="s">
        <v>4099</v>
      </c>
      <c r="J1357" s="141" t="s">
        <v>4098</v>
      </c>
      <c r="K1357" s="141" t="s">
        <v>4098</v>
      </c>
      <c r="L1357" s="141" t="s">
        <v>4098</v>
      </c>
      <c r="M1357" s="141" t="s">
        <v>4098</v>
      </c>
      <c r="N1357" s="141" t="s">
        <v>4098</v>
      </c>
      <c r="O1357" s="141" t="s">
        <v>4098</v>
      </c>
    </row>
    <row r="1358" spans="1:15" x14ac:dyDescent="0.2">
      <c r="A1358" s="141">
        <v>338683</v>
      </c>
      <c r="B1358" s="141" t="s">
        <v>4111</v>
      </c>
      <c r="C1358" s="141" t="s">
        <v>4099</v>
      </c>
      <c r="D1358" s="141" t="s">
        <v>4099</v>
      </c>
      <c r="E1358" s="141" t="s">
        <v>4098</v>
      </c>
      <c r="F1358" s="141" t="s">
        <v>4099</v>
      </c>
      <c r="G1358" s="141" t="s">
        <v>4098</v>
      </c>
      <c r="H1358" s="141" t="s">
        <v>4099</v>
      </c>
      <c r="I1358" s="141" t="s">
        <v>4099</v>
      </c>
      <c r="J1358" s="141" t="s">
        <v>4098</v>
      </c>
      <c r="K1358" s="141" t="s">
        <v>4098</v>
      </c>
      <c r="L1358" s="141" t="s">
        <v>4098</v>
      </c>
      <c r="M1358" s="141" t="s">
        <v>4098</v>
      </c>
      <c r="N1358" s="141" t="s">
        <v>4098</v>
      </c>
      <c r="O1358" s="141" t="s">
        <v>4098</v>
      </c>
    </row>
    <row r="1359" spans="1:15" x14ac:dyDescent="0.2">
      <c r="A1359" s="141">
        <v>338695</v>
      </c>
      <c r="B1359" s="141" t="s">
        <v>4111</v>
      </c>
      <c r="C1359" s="141" t="s">
        <v>4099</v>
      </c>
      <c r="D1359" s="141" t="s">
        <v>4099</v>
      </c>
      <c r="E1359" s="141" t="s">
        <v>4099</v>
      </c>
      <c r="F1359" s="141" t="s">
        <v>4099</v>
      </c>
      <c r="G1359" s="141" t="s">
        <v>4099</v>
      </c>
      <c r="H1359" s="141" t="s">
        <v>4099</v>
      </c>
      <c r="I1359" s="141" t="s">
        <v>4099</v>
      </c>
      <c r="J1359" s="141" t="s">
        <v>4098</v>
      </c>
      <c r="K1359" s="141" t="s">
        <v>4098</v>
      </c>
      <c r="L1359" s="141" t="s">
        <v>4098</v>
      </c>
      <c r="M1359" s="141" t="s">
        <v>4098</v>
      </c>
      <c r="N1359" s="141" t="s">
        <v>4098</v>
      </c>
      <c r="O1359" s="141" t="s">
        <v>4098</v>
      </c>
    </row>
    <row r="1360" spans="1:15" x14ac:dyDescent="0.2">
      <c r="A1360" s="141">
        <v>338696</v>
      </c>
      <c r="B1360" s="141" t="s">
        <v>4111</v>
      </c>
      <c r="C1360" s="141" t="s">
        <v>4099</v>
      </c>
      <c r="D1360" s="141" t="s">
        <v>4099</v>
      </c>
      <c r="E1360" s="141" t="s">
        <v>4099</v>
      </c>
      <c r="F1360" s="141" t="s">
        <v>4099</v>
      </c>
      <c r="G1360" s="141" t="s">
        <v>4099</v>
      </c>
      <c r="H1360" s="141" t="s">
        <v>4099</v>
      </c>
      <c r="I1360" s="141" t="s">
        <v>4099</v>
      </c>
      <c r="J1360" s="141" t="s">
        <v>4098</v>
      </c>
      <c r="K1360" s="141" t="s">
        <v>4098</v>
      </c>
      <c r="L1360" s="141" t="s">
        <v>4098</v>
      </c>
      <c r="M1360" s="141" t="s">
        <v>4098</v>
      </c>
      <c r="N1360" s="141" t="s">
        <v>4098</v>
      </c>
      <c r="O1360" s="141" t="s">
        <v>4098</v>
      </c>
    </row>
    <row r="1361" spans="1:15" x14ac:dyDescent="0.2">
      <c r="A1361" s="141">
        <v>338700</v>
      </c>
      <c r="B1361" s="141" t="s">
        <v>4111</v>
      </c>
      <c r="C1361" s="141" t="s">
        <v>4099</v>
      </c>
      <c r="D1361" s="141" t="s">
        <v>4099</v>
      </c>
      <c r="E1361" s="141" t="s">
        <v>4099</v>
      </c>
      <c r="F1361" s="141" t="s">
        <v>4099</v>
      </c>
      <c r="G1361" s="141" t="s">
        <v>4099</v>
      </c>
      <c r="H1361" s="141" t="s">
        <v>4099</v>
      </c>
      <c r="I1361" s="141" t="s">
        <v>4099</v>
      </c>
      <c r="J1361" s="141" t="s">
        <v>4098</v>
      </c>
      <c r="K1361" s="141" t="s">
        <v>4098</v>
      </c>
      <c r="L1361" s="141" t="s">
        <v>4098</v>
      </c>
      <c r="M1361" s="141" t="s">
        <v>4098</v>
      </c>
      <c r="N1361" s="141" t="s">
        <v>4098</v>
      </c>
      <c r="O1361" s="141" t="s">
        <v>4098</v>
      </c>
    </row>
    <row r="1362" spans="1:15" x14ac:dyDescent="0.2">
      <c r="A1362" s="141">
        <v>338712</v>
      </c>
      <c r="B1362" s="141" t="s">
        <v>4111</v>
      </c>
      <c r="C1362" s="141" t="s">
        <v>4099</v>
      </c>
      <c r="D1362" s="141" t="s">
        <v>4099</v>
      </c>
      <c r="E1362" s="141" t="s">
        <v>4099</v>
      </c>
      <c r="F1362" s="141" t="s">
        <v>4099</v>
      </c>
      <c r="G1362" s="141" t="s">
        <v>4099</v>
      </c>
      <c r="H1362" s="141" t="s">
        <v>4098</v>
      </c>
      <c r="I1362" s="141" t="s">
        <v>4099</v>
      </c>
      <c r="J1362" s="141" t="s">
        <v>4098</v>
      </c>
      <c r="K1362" s="141" t="s">
        <v>4098</v>
      </c>
      <c r="L1362" s="141" t="s">
        <v>4098</v>
      </c>
      <c r="M1362" s="141" t="s">
        <v>4098</v>
      </c>
      <c r="N1362" s="141" t="s">
        <v>4098</v>
      </c>
      <c r="O1362" s="141" t="s">
        <v>4098</v>
      </c>
    </row>
    <row r="1363" spans="1:15" x14ac:dyDescent="0.2">
      <c r="A1363" s="141">
        <v>338715</v>
      </c>
      <c r="B1363" s="141" t="s">
        <v>4111</v>
      </c>
      <c r="C1363" s="141" t="s">
        <v>4099</v>
      </c>
      <c r="D1363" s="141" t="s">
        <v>4098</v>
      </c>
      <c r="E1363" s="141" t="s">
        <v>4099</v>
      </c>
      <c r="F1363" s="141" t="s">
        <v>4098</v>
      </c>
      <c r="G1363" s="141" t="s">
        <v>4098</v>
      </c>
      <c r="H1363" s="141" t="s">
        <v>4099</v>
      </c>
      <c r="I1363" s="141" t="s">
        <v>4099</v>
      </c>
      <c r="J1363" s="141" t="s">
        <v>4098</v>
      </c>
      <c r="K1363" s="141" t="s">
        <v>4098</v>
      </c>
      <c r="L1363" s="141" t="s">
        <v>4098</v>
      </c>
      <c r="M1363" s="141" t="s">
        <v>4098</v>
      </c>
      <c r="N1363" s="141" t="s">
        <v>4098</v>
      </c>
      <c r="O1363" s="141" t="s">
        <v>4098</v>
      </c>
    </row>
    <row r="1364" spans="1:15" x14ac:dyDescent="0.2">
      <c r="A1364" s="141">
        <v>338720</v>
      </c>
      <c r="B1364" s="141" t="s">
        <v>4111</v>
      </c>
      <c r="C1364" s="141" t="s">
        <v>4099</v>
      </c>
      <c r="D1364" s="141" t="s">
        <v>4099</v>
      </c>
      <c r="E1364" s="141" t="s">
        <v>4099</v>
      </c>
      <c r="F1364" s="141" t="s">
        <v>4099</v>
      </c>
      <c r="G1364" s="141" t="s">
        <v>4099</v>
      </c>
      <c r="H1364" s="141" t="s">
        <v>4099</v>
      </c>
      <c r="I1364" s="141" t="s">
        <v>4099</v>
      </c>
      <c r="J1364" s="141" t="s">
        <v>4098</v>
      </c>
      <c r="K1364" s="141" t="s">
        <v>4098</v>
      </c>
      <c r="L1364" s="141" t="s">
        <v>4098</v>
      </c>
      <c r="M1364" s="141" t="s">
        <v>4098</v>
      </c>
      <c r="N1364" s="141" t="s">
        <v>4098</v>
      </c>
      <c r="O1364" s="141" t="s">
        <v>4098</v>
      </c>
    </row>
    <row r="1365" spans="1:15" x14ac:dyDescent="0.2">
      <c r="A1365" s="141">
        <v>338727</v>
      </c>
      <c r="B1365" s="141" t="s">
        <v>4111</v>
      </c>
      <c r="C1365" s="141" t="s">
        <v>4099</v>
      </c>
      <c r="D1365" s="141" t="s">
        <v>4099</v>
      </c>
      <c r="E1365" s="141" t="s">
        <v>4099</v>
      </c>
      <c r="F1365" s="141" t="s">
        <v>4099</v>
      </c>
      <c r="G1365" s="141" t="s">
        <v>4099</v>
      </c>
      <c r="H1365" s="141" t="s">
        <v>4099</v>
      </c>
      <c r="I1365" s="141" t="s">
        <v>4099</v>
      </c>
      <c r="J1365" s="141" t="s">
        <v>4098</v>
      </c>
      <c r="K1365" s="141" t="s">
        <v>4098</v>
      </c>
      <c r="L1365" s="141" t="s">
        <v>4098</v>
      </c>
      <c r="M1365" s="141" t="s">
        <v>4098</v>
      </c>
      <c r="N1365" s="141" t="s">
        <v>4098</v>
      </c>
      <c r="O1365" s="141" t="s">
        <v>4098</v>
      </c>
    </row>
    <row r="1366" spans="1:15" x14ac:dyDescent="0.2">
      <c r="A1366" s="141">
        <v>338729</v>
      </c>
      <c r="B1366" s="141" t="s">
        <v>4111</v>
      </c>
      <c r="C1366" s="141" t="s">
        <v>4099</v>
      </c>
      <c r="D1366" s="141" t="s">
        <v>4099</v>
      </c>
      <c r="E1366" s="141" t="s">
        <v>4099</v>
      </c>
      <c r="F1366" s="141" t="s">
        <v>4099</v>
      </c>
      <c r="G1366" s="141" t="s">
        <v>4099</v>
      </c>
      <c r="H1366" s="141" t="s">
        <v>4099</v>
      </c>
      <c r="I1366" s="141" t="s">
        <v>4099</v>
      </c>
      <c r="J1366" s="141" t="s">
        <v>4098</v>
      </c>
      <c r="K1366" s="141" t="s">
        <v>4098</v>
      </c>
      <c r="L1366" s="141" t="s">
        <v>4098</v>
      </c>
      <c r="M1366" s="141" t="s">
        <v>4098</v>
      </c>
      <c r="N1366" s="141" t="s">
        <v>4098</v>
      </c>
      <c r="O1366" s="141" t="s">
        <v>4098</v>
      </c>
    </row>
    <row r="1367" spans="1:15" x14ac:dyDescent="0.2">
      <c r="A1367" s="141">
        <v>338736</v>
      </c>
      <c r="B1367" s="141" t="s">
        <v>4111</v>
      </c>
      <c r="C1367" s="141" t="s">
        <v>4099</v>
      </c>
      <c r="D1367" s="141" t="s">
        <v>4099</v>
      </c>
      <c r="E1367" s="141" t="s">
        <v>4099</v>
      </c>
      <c r="F1367" s="141" t="s">
        <v>4099</v>
      </c>
      <c r="G1367" s="141" t="s">
        <v>4099</v>
      </c>
      <c r="H1367" s="141" t="s">
        <v>4099</v>
      </c>
      <c r="I1367" s="141" t="s">
        <v>4099</v>
      </c>
      <c r="J1367" s="141" t="s">
        <v>4098</v>
      </c>
      <c r="K1367" s="141" t="s">
        <v>4098</v>
      </c>
      <c r="L1367" s="141" t="s">
        <v>4098</v>
      </c>
      <c r="M1367" s="141" t="s">
        <v>4098</v>
      </c>
      <c r="N1367" s="141" t="s">
        <v>4098</v>
      </c>
      <c r="O1367" s="141" t="s">
        <v>4098</v>
      </c>
    </row>
    <row r="1368" spans="1:15" x14ac:dyDescent="0.2">
      <c r="A1368" s="141">
        <v>338756</v>
      </c>
      <c r="B1368" s="141" t="s">
        <v>4111</v>
      </c>
      <c r="C1368" s="141" t="s">
        <v>4099</v>
      </c>
      <c r="D1368" s="141" t="s">
        <v>4099</v>
      </c>
      <c r="E1368" s="141" t="s">
        <v>4099</v>
      </c>
      <c r="F1368" s="141" t="s">
        <v>4099</v>
      </c>
      <c r="G1368" s="141" t="s">
        <v>4099</v>
      </c>
      <c r="H1368" s="141" t="s">
        <v>4099</v>
      </c>
      <c r="I1368" s="141" t="s">
        <v>4099</v>
      </c>
      <c r="J1368" s="141" t="s">
        <v>4098</v>
      </c>
      <c r="K1368" s="141" t="s">
        <v>4098</v>
      </c>
      <c r="L1368" s="141" t="s">
        <v>4098</v>
      </c>
      <c r="M1368" s="141" t="s">
        <v>4098</v>
      </c>
      <c r="N1368" s="141" t="s">
        <v>4098</v>
      </c>
      <c r="O1368" s="141" t="s">
        <v>4098</v>
      </c>
    </row>
    <row r="1369" spans="1:15" x14ac:dyDescent="0.2">
      <c r="A1369" s="141">
        <v>338758</v>
      </c>
      <c r="B1369" s="141" t="s">
        <v>4111</v>
      </c>
      <c r="C1369" s="141" t="s">
        <v>4099</v>
      </c>
      <c r="D1369" s="141" t="s">
        <v>4099</v>
      </c>
      <c r="E1369" s="141" t="s">
        <v>4099</v>
      </c>
      <c r="F1369" s="141" t="s">
        <v>4099</v>
      </c>
      <c r="G1369" s="141" t="s">
        <v>4099</v>
      </c>
      <c r="H1369" s="141" t="s">
        <v>4099</v>
      </c>
      <c r="I1369" s="141" t="s">
        <v>4099</v>
      </c>
      <c r="J1369" s="141" t="s">
        <v>4098</v>
      </c>
      <c r="K1369" s="141" t="s">
        <v>4098</v>
      </c>
      <c r="L1369" s="141" t="s">
        <v>4098</v>
      </c>
      <c r="M1369" s="141" t="s">
        <v>4098</v>
      </c>
      <c r="N1369" s="141" t="s">
        <v>4098</v>
      </c>
      <c r="O1369" s="141" t="s">
        <v>4098</v>
      </c>
    </row>
    <row r="1370" spans="1:15" x14ac:dyDescent="0.2">
      <c r="A1370" s="141">
        <v>338764</v>
      </c>
      <c r="B1370" s="141" t="s">
        <v>4111</v>
      </c>
      <c r="C1370" s="141" t="s">
        <v>4099</v>
      </c>
      <c r="D1370" s="141" t="s">
        <v>4099</v>
      </c>
      <c r="E1370" s="141" t="s">
        <v>4099</v>
      </c>
      <c r="F1370" s="141" t="s">
        <v>4099</v>
      </c>
      <c r="G1370" s="141" t="s">
        <v>4099</v>
      </c>
      <c r="H1370" s="141" t="s">
        <v>4099</v>
      </c>
      <c r="I1370" s="141" t="s">
        <v>4099</v>
      </c>
      <c r="J1370" s="141" t="s">
        <v>4098</v>
      </c>
      <c r="K1370" s="141" t="s">
        <v>4098</v>
      </c>
      <c r="L1370" s="141" t="s">
        <v>4098</v>
      </c>
      <c r="M1370" s="141" t="s">
        <v>4098</v>
      </c>
      <c r="N1370" s="141" t="s">
        <v>4098</v>
      </c>
      <c r="O1370" s="141" t="s">
        <v>4098</v>
      </c>
    </row>
    <row r="1371" spans="1:15" x14ac:dyDescent="0.2">
      <c r="A1371" s="141">
        <v>338767</v>
      </c>
      <c r="B1371" s="141" t="s">
        <v>4111</v>
      </c>
      <c r="C1371" s="141" t="s">
        <v>4099</v>
      </c>
      <c r="D1371" s="141" t="s">
        <v>4099</v>
      </c>
      <c r="E1371" s="141" t="s">
        <v>4099</v>
      </c>
      <c r="F1371" s="141" t="s">
        <v>4098</v>
      </c>
      <c r="G1371" s="141" t="s">
        <v>4098</v>
      </c>
      <c r="H1371" s="141" t="s">
        <v>4099</v>
      </c>
      <c r="I1371" s="141" t="s">
        <v>4099</v>
      </c>
      <c r="J1371" s="141" t="s">
        <v>4098</v>
      </c>
      <c r="K1371" s="141" t="s">
        <v>4098</v>
      </c>
      <c r="L1371" s="141" t="s">
        <v>4098</v>
      </c>
      <c r="M1371" s="141" t="s">
        <v>4098</v>
      </c>
      <c r="N1371" s="141" t="s">
        <v>4098</v>
      </c>
      <c r="O1371" s="141" t="s">
        <v>4098</v>
      </c>
    </row>
    <row r="1372" spans="1:15" x14ac:dyDescent="0.2">
      <c r="A1372" s="141">
        <v>338772</v>
      </c>
      <c r="B1372" s="141" t="s">
        <v>4111</v>
      </c>
      <c r="C1372" s="141" t="s">
        <v>4099</v>
      </c>
      <c r="D1372" s="141" t="s">
        <v>4099</v>
      </c>
      <c r="E1372" s="141" t="s">
        <v>4099</v>
      </c>
      <c r="F1372" s="141" t="s">
        <v>4099</v>
      </c>
      <c r="G1372" s="141" t="s">
        <v>4099</v>
      </c>
      <c r="H1372" s="141" t="s">
        <v>4099</v>
      </c>
      <c r="I1372" s="141" t="s">
        <v>4099</v>
      </c>
      <c r="J1372" s="141" t="s">
        <v>4098</v>
      </c>
      <c r="K1372" s="141" t="s">
        <v>4098</v>
      </c>
      <c r="L1372" s="141" t="s">
        <v>4098</v>
      </c>
      <c r="M1372" s="141" t="s">
        <v>4098</v>
      </c>
      <c r="N1372" s="141" t="s">
        <v>4098</v>
      </c>
      <c r="O1372" s="141" t="s">
        <v>4098</v>
      </c>
    </row>
    <row r="1373" spans="1:15" x14ac:dyDescent="0.2">
      <c r="A1373" s="141">
        <v>338781</v>
      </c>
      <c r="B1373" s="141" t="s">
        <v>4111</v>
      </c>
      <c r="C1373" s="141" t="s">
        <v>4099</v>
      </c>
      <c r="D1373" s="141" t="s">
        <v>4099</v>
      </c>
      <c r="E1373" s="141" t="s">
        <v>4099</v>
      </c>
      <c r="F1373" s="141" t="s">
        <v>4099</v>
      </c>
      <c r="G1373" s="141" t="s">
        <v>4098</v>
      </c>
      <c r="H1373" s="141" t="s">
        <v>4099</v>
      </c>
      <c r="I1373" s="141" t="s">
        <v>4099</v>
      </c>
      <c r="J1373" s="141" t="s">
        <v>4098</v>
      </c>
      <c r="K1373" s="141" t="s">
        <v>4098</v>
      </c>
      <c r="L1373" s="141" t="s">
        <v>4098</v>
      </c>
      <c r="M1373" s="141" t="s">
        <v>4098</v>
      </c>
      <c r="N1373" s="141" t="s">
        <v>4098</v>
      </c>
      <c r="O1373" s="141" t="s">
        <v>4098</v>
      </c>
    </row>
    <row r="1374" spans="1:15" x14ac:dyDescent="0.2">
      <c r="A1374" s="141">
        <v>338782</v>
      </c>
      <c r="B1374" s="141" t="s">
        <v>4111</v>
      </c>
      <c r="C1374" s="141" t="s">
        <v>4099</v>
      </c>
      <c r="D1374" s="141" t="s">
        <v>4098</v>
      </c>
      <c r="E1374" s="141" t="s">
        <v>4099</v>
      </c>
      <c r="F1374" s="141" t="s">
        <v>4098</v>
      </c>
      <c r="G1374" s="141" t="s">
        <v>4099</v>
      </c>
      <c r="H1374" s="141" t="s">
        <v>4099</v>
      </c>
      <c r="I1374" s="141" t="s">
        <v>4099</v>
      </c>
      <c r="J1374" s="141" t="s">
        <v>4098</v>
      </c>
      <c r="K1374" s="141" t="s">
        <v>4098</v>
      </c>
      <c r="L1374" s="141" t="s">
        <v>4098</v>
      </c>
      <c r="M1374" s="141" t="s">
        <v>4098</v>
      </c>
      <c r="N1374" s="141" t="s">
        <v>4098</v>
      </c>
      <c r="O1374" s="141" t="s">
        <v>4098</v>
      </c>
    </row>
    <row r="1375" spans="1:15" x14ac:dyDescent="0.2">
      <c r="A1375" s="141">
        <v>338799</v>
      </c>
      <c r="B1375" s="141" t="s">
        <v>4111</v>
      </c>
      <c r="C1375" s="141" t="s">
        <v>4099</v>
      </c>
      <c r="D1375" s="141" t="s">
        <v>4099</v>
      </c>
      <c r="E1375" s="141" t="s">
        <v>4099</v>
      </c>
      <c r="F1375" s="141" t="s">
        <v>4099</v>
      </c>
      <c r="G1375" s="141" t="s">
        <v>4099</v>
      </c>
      <c r="H1375" s="141" t="s">
        <v>4099</v>
      </c>
      <c r="I1375" s="141" t="s">
        <v>4099</v>
      </c>
      <c r="J1375" s="141" t="s">
        <v>4098</v>
      </c>
      <c r="K1375" s="141" t="s">
        <v>4098</v>
      </c>
      <c r="L1375" s="141" t="s">
        <v>4098</v>
      </c>
      <c r="M1375" s="141" t="s">
        <v>4098</v>
      </c>
      <c r="N1375" s="141" t="s">
        <v>4098</v>
      </c>
      <c r="O1375" s="141" t="s">
        <v>4098</v>
      </c>
    </row>
    <row r="1376" spans="1:15" x14ac:dyDescent="0.2">
      <c r="A1376" s="141">
        <v>338811</v>
      </c>
      <c r="B1376" s="141" t="s">
        <v>4111</v>
      </c>
      <c r="C1376" s="141" t="s">
        <v>4099</v>
      </c>
      <c r="D1376" s="141" t="s">
        <v>4099</v>
      </c>
      <c r="E1376" s="141" t="s">
        <v>4099</v>
      </c>
      <c r="F1376" s="141" t="s">
        <v>4099</v>
      </c>
      <c r="G1376" s="141" t="s">
        <v>4099</v>
      </c>
      <c r="H1376" s="141" t="s">
        <v>4099</v>
      </c>
      <c r="I1376" s="141" t="s">
        <v>4099</v>
      </c>
      <c r="J1376" s="141" t="s">
        <v>4098</v>
      </c>
      <c r="K1376" s="141" t="s">
        <v>4098</v>
      </c>
      <c r="L1376" s="141" t="s">
        <v>4098</v>
      </c>
      <c r="M1376" s="141" t="s">
        <v>4098</v>
      </c>
      <c r="N1376" s="141" t="s">
        <v>4098</v>
      </c>
      <c r="O1376" s="141" t="s">
        <v>4098</v>
      </c>
    </row>
    <row r="1377" spans="1:15" x14ac:dyDescent="0.2">
      <c r="A1377" s="141">
        <v>338815</v>
      </c>
      <c r="B1377" s="141" t="s">
        <v>4111</v>
      </c>
      <c r="C1377" s="141" t="s">
        <v>4099</v>
      </c>
      <c r="D1377" s="141" t="s">
        <v>4099</v>
      </c>
      <c r="E1377" s="141" t="s">
        <v>4099</v>
      </c>
      <c r="F1377" s="141" t="s">
        <v>4099</v>
      </c>
      <c r="G1377" s="141" t="s">
        <v>4099</v>
      </c>
      <c r="H1377" s="141" t="s">
        <v>4099</v>
      </c>
      <c r="I1377" s="141" t="s">
        <v>4099</v>
      </c>
      <c r="J1377" s="141" t="s">
        <v>4098</v>
      </c>
      <c r="K1377" s="141" t="s">
        <v>4098</v>
      </c>
      <c r="L1377" s="141" t="s">
        <v>4098</v>
      </c>
      <c r="M1377" s="141" t="s">
        <v>4098</v>
      </c>
      <c r="N1377" s="141" t="s">
        <v>4098</v>
      </c>
      <c r="O1377" s="141" t="s">
        <v>4098</v>
      </c>
    </row>
    <row r="1378" spans="1:15" x14ac:dyDescent="0.2">
      <c r="A1378" s="141">
        <v>338817</v>
      </c>
      <c r="B1378" s="141" t="s">
        <v>4111</v>
      </c>
      <c r="C1378" s="141" t="s">
        <v>4099</v>
      </c>
      <c r="D1378" s="141" t="s">
        <v>4099</v>
      </c>
      <c r="E1378" s="141" t="s">
        <v>4099</v>
      </c>
      <c r="F1378" s="141" t="s">
        <v>4099</v>
      </c>
      <c r="G1378" s="141" t="s">
        <v>4099</v>
      </c>
      <c r="H1378" s="141" t="s">
        <v>4099</v>
      </c>
      <c r="I1378" s="141" t="s">
        <v>4099</v>
      </c>
      <c r="J1378" s="141" t="s">
        <v>4098</v>
      </c>
      <c r="K1378" s="141" t="s">
        <v>4098</v>
      </c>
      <c r="L1378" s="141" t="s">
        <v>4098</v>
      </c>
      <c r="M1378" s="141" t="s">
        <v>4098</v>
      </c>
      <c r="N1378" s="141" t="s">
        <v>4098</v>
      </c>
      <c r="O1378" s="141" t="s">
        <v>4098</v>
      </c>
    </row>
    <row r="1379" spans="1:15" x14ac:dyDescent="0.2">
      <c r="A1379" s="141">
        <v>338820</v>
      </c>
      <c r="B1379" s="141" t="s">
        <v>4111</v>
      </c>
      <c r="C1379" s="141" t="s">
        <v>4099</v>
      </c>
      <c r="D1379" s="141" t="s">
        <v>4099</v>
      </c>
      <c r="E1379" s="141" t="s">
        <v>4098</v>
      </c>
      <c r="F1379" s="141" t="s">
        <v>4099</v>
      </c>
      <c r="G1379" s="141" t="s">
        <v>4099</v>
      </c>
      <c r="H1379" s="141" t="s">
        <v>4099</v>
      </c>
      <c r="I1379" s="141" t="s">
        <v>4099</v>
      </c>
      <c r="J1379" s="141" t="s">
        <v>4098</v>
      </c>
      <c r="K1379" s="141" t="s">
        <v>4098</v>
      </c>
      <c r="L1379" s="141" t="s">
        <v>4098</v>
      </c>
      <c r="M1379" s="141" t="s">
        <v>4098</v>
      </c>
      <c r="N1379" s="141" t="s">
        <v>4098</v>
      </c>
      <c r="O1379" s="141" t="s">
        <v>4098</v>
      </c>
    </row>
    <row r="1380" spans="1:15" x14ac:dyDescent="0.2">
      <c r="A1380" s="141">
        <v>338825</v>
      </c>
      <c r="B1380" s="141" t="s">
        <v>4111</v>
      </c>
      <c r="C1380" s="141" t="s">
        <v>4099</v>
      </c>
      <c r="D1380" s="141" t="s">
        <v>4099</v>
      </c>
      <c r="E1380" s="141" t="s">
        <v>4099</v>
      </c>
      <c r="F1380" s="141" t="s">
        <v>4099</v>
      </c>
      <c r="G1380" s="141" t="s">
        <v>4099</v>
      </c>
      <c r="H1380" s="141" t="s">
        <v>4099</v>
      </c>
      <c r="I1380" s="141" t="s">
        <v>4099</v>
      </c>
      <c r="J1380" s="141" t="s">
        <v>4098</v>
      </c>
      <c r="K1380" s="141" t="s">
        <v>4098</v>
      </c>
      <c r="L1380" s="141" t="s">
        <v>4098</v>
      </c>
      <c r="M1380" s="141" t="s">
        <v>4098</v>
      </c>
      <c r="N1380" s="141" t="s">
        <v>4098</v>
      </c>
      <c r="O1380" s="141" t="s">
        <v>4098</v>
      </c>
    </row>
    <row r="1381" spans="1:15" x14ac:dyDescent="0.2">
      <c r="A1381" s="141">
        <v>338833</v>
      </c>
      <c r="B1381" s="141" t="s">
        <v>4111</v>
      </c>
      <c r="C1381" s="141" t="s">
        <v>4099</v>
      </c>
      <c r="D1381" s="141" t="s">
        <v>4099</v>
      </c>
      <c r="E1381" s="141" t="s">
        <v>4099</v>
      </c>
      <c r="F1381" s="141" t="s">
        <v>4099</v>
      </c>
      <c r="G1381" s="141" t="s">
        <v>4099</v>
      </c>
      <c r="H1381" s="141" t="s">
        <v>4099</v>
      </c>
      <c r="I1381" s="141" t="s">
        <v>4099</v>
      </c>
      <c r="J1381" s="141" t="s">
        <v>4098</v>
      </c>
      <c r="K1381" s="141" t="s">
        <v>4098</v>
      </c>
      <c r="L1381" s="141" t="s">
        <v>4098</v>
      </c>
      <c r="M1381" s="141" t="s">
        <v>4098</v>
      </c>
      <c r="N1381" s="141" t="s">
        <v>4098</v>
      </c>
      <c r="O1381" s="141" t="s">
        <v>4098</v>
      </c>
    </row>
    <row r="1382" spans="1:15" x14ac:dyDescent="0.2">
      <c r="A1382" s="141">
        <v>338844</v>
      </c>
      <c r="B1382" s="141" t="s">
        <v>4111</v>
      </c>
      <c r="C1382" s="141" t="s">
        <v>4099</v>
      </c>
      <c r="D1382" s="141" t="s">
        <v>4099</v>
      </c>
      <c r="E1382" s="141" t="s">
        <v>4099</v>
      </c>
      <c r="F1382" s="141" t="s">
        <v>4099</v>
      </c>
      <c r="G1382" s="141" t="s">
        <v>4099</v>
      </c>
      <c r="H1382" s="141" t="s">
        <v>4099</v>
      </c>
      <c r="I1382" s="141" t="s">
        <v>4099</v>
      </c>
      <c r="J1382" s="141" t="s">
        <v>4098</v>
      </c>
      <c r="K1382" s="141" t="s">
        <v>4098</v>
      </c>
      <c r="L1382" s="141" t="s">
        <v>4098</v>
      </c>
      <c r="M1382" s="141" t="s">
        <v>4098</v>
      </c>
      <c r="N1382" s="141" t="s">
        <v>4098</v>
      </c>
      <c r="O1382" s="141" t="s">
        <v>4098</v>
      </c>
    </row>
    <row r="1383" spans="1:15" x14ac:dyDescent="0.2">
      <c r="A1383" s="141">
        <v>338847</v>
      </c>
      <c r="B1383" s="141" t="s">
        <v>4111</v>
      </c>
      <c r="C1383" s="141" t="s">
        <v>4099</v>
      </c>
      <c r="D1383" s="141" t="s">
        <v>4099</v>
      </c>
      <c r="E1383" s="141" t="s">
        <v>4099</v>
      </c>
      <c r="F1383" s="141" t="s">
        <v>4099</v>
      </c>
      <c r="G1383" s="141" t="s">
        <v>4099</v>
      </c>
      <c r="H1383" s="141" t="s">
        <v>4099</v>
      </c>
      <c r="I1383" s="141" t="s">
        <v>4099</v>
      </c>
      <c r="J1383" s="141" t="s">
        <v>4098</v>
      </c>
      <c r="K1383" s="141" t="s">
        <v>4098</v>
      </c>
      <c r="L1383" s="141" t="s">
        <v>4098</v>
      </c>
      <c r="M1383" s="141" t="s">
        <v>4098</v>
      </c>
      <c r="N1383" s="141" t="s">
        <v>4098</v>
      </c>
      <c r="O1383" s="141" t="s">
        <v>4098</v>
      </c>
    </row>
    <row r="1384" spans="1:15" x14ac:dyDescent="0.2">
      <c r="A1384" s="141">
        <v>338861</v>
      </c>
      <c r="B1384" s="141" t="s">
        <v>4111</v>
      </c>
      <c r="C1384" s="141" t="s">
        <v>4099</v>
      </c>
      <c r="D1384" s="141" t="s">
        <v>4099</v>
      </c>
      <c r="E1384" s="141" t="s">
        <v>4099</v>
      </c>
      <c r="F1384" s="141" t="s">
        <v>4099</v>
      </c>
      <c r="G1384" s="141" t="s">
        <v>4099</v>
      </c>
      <c r="H1384" s="141" t="s">
        <v>4099</v>
      </c>
      <c r="I1384" s="141" t="s">
        <v>4099</v>
      </c>
      <c r="J1384" s="141" t="s">
        <v>4098</v>
      </c>
      <c r="K1384" s="141" t="s">
        <v>4098</v>
      </c>
      <c r="L1384" s="141" t="s">
        <v>4098</v>
      </c>
      <c r="M1384" s="141" t="s">
        <v>4098</v>
      </c>
      <c r="N1384" s="141" t="s">
        <v>4098</v>
      </c>
      <c r="O1384" s="141" t="s">
        <v>4098</v>
      </c>
    </row>
    <row r="1385" spans="1:15" x14ac:dyDescent="0.2">
      <c r="A1385" s="141">
        <v>338866</v>
      </c>
      <c r="B1385" s="141" t="s">
        <v>4111</v>
      </c>
      <c r="C1385" s="141" t="s">
        <v>4099</v>
      </c>
      <c r="D1385" s="141" t="s">
        <v>4099</v>
      </c>
      <c r="E1385" s="141" t="s">
        <v>4099</v>
      </c>
      <c r="F1385" s="141" t="s">
        <v>4099</v>
      </c>
      <c r="G1385" s="141" t="s">
        <v>4099</v>
      </c>
      <c r="H1385" s="141" t="s">
        <v>4099</v>
      </c>
      <c r="I1385" s="141" t="s">
        <v>4099</v>
      </c>
      <c r="J1385" s="141" t="s">
        <v>4098</v>
      </c>
      <c r="K1385" s="141" t="s">
        <v>4098</v>
      </c>
      <c r="L1385" s="141" t="s">
        <v>4098</v>
      </c>
      <c r="M1385" s="141" t="s">
        <v>4098</v>
      </c>
      <c r="N1385" s="141" t="s">
        <v>4098</v>
      </c>
      <c r="O1385" s="141" t="s">
        <v>4098</v>
      </c>
    </row>
    <row r="1386" spans="1:15" x14ac:dyDescent="0.2">
      <c r="A1386" s="141">
        <v>338876</v>
      </c>
      <c r="B1386" s="141" t="s">
        <v>4111</v>
      </c>
      <c r="C1386" s="141" t="s">
        <v>4099</v>
      </c>
      <c r="D1386" s="141" t="s">
        <v>4099</v>
      </c>
      <c r="E1386" s="141" t="s">
        <v>4099</v>
      </c>
      <c r="F1386" s="141" t="s">
        <v>4099</v>
      </c>
      <c r="G1386" s="141" t="s">
        <v>4099</v>
      </c>
      <c r="H1386" s="141" t="s">
        <v>4099</v>
      </c>
      <c r="I1386" s="141" t="s">
        <v>4099</v>
      </c>
      <c r="J1386" s="141" t="s">
        <v>4098</v>
      </c>
      <c r="K1386" s="141" t="s">
        <v>4098</v>
      </c>
      <c r="L1386" s="141" t="s">
        <v>4098</v>
      </c>
      <c r="M1386" s="141" t="s">
        <v>4098</v>
      </c>
      <c r="N1386" s="141" t="s">
        <v>4098</v>
      </c>
      <c r="O1386" s="141" t="s">
        <v>4098</v>
      </c>
    </row>
    <row r="1387" spans="1:15" x14ac:dyDescent="0.2">
      <c r="A1387" s="141">
        <v>338976</v>
      </c>
      <c r="B1387" s="141" t="s">
        <v>4111</v>
      </c>
      <c r="C1387" s="141" t="s">
        <v>4099</v>
      </c>
      <c r="D1387" s="141" t="s">
        <v>4099</v>
      </c>
      <c r="E1387" s="141" t="s">
        <v>4099</v>
      </c>
      <c r="F1387" s="141" t="s">
        <v>4099</v>
      </c>
      <c r="G1387" s="141" t="s">
        <v>4099</v>
      </c>
      <c r="H1387" s="141" t="s">
        <v>4099</v>
      </c>
      <c r="I1387" s="141" t="s">
        <v>4099</v>
      </c>
      <c r="J1387" s="141" t="s">
        <v>4098</v>
      </c>
      <c r="K1387" s="141" t="s">
        <v>4098</v>
      </c>
      <c r="L1387" s="141" t="s">
        <v>4098</v>
      </c>
      <c r="M1387" s="141" t="s">
        <v>4098</v>
      </c>
      <c r="N1387" s="141" t="s">
        <v>4098</v>
      </c>
      <c r="O1387" s="141" t="s">
        <v>4098</v>
      </c>
    </row>
    <row r="1388" spans="1:15" x14ac:dyDescent="0.2">
      <c r="A1388" s="141">
        <v>338977</v>
      </c>
      <c r="B1388" s="141" t="s">
        <v>4111</v>
      </c>
      <c r="C1388" s="141" t="s">
        <v>4099</v>
      </c>
      <c r="D1388" s="141" t="s">
        <v>4099</v>
      </c>
      <c r="E1388" s="141" t="s">
        <v>4099</v>
      </c>
      <c r="F1388" s="141" t="s">
        <v>4099</v>
      </c>
      <c r="G1388" s="141" t="s">
        <v>4099</v>
      </c>
      <c r="H1388" s="141" t="s">
        <v>4099</v>
      </c>
      <c r="I1388" s="141" t="s">
        <v>4099</v>
      </c>
      <c r="J1388" s="141" t="s">
        <v>4098</v>
      </c>
      <c r="K1388" s="141" t="s">
        <v>4098</v>
      </c>
      <c r="L1388" s="141" t="s">
        <v>4098</v>
      </c>
      <c r="M1388" s="141" t="s">
        <v>4098</v>
      </c>
      <c r="N1388" s="141" t="s">
        <v>4098</v>
      </c>
      <c r="O1388" s="141" t="s">
        <v>4098</v>
      </c>
    </row>
    <row r="1389" spans="1:15" x14ac:dyDescent="0.2">
      <c r="A1389" s="141">
        <v>338982</v>
      </c>
      <c r="B1389" s="141" t="s">
        <v>4111</v>
      </c>
      <c r="C1389" s="141" t="s">
        <v>4099</v>
      </c>
      <c r="D1389" s="141" t="s">
        <v>4099</v>
      </c>
      <c r="E1389" s="141" t="s">
        <v>4099</v>
      </c>
      <c r="F1389" s="141" t="s">
        <v>4099</v>
      </c>
      <c r="G1389" s="141" t="s">
        <v>4099</v>
      </c>
      <c r="H1389" s="141" t="s">
        <v>4099</v>
      </c>
      <c r="I1389" s="141" t="s">
        <v>4099</v>
      </c>
      <c r="J1389" s="141" t="s">
        <v>4098</v>
      </c>
      <c r="K1389" s="141" t="s">
        <v>4098</v>
      </c>
      <c r="L1389" s="141" t="s">
        <v>4098</v>
      </c>
      <c r="M1389" s="141" t="s">
        <v>4098</v>
      </c>
      <c r="N1389" s="141" t="s">
        <v>4098</v>
      </c>
      <c r="O1389" s="141" t="s">
        <v>4098</v>
      </c>
    </row>
    <row r="1390" spans="1:15" x14ac:dyDescent="0.2">
      <c r="A1390" s="141">
        <v>338986</v>
      </c>
      <c r="B1390" s="141" t="s">
        <v>4111</v>
      </c>
      <c r="C1390" s="141" t="s">
        <v>4099</v>
      </c>
      <c r="D1390" s="141" t="s">
        <v>4099</v>
      </c>
      <c r="E1390" s="141" t="s">
        <v>4099</v>
      </c>
      <c r="F1390" s="141" t="s">
        <v>4099</v>
      </c>
      <c r="G1390" s="141" t="s">
        <v>4099</v>
      </c>
      <c r="H1390" s="141" t="s">
        <v>4099</v>
      </c>
      <c r="I1390" s="141" t="s">
        <v>4099</v>
      </c>
      <c r="J1390" s="141" t="s">
        <v>4098</v>
      </c>
      <c r="K1390" s="141" t="s">
        <v>4098</v>
      </c>
      <c r="L1390" s="141" t="s">
        <v>4098</v>
      </c>
      <c r="M1390" s="141" t="s">
        <v>4098</v>
      </c>
      <c r="N1390" s="141" t="s">
        <v>4098</v>
      </c>
      <c r="O1390" s="141" t="s">
        <v>4098</v>
      </c>
    </row>
    <row r="1391" spans="1:15" x14ac:dyDescent="0.2">
      <c r="A1391" s="141">
        <v>333807</v>
      </c>
      <c r="B1391" s="141" t="s">
        <v>4111</v>
      </c>
      <c r="C1391" s="141" t="s">
        <v>4099</v>
      </c>
      <c r="D1391" s="141" t="s">
        <v>4099</v>
      </c>
      <c r="E1391" s="141" t="s">
        <v>4099</v>
      </c>
      <c r="F1391" s="141" t="s">
        <v>4098</v>
      </c>
      <c r="G1391" s="141" t="s">
        <v>4098</v>
      </c>
      <c r="H1391" s="141" t="s">
        <v>4098</v>
      </c>
      <c r="I1391" s="141" t="s">
        <v>4098</v>
      </c>
      <c r="J1391" s="141" t="s">
        <v>4098</v>
      </c>
      <c r="K1391" s="141" t="s">
        <v>4098</v>
      </c>
      <c r="L1391" s="141" t="s">
        <v>4098</v>
      </c>
      <c r="M1391" s="141" t="s">
        <v>4098</v>
      </c>
      <c r="N1391" s="141" t="s">
        <v>4098</v>
      </c>
      <c r="O1391" s="141" t="s">
        <v>4098</v>
      </c>
    </row>
    <row r="1392" spans="1:15" x14ac:dyDescent="0.2">
      <c r="A1392" s="141">
        <v>302735</v>
      </c>
      <c r="B1392" s="141" t="s">
        <v>4111</v>
      </c>
      <c r="C1392" s="141" t="s">
        <v>4100</v>
      </c>
      <c r="D1392" s="141" t="s">
        <v>4098</v>
      </c>
      <c r="E1392" s="141" t="s">
        <v>4098</v>
      </c>
      <c r="F1392" s="141" t="s">
        <v>4098</v>
      </c>
      <c r="G1392" s="141" t="s">
        <v>4100</v>
      </c>
      <c r="H1392" s="141" t="s">
        <v>4099</v>
      </c>
      <c r="I1392" s="141" t="s">
        <v>4098</v>
      </c>
      <c r="J1392" s="141" t="s">
        <v>4098</v>
      </c>
      <c r="K1392" s="141" t="s">
        <v>4098</v>
      </c>
      <c r="L1392" s="141" t="s">
        <v>4098</v>
      </c>
      <c r="M1392" s="141" t="s">
        <v>4098</v>
      </c>
      <c r="N1392" s="141" t="s">
        <v>4098</v>
      </c>
      <c r="O1392" s="141" t="s">
        <v>4098</v>
      </c>
    </row>
    <row r="1393" spans="1:15" x14ac:dyDescent="0.2">
      <c r="A1393" s="141">
        <v>313922</v>
      </c>
      <c r="B1393" s="141" t="s">
        <v>4111</v>
      </c>
      <c r="C1393" s="141" t="s">
        <v>4100</v>
      </c>
      <c r="D1393" s="141" t="s">
        <v>4100</v>
      </c>
      <c r="E1393" s="141" t="s">
        <v>4100</v>
      </c>
      <c r="F1393" s="141" t="s">
        <v>4100</v>
      </c>
      <c r="G1393" s="141" t="s">
        <v>4100</v>
      </c>
      <c r="H1393" s="141" t="s">
        <v>4098</v>
      </c>
      <c r="I1393" s="141" t="s">
        <v>4100</v>
      </c>
      <c r="J1393" s="141" t="s">
        <v>4098</v>
      </c>
      <c r="K1393" s="141" t="s">
        <v>4098</v>
      </c>
      <c r="L1393" s="141" t="s">
        <v>4098</v>
      </c>
      <c r="M1393" s="141" t="s">
        <v>4098</v>
      </c>
      <c r="N1393" s="141" t="s">
        <v>4098</v>
      </c>
      <c r="O1393" s="141" t="s">
        <v>4098</v>
      </c>
    </row>
    <row r="1394" spans="1:15" x14ac:dyDescent="0.2">
      <c r="A1394" s="141">
        <v>315470</v>
      </c>
      <c r="B1394" s="141" t="s">
        <v>4111</v>
      </c>
      <c r="C1394" s="141" t="s">
        <v>4098</v>
      </c>
      <c r="D1394" s="141" t="s">
        <v>4100</v>
      </c>
      <c r="E1394" s="141" t="s">
        <v>4100</v>
      </c>
      <c r="F1394" s="141" t="s">
        <v>4098</v>
      </c>
      <c r="G1394" s="141" t="s">
        <v>4100</v>
      </c>
      <c r="H1394" s="141" t="s">
        <v>4100</v>
      </c>
      <c r="I1394" s="141" t="s">
        <v>4098</v>
      </c>
      <c r="J1394" s="141" t="s">
        <v>4098</v>
      </c>
      <c r="K1394" s="141" t="s">
        <v>4098</v>
      </c>
      <c r="L1394" s="141" t="s">
        <v>4098</v>
      </c>
      <c r="M1394" s="141" t="s">
        <v>4100</v>
      </c>
      <c r="N1394" s="141" t="s">
        <v>4098</v>
      </c>
      <c r="O1394" s="141" t="s">
        <v>4098</v>
      </c>
    </row>
    <row r="1395" spans="1:15" x14ac:dyDescent="0.2">
      <c r="A1395" s="141">
        <v>315508</v>
      </c>
      <c r="B1395" s="141" t="s">
        <v>4111</v>
      </c>
      <c r="C1395" s="141" t="s">
        <v>4098</v>
      </c>
      <c r="D1395" s="141" t="s">
        <v>4098</v>
      </c>
      <c r="E1395" s="141" t="s">
        <v>4099</v>
      </c>
      <c r="F1395" s="141" t="s">
        <v>4100</v>
      </c>
      <c r="G1395" s="141" t="s">
        <v>4098</v>
      </c>
      <c r="H1395" s="141" t="s">
        <v>4098</v>
      </c>
      <c r="I1395" s="141" t="s">
        <v>4098</v>
      </c>
      <c r="J1395" s="141" t="s">
        <v>4100</v>
      </c>
      <c r="K1395" s="141" t="s">
        <v>4100</v>
      </c>
      <c r="L1395" s="141" t="s">
        <v>4099</v>
      </c>
      <c r="M1395" s="141" t="s">
        <v>4099</v>
      </c>
      <c r="N1395" s="141" t="s">
        <v>4099</v>
      </c>
      <c r="O1395" s="141" t="s">
        <v>4099</v>
      </c>
    </row>
    <row r="1396" spans="1:15" x14ac:dyDescent="0.2">
      <c r="A1396" s="141">
        <v>316764</v>
      </c>
      <c r="B1396" s="141" t="s">
        <v>4111</v>
      </c>
      <c r="C1396" s="141" t="s">
        <v>4100</v>
      </c>
      <c r="D1396" s="141" t="s">
        <v>4098</v>
      </c>
      <c r="E1396" s="141" t="s">
        <v>4098</v>
      </c>
      <c r="F1396" s="141" t="s">
        <v>4098</v>
      </c>
      <c r="G1396" s="141" t="s">
        <v>4100</v>
      </c>
      <c r="H1396" s="141" t="s">
        <v>4100</v>
      </c>
      <c r="I1396" s="141" t="s">
        <v>4100</v>
      </c>
      <c r="J1396" s="141" t="s">
        <v>4098</v>
      </c>
      <c r="K1396" s="141" t="s">
        <v>4098</v>
      </c>
      <c r="L1396" s="141" t="s">
        <v>4098</v>
      </c>
      <c r="M1396" s="141" t="s">
        <v>4098</v>
      </c>
      <c r="N1396" s="141" t="s">
        <v>4098</v>
      </c>
      <c r="O1396" s="141" t="s">
        <v>4098</v>
      </c>
    </row>
    <row r="1397" spans="1:15" x14ac:dyDescent="0.2">
      <c r="A1397" s="141">
        <v>330480</v>
      </c>
      <c r="B1397" s="141" t="s">
        <v>4111</v>
      </c>
      <c r="C1397" s="141" t="s">
        <v>4099</v>
      </c>
      <c r="D1397" s="141" t="s">
        <v>4100</v>
      </c>
      <c r="E1397" s="141" t="s">
        <v>4099</v>
      </c>
      <c r="F1397" s="141" t="s">
        <v>4099</v>
      </c>
      <c r="G1397" s="141" t="s">
        <v>4098</v>
      </c>
      <c r="H1397" s="141" t="s">
        <v>4098</v>
      </c>
      <c r="I1397" s="141" t="s">
        <v>4098</v>
      </c>
      <c r="J1397" s="141" t="s">
        <v>4098</v>
      </c>
      <c r="K1397" s="141" t="s">
        <v>4099</v>
      </c>
      <c r="L1397" s="141" t="s">
        <v>4098</v>
      </c>
      <c r="M1397" s="141" t="s">
        <v>4098</v>
      </c>
      <c r="N1397" s="141" t="s">
        <v>4098</v>
      </c>
      <c r="O1397" s="141" t="s">
        <v>4098</v>
      </c>
    </row>
    <row r="1398" spans="1:15" x14ac:dyDescent="0.2">
      <c r="A1398" s="141">
        <v>332436</v>
      </c>
      <c r="B1398" s="141" t="s">
        <v>4111</v>
      </c>
      <c r="C1398" s="141" t="s">
        <v>4100</v>
      </c>
      <c r="D1398" s="141" t="s">
        <v>4099</v>
      </c>
      <c r="E1398" s="141" t="s">
        <v>4099</v>
      </c>
      <c r="F1398" s="141" t="s">
        <v>4099</v>
      </c>
      <c r="G1398" s="141" t="s">
        <v>4099</v>
      </c>
      <c r="H1398" s="141" t="s">
        <v>4098</v>
      </c>
      <c r="I1398" s="141" t="s">
        <v>4098</v>
      </c>
      <c r="J1398" s="141" t="s">
        <v>4099</v>
      </c>
      <c r="K1398" s="141" t="s">
        <v>4098</v>
      </c>
      <c r="L1398" s="141" t="s">
        <v>4098</v>
      </c>
      <c r="M1398" s="141" t="s">
        <v>4098</v>
      </c>
      <c r="N1398" s="141" t="s">
        <v>4098</v>
      </c>
      <c r="O1398" s="141" t="s">
        <v>4098</v>
      </c>
    </row>
    <row r="1399" spans="1:15" x14ac:dyDescent="0.2">
      <c r="A1399" s="141">
        <v>332715</v>
      </c>
      <c r="B1399" s="141" t="s">
        <v>4111</v>
      </c>
      <c r="C1399" s="141" t="s">
        <v>4099</v>
      </c>
      <c r="D1399" s="141" t="s">
        <v>4099</v>
      </c>
      <c r="E1399" s="141" t="s">
        <v>4100</v>
      </c>
      <c r="F1399" s="141" t="s">
        <v>4099</v>
      </c>
      <c r="G1399" s="141" t="s">
        <v>4099</v>
      </c>
      <c r="H1399" s="141" t="s">
        <v>4100</v>
      </c>
      <c r="I1399" s="141" t="s">
        <v>4098</v>
      </c>
      <c r="J1399" s="141" t="s">
        <v>4099</v>
      </c>
      <c r="K1399" s="141" t="s">
        <v>4099</v>
      </c>
      <c r="L1399" s="141" t="s">
        <v>4098</v>
      </c>
      <c r="M1399" s="141" t="s">
        <v>4099</v>
      </c>
      <c r="N1399" s="141" t="s">
        <v>4098</v>
      </c>
      <c r="O1399" s="141" t="s">
        <v>4098</v>
      </c>
    </row>
    <row r="1400" spans="1:15" x14ac:dyDescent="0.2">
      <c r="A1400" s="141">
        <v>332761</v>
      </c>
      <c r="B1400" s="141" t="s">
        <v>4111</v>
      </c>
      <c r="C1400" s="141" t="s">
        <v>4100</v>
      </c>
      <c r="D1400" s="141" t="s">
        <v>4100</v>
      </c>
      <c r="E1400" s="141" t="s">
        <v>4099</v>
      </c>
      <c r="F1400" s="141" t="s">
        <v>4099</v>
      </c>
      <c r="G1400" s="141" t="s">
        <v>4099</v>
      </c>
      <c r="H1400" s="141" t="s">
        <v>4100</v>
      </c>
      <c r="I1400" s="141" t="s">
        <v>4099</v>
      </c>
      <c r="J1400" s="141" t="s">
        <v>4099</v>
      </c>
      <c r="K1400" s="141" t="s">
        <v>4098</v>
      </c>
      <c r="L1400" s="141" t="s">
        <v>4099</v>
      </c>
      <c r="M1400" s="141" t="s">
        <v>4098</v>
      </c>
      <c r="N1400" s="141" t="s">
        <v>4098</v>
      </c>
      <c r="O1400" s="141" t="s">
        <v>4098</v>
      </c>
    </row>
    <row r="1401" spans="1:15" x14ac:dyDescent="0.2">
      <c r="A1401" s="141">
        <v>332791</v>
      </c>
      <c r="B1401" s="141" t="s">
        <v>4111</v>
      </c>
      <c r="C1401" s="141" t="s">
        <v>4100</v>
      </c>
      <c r="D1401" s="141" t="s">
        <v>4098</v>
      </c>
      <c r="E1401" s="141" t="s">
        <v>4099</v>
      </c>
      <c r="F1401" s="141" t="s">
        <v>4098</v>
      </c>
      <c r="G1401" s="141" t="s">
        <v>4099</v>
      </c>
      <c r="H1401" s="141" t="s">
        <v>4099</v>
      </c>
      <c r="I1401" s="141" t="s">
        <v>4100</v>
      </c>
      <c r="J1401" s="141" t="s">
        <v>4098</v>
      </c>
      <c r="K1401" s="141" t="s">
        <v>4098</v>
      </c>
      <c r="L1401" s="141" t="s">
        <v>4099</v>
      </c>
      <c r="M1401" s="141" t="s">
        <v>4098</v>
      </c>
      <c r="N1401" s="141" t="s">
        <v>4098</v>
      </c>
      <c r="O1401" s="141" t="s">
        <v>4098</v>
      </c>
    </row>
    <row r="1402" spans="1:15" x14ac:dyDescent="0.2">
      <c r="A1402" s="141">
        <v>332811</v>
      </c>
      <c r="B1402" s="141" t="s">
        <v>4111</v>
      </c>
      <c r="C1402" s="141" t="s">
        <v>4099</v>
      </c>
      <c r="D1402" s="141" t="s">
        <v>4099</v>
      </c>
      <c r="E1402" s="141" t="s">
        <v>4099</v>
      </c>
      <c r="F1402" s="141" t="s">
        <v>4099</v>
      </c>
      <c r="G1402" s="141" t="s">
        <v>4099</v>
      </c>
      <c r="H1402" s="141" t="s">
        <v>4099</v>
      </c>
      <c r="I1402" s="141" t="s">
        <v>4100</v>
      </c>
      <c r="J1402" s="141" t="s">
        <v>4099</v>
      </c>
      <c r="K1402" s="141" t="s">
        <v>4098</v>
      </c>
      <c r="L1402" s="141" t="s">
        <v>4099</v>
      </c>
      <c r="M1402" s="141" t="s">
        <v>4099</v>
      </c>
      <c r="N1402" s="141" t="s">
        <v>4099</v>
      </c>
      <c r="O1402" s="141" t="s">
        <v>4099</v>
      </c>
    </row>
    <row r="1403" spans="1:15" x14ac:dyDescent="0.2">
      <c r="A1403" s="141">
        <v>332883</v>
      </c>
      <c r="B1403" s="141" t="s">
        <v>4111</v>
      </c>
      <c r="C1403" s="141" t="s">
        <v>4099</v>
      </c>
      <c r="D1403" s="141" t="s">
        <v>4100</v>
      </c>
      <c r="E1403" s="141" t="s">
        <v>4100</v>
      </c>
      <c r="F1403" s="141" t="s">
        <v>4100</v>
      </c>
      <c r="G1403" s="141" t="s">
        <v>4100</v>
      </c>
      <c r="H1403" s="141" t="s">
        <v>4100</v>
      </c>
      <c r="I1403" s="141" t="s">
        <v>4099</v>
      </c>
      <c r="J1403" s="141" t="s">
        <v>4099</v>
      </c>
      <c r="K1403" s="141" t="s">
        <v>4098</v>
      </c>
      <c r="L1403" s="141" t="s">
        <v>4099</v>
      </c>
      <c r="M1403" s="141" t="s">
        <v>4099</v>
      </c>
      <c r="N1403" s="141" t="s">
        <v>4099</v>
      </c>
      <c r="O1403" s="141" t="s">
        <v>4098</v>
      </c>
    </row>
    <row r="1404" spans="1:15" x14ac:dyDescent="0.2">
      <c r="A1404" s="141">
        <v>332996</v>
      </c>
      <c r="B1404" s="141" t="s">
        <v>4111</v>
      </c>
      <c r="C1404" s="141" t="s">
        <v>4100</v>
      </c>
      <c r="D1404" s="141" t="s">
        <v>4100</v>
      </c>
      <c r="E1404" s="141" t="s">
        <v>4098</v>
      </c>
      <c r="F1404" s="141" t="s">
        <v>4098</v>
      </c>
      <c r="G1404" s="141" t="s">
        <v>4098</v>
      </c>
      <c r="H1404" s="141" t="s">
        <v>4098</v>
      </c>
      <c r="I1404" s="141" t="s">
        <v>4098</v>
      </c>
      <c r="J1404" s="141" t="s">
        <v>4098</v>
      </c>
      <c r="K1404" s="141" t="s">
        <v>4098</v>
      </c>
      <c r="L1404" s="141" t="s">
        <v>4098</v>
      </c>
      <c r="M1404" s="141" t="s">
        <v>4098</v>
      </c>
      <c r="N1404" s="141" t="s">
        <v>4098</v>
      </c>
      <c r="O1404" s="141" t="s">
        <v>4098</v>
      </c>
    </row>
    <row r="1405" spans="1:15" x14ac:dyDescent="0.2">
      <c r="A1405" s="141">
        <v>333007</v>
      </c>
      <c r="B1405" s="141" t="s">
        <v>4111</v>
      </c>
      <c r="C1405" s="141" t="s">
        <v>4100</v>
      </c>
      <c r="D1405" s="141" t="s">
        <v>4100</v>
      </c>
      <c r="E1405" s="141" t="s">
        <v>4099</v>
      </c>
      <c r="F1405" s="141" t="s">
        <v>4099</v>
      </c>
      <c r="G1405" s="141" t="s">
        <v>4099</v>
      </c>
      <c r="H1405" s="141" t="s">
        <v>4098</v>
      </c>
      <c r="I1405" s="141" t="s">
        <v>4099</v>
      </c>
      <c r="J1405" s="141" t="s">
        <v>4100</v>
      </c>
      <c r="K1405" s="141" t="s">
        <v>4099</v>
      </c>
      <c r="L1405" s="141" t="s">
        <v>4100</v>
      </c>
      <c r="M1405" s="141" t="s">
        <v>4099</v>
      </c>
      <c r="N1405" s="141" t="s">
        <v>4099</v>
      </c>
      <c r="O1405" s="141" t="s">
        <v>4099</v>
      </c>
    </row>
    <row r="1406" spans="1:15" x14ac:dyDescent="0.2">
      <c r="A1406" s="141">
        <v>333143</v>
      </c>
      <c r="B1406" s="141" t="s">
        <v>4111</v>
      </c>
      <c r="C1406" s="141" t="s">
        <v>4100</v>
      </c>
      <c r="D1406" s="141" t="s">
        <v>4099</v>
      </c>
      <c r="E1406" s="141" t="s">
        <v>4099</v>
      </c>
      <c r="F1406" s="141" t="s">
        <v>4100</v>
      </c>
      <c r="G1406" s="141" t="s">
        <v>4099</v>
      </c>
      <c r="H1406" s="141" t="s">
        <v>4100</v>
      </c>
      <c r="I1406" s="141" t="s">
        <v>4100</v>
      </c>
      <c r="J1406" s="141" t="s">
        <v>4098</v>
      </c>
      <c r="K1406" s="141" t="s">
        <v>4100</v>
      </c>
      <c r="L1406" s="141" t="s">
        <v>4100</v>
      </c>
      <c r="M1406" s="141" t="s">
        <v>4100</v>
      </c>
      <c r="N1406" s="141" t="s">
        <v>4098</v>
      </c>
      <c r="O1406" s="141" t="s">
        <v>4098</v>
      </c>
    </row>
    <row r="1407" spans="1:15" x14ac:dyDescent="0.2">
      <c r="A1407" s="141">
        <v>333713</v>
      </c>
      <c r="B1407" s="141" t="s">
        <v>4111</v>
      </c>
      <c r="C1407" s="141" t="s">
        <v>4098</v>
      </c>
      <c r="D1407" s="141" t="s">
        <v>4098</v>
      </c>
      <c r="E1407" s="141" t="s">
        <v>4100</v>
      </c>
      <c r="F1407" s="141" t="s">
        <v>4098</v>
      </c>
      <c r="G1407" s="141" t="s">
        <v>4098</v>
      </c>
      <c r="H1407" s="141" t="s">
        <v>4098</v>
      </c>
      <c r="I1407" s="141" t="s">
        <v>4098</v>
      </c>
      <c r="J1407" s="141" t="s">
        <v>4098</v>
      </c>
      <c r="K1407" s="141" t="s">
        <v>4098</v>
      </c>
      <c r="L1407" s="141" t="s">
        <v>4098</v>
      </c>
      <c r="M1407" s="141" t="s">
        <v>4100</v>
      </c>
      <c r="N1407" s="141" t="s">
        <v>4098</v>
      </c>
      <c r="O1407" s="141" t="s">
        <v>4098</v>
      </c>
    </row>
    <row r="1408" spans="1:15" x14ac:dyDescent="0.2">
      <c r="A1408" s="141">
        <v>333715</v>
      </c>
      <c r="B1408" s="141" t="s">
        <v>4111</v>
      </c>
      <c r="C1408" s="141" t="s">
        <v>4100</v>
      </c>
      <c r="D1408" s="141" t="s">
        <v>4100</v>
      </c>
      <c r="E1408" s="141" t="s">
        <v>4100</v>
      </c>
      <c r="F1408" s="141" t="s">
        <v>4100</v>
      </c>
      <c r="G1408" s="141" t="s">
        <v>4098</v>
      </c>
      <c r="H1408" s="141" t="s">
        <v>4099</v>
      </c>
      <c r="I1408" s="141" t="s">
        <v>4098</v>
      </c>
      <c r="J1408" s="141" t="s">
        <v>4098</v>
      </c>
      <c r="K1408" s="141" t="s">
        <v>4099</v>
      </c>
      <c r="L1408" s="141" t="s">
        <v>4098</v>
      </c>
      <c r="M1408" s="141" t="s">
        <v>4098</v>
      </c>
      <c r="N1408" s="141" t="s">
        <v>4098</v>
      </c>
      <c r="O1408" s="141" t="s">
        <v>4098</v>
      </c>
    </row>
    <row r="1409" spans="1:15" x14ac:dyDescent="0.2">
      <c r="A1409" s="141">
        <v>333772</v>
      </c>
      <c r="B1409" s="141" t="s">
        <v>4111</v>
      </c>
      <c r="C1409" s="141" t="s">
        <v>4099</v>
      </c>
      <c r="D1409" s="141" t="s">
        <v>4099</v>
      </c>
      <c r="E1409" s="141" t="s">
        <v>4099</v>
      </c>
      <c r="F1409" s="141" t="s">
        <v>4098</v>
      </c>
      <c r="G1409" s="141" t="s">
        <v>4098</v>
      </c>
      <c r="H1409" s="141" t="s">
        <v>4100</v>
      </c>
      <c r="I1409" s="141" t="s">
        <v>4098</v>
      </c>
      <c r="J1409" s="141" t="s">
        <v>4098</v>
      </c>
      <c r="K1409" s="141" t="s">
        <v>4098</v>
      </c>
      <c r="L1409" s="141" t="s">
        <v>4098</v>
      </c>
      <c r="M1409" s="141" t="s">
        <v>4098</v>
      </c>
      <c r="N1409" s="141" t="s">
        <v>4098</v>
      </c>
      <c r="O1409" s="141" t="s">
        <v>4100</v>
      </c>
    </row>
    <row r="1410" spans="1:15" x14ac:dyDescent="0.2">
      <c r="A1410" s="141">
        <v>333793</v>
      </c>
      <c r="B1410" s="141" t="s">
        <v>4111</v>
      </c>
      <c r="C1410" s="141" t="s">
        <v>4100</v>
      </c>
      <c r="D1410" s="141" t="s">
        <v>4099</v>
      </c>
      <c r="E1410" s="141" t="s">
        <v>4099</v>
      </c>
      <c r="F1410" s="141" t="s">
        <v>4099</v>
      </c>
      <c r="G1410" s="141" t="s">
        <v>4100</v>
      </c>
      <c r="H1410" s="141" t="s">
        <v>4100</v>
      </c>
      <c r="I1410" s="141" t="s">
        <v>4099</v>
      </c>
      <c r="J1410" s="141" t="s">
        <v>4100</v>
      </c>
      <c r="K1410" s="141" t="s">
        <v>4100</v>
      </c>
      <c r="L1410" s="141" t="s">
        <v>4100</v>
      </c>
      <c r="M1410" s="141" t="s">
        <v>4100</v>
      </c>
      <c r="N1410" s="141" t="s">
        <v>4100</v>
      </c>
      <c r="O1410" s="141" t="s">
        <v>4100</v>
      </c>
    </row>
    <row r="1411" spans="1:15" x14ac:dyDescent="0.2">
      <c r="A1411" s="141">
        <v>333838</v>
      </c>
      <c r="B1411" s="141" t="s">
        <v>4111</v>
      </c>
      <c r="C1411" s="141" t="s">
        <v>4100</v>
      </c>
      <c r="D1411" s="141" t="s">
        <v>4099</v>
      </c>
      <c r="E1411" s="141" t="s">
        <v>4099</v>
      </c>
      <c r="F1411" s="141" t="s">
        <v>4099</v>
      </c>
      <c r="G1411" s="141" t="s">
        <v>4099</v>
      </c>
      <c r="H1411" s="141" t="s">
        <v>4100</v>
      </c>
      <c r="I1411" s="141" t="s">
        <v>4099</v>
      </c>
      <c r="J1411" s="141" t="s">
        <v>4098</v>
      </c>
      <c r="K1411" s="141" t="s">
        <v>4098</v>
      </c>
      <c r="L1411" s="141" t="s">
        <v>4098</v>
      </c>
      <c r="M1411" s="141" t="s">
        <v>4098</v>
      </c>
      <c r="N1411" s="141" t="s">
        <v>4098</v>
      </c>
      <c r="O1411" s="141" t="s">
        <v>4098</v>
      </c>
    </row>
    <row r="1412" spans="1:15" x14ac:dyDescent="0.2">
      <c r="A1412" s="141">
        <v>333914</v>
      </c>
      <c r="B1412" s="141" t="s">
        <v>4111</v>
      </c>
      <c r="C1412" s="141" t="s">
        <v>4099</v>
      </c>
      <c r="D1412" s="141" t="s">
        <v>4099</v>
      </c>
      <c r="E1412" s="141" t="s">
        <v>4099</v>
      </c>
      <c r="F1412" s="141" t="s">
        <v>4098</v>
      </c>
      <c r="G1412" s="141" t="s">
        <v>4098</v>
      </c>
      <c r="H1412" s="141" t="s">
        <v>4099</v>
      </c>
      <c r="I1412" s="141" t="s">
        <v>4098</v>
      </c>
      <c r="J1412" s="141" t="s">
        <v>4098</v>
      </c>
      <c r="K1412" s="141" t="s">
        <v>4098</v>
      </c>
      <c r="L1412" s="141" t="s">
        <v>4098</v>
      </c>
      <c r="M1412" s="141" t="s">
        <v>4098</v>
      </c>
      <c r="N1412" s="141" t="s">
        <v>4098</v>
      </c>
      <c r="O1412" s="141" t="s">
        <v>4098</v>
      </c>
    </row>
    <row r="1413" spans="1:15" x14ac:dyDescent="0.2">
      <c r="A1413" s="141">
        <v>333922</v>
      </c>
      <c r="B1413" s="141" t="s">
        <v>4111</v>
      </c>
      <c r="C1413" s="141" t="s">
        <v>4100</v>
      </c>
      <c r="D1413" s="141" t="s">
        <v>4098</v>
      </c>
      <c r="E1413" s="141" t="s">
        <v>4098</v>
      </c>
      <c r="F1413" s="141" t="s">
        <v>4099</v>
      </c>
      <c r="G1413" s="141" t="s">
        <v>4099</v>
      </c>
      <c r="H1413" s="141" t="s">
        <v>4100</v>
      </c>
      <c r="I1413" s="141" t="s">
        <v>4100</v>
      </c>
      <c r="J1413" s="141" t="s">
        <v>4100</v>
      </c>
      <c r="K1413" s="141" t="s">
        <v>4099</v>
      </c>
      <c r="L1413" s="141" t="s">
        <v>4099</v>
      </c>
      <c r="M1413" s="141" t="s">
        <v>4099</v>
      </c>
      <c r="N1413" s="141" t="s">
        <v>4099</v>
      </c>
      <c r="O1413" s="141" t="s">
        <v>4100</v>
      </c>
    </row>
    <row r="1414" spans="1:15" x14ac:dyDescent="0.2">
      <c r="A1414" s="141">
        <v>333959</v>
      </c>
      <c r="B1414" s="141" t="s">
        <v>4111</v>
      </c>
      <c r="C1414" s="141" t="s">
        <v>4100</v>
      </c>
      <c r="D1414" s="141" t="s">
        <v>4099</v>
      </c>
      <c r="E1414" s="141" t="s">
        <v>4099</v>
      </c>
      <c r="F1414" s="141" t="s">
        <v>4100</v>
      </c>
      <c r="G1414" s="141" t="s">
        <v>4099</v>
      </c>
      <c r="H1414" s="141" t="s">
        <v>4098</v>
      </c>
      <c r="I1414" s="141" t="s">
        <v>4098</v>
      </c>
      <c r="J1414" s="141" t="s">
        <v>4098</v>
      </c>
      <c r="K1414" s="141" t="s">
        <v>4098</v>
      </c>
      <c r="L1414" s="141" t="s">
        <v>4098</v>
      </c>
      <c r="M1414" s="141" t="s">
        <v>4098</v>
      </c>
      <c r="N1414" s="141" t="s">
        <v>4098</v>
      </c>
      <c r="O1414" s="141" t="s">
        <v>4098</v>
      </c>
    </row>
    <row r="1415" spans="1:15" x14ac:dyDescent="0.2">
      <c r="A1415" s="141">
        <v>334182</v>
      </c>
      <c r="B1415" s="141" t="s">
        <v>4111</v>
      </c>
      <c r="C1415" s="141" t="s">
        <v>4099</v>
      </c>
      <c r="D1415" s="141" t="s">
        <v>4100</v>
      </c>
      <c r="E1415" s="141" t="s">
        <v>4099</v>
      </c>
      <c r="F1415" s="141" t="s">
        <v>4099</v>
      </c>
      <c r="G1415" s="141" t="s">
        <v>4098</v>
      </c>
      <c r="H1415" s="141" t="s">
        <v>4100</v>
      </c>
      <c r="I1415" s="141" t="s">
        <v>4098</v>
      </c>
      <c r="J1415" s="141" t="s">
        <v>4099</v>
      </c>
      <c r="K1415" s="141" t="s">
        <v>4098</v>
      </c>
      <c r="L1415" s="141" t="s">
        <v>4099</v>
      </c>
      <c r="M1415" s="141" t="s">
        <v>4099</v>
      </c>
      <c r="N1415" s="141" t="s">
        <v>4098</v>
      </c>
      <c r="O1415" s="141" t="s">
        <v>4098</v>
      </c>
    </row>
    <row r="1416" spans="1:15" x14ac:dyDescent="0.2">
      <c r="A1416" s="141">
        <v>334224</v>
      </c>
      <c r="B1416" s="141" t="s">
        <v>4111</v>
      </c>
      <c r="C1416" s="141" t="s">
        <v>4099</v>
      </c>
      <c r="D1416" s="141" t="s">
        <v>4099</v>
      </c>
      <c r="E1416" s="141" t="s">
        <v>4099</v>
      </c>
      <c r="F1416" s="141" t="s">
        <v>4098</v>
      </c>
      <c r="G1416" s="141" t="s">
        <v>4098</v>
      </c>
      <c r="H1416" s="141" t="s">
        <v>4098</v>
      </c>
      <c r="I1416" s="141" t="s">
        <v>4098</v>
      </c>
      <c r="J1416" s="141" t="s">
        <v>4098</v>
      </c>
      <c r="K1416" s="141" t="s">
        <v>4098</v>
      </c>
      <c r="L1416" s="141" t="s">
        <v>4098</v>
      </c>
      <c r="M1416" s="141" t="s">
        <v>4098</v>
      </c>
      <c r="N1416" s="141" t="s">
        <v>4098</v>
      </c>
      <c r="O1416" s="141" t="s">
        <v>4098</v>
      </c>
    </row>
    <row r="1417" spans="1:15" x14ac:dyDescent="0.2">
      <c r="A1417" s="141">
        <v>334259</v>
      </c>
      <c r="B1417" s="141" t="s">
        <v>4111</v>
      </c>
      <c r="C1417" s="141" t="s">
        <v>4099</v>
      </c>
      <c r="D1417" s="141" t="s">
        <v>4099</v>
      </c>
      <c r="E1417" s="141" t="s">
        <v>4099</v>
      </c>
      <c r="F1417" s="141" t="s">
        <v>4098</v>
      </c>
      <c r="G1417" s="141" t="s">
        <v>4099</v>
      </c>
      <c r="H1417" s="141" t="s">
        <v>4099</v>
      </c>
      <c r="I1417" s="141" t="s">
        <v>4099</v>
      </c>
      <c r="J1417" s="141" t="s">
        <v>4100</v>
      </c>
      <c r="K1417" s="141" t="s">
        <v>4098</v>
      </c>
      <c r="L1417" s="141" t="s">
        <v>4098</v>
      </c>
      <c r="M1417" s="141" t="s">
        <v>4100</v>
      </c>
      <c r="N1417" s="141" t="s">
        <v>4099</v>
      </c>
      <c r="O1417" s="141" t="s">
        <v>4098</v>
      </c>
    </row>
    <row r="1418" spans="1:15" x14ac:dyDescent="0.2">
      <c r="A1418" s="141">
        <v>334262</v>
      </c>
      <c r="B1418" s="141" t="s">
        <v>4111</v>
      </c>
      <c r="C1418" s="141" t="s">
        <v>4100</v>
      </c>
      <c r="D1418" s="141" t="s">
        <v>4100</v>
      </c>
      <c r="E1418" s="141" t="s">
        <v>4100</v>
      </c>
      <c r="F1418" s="141" t="s">
        <v>4100</v>
      </c>
      <c r="G1418" s="141" t="s">
        <v>4100</v>
      </c>
      <c r="H1418" s="141" t="s">
        <v>4100</v>
      </c>
      <c r="I1418" s="141" t="s">
        <v>4100</v>
      </c>
      <c r="J1418" s="141" t="s">
        <v>4100</v>
      </c>
      <c r="K1418" s="141" t="s">
        <v>4100</v>
      </c>
      <c r="L1418" s="141" t="s">
        <v>4099</v>
      </c>
      <c r="M1418" s="141" t="s">
        <v>4100</v>
      </c>
      <c r="N1418" s="141" t="s">
        <v>4100</v>
      </c>
      <c r="O1418" s="141" t="s">
        <v>4100</v>
      </c>
    </row>
    <row r="1419" spans="1:15" x14ac:dyDescent="0.2">
      <c r="A1419" s="141">
        <v>334269</v>
      </c>
      <c r="B1419" s="141" t="s">
        <v>4111</v>
      </c>
      <c r="C1419" s="141" t="s">
        <v>4100</v>
      </c>
      <c r="D1419" s="141" t="s">
        <v>4100</v>
      </c>
      <c r="E1419" s="141" t="s">
        <v>4100</v>
      </c>
      <c r="F1419" s="141" t="s">
        <v>4100</v>
      </c>
      <c r="G1419" s="141" t="s">
        <v>4100</v>
      </c>
      <c r="H1419" s="141" t="s">
        <v>4100</v>
      </c>
      <c r="I1419" s="141" t="s">
        <v>4100</v>
      </c>
      <c r="J1419" s="141" t="s">
        <v>4100</v>
      </c>
      <c r="K1419" s="141" t="s">
        <v>4100</v>
      </c>
      <c r="L1419" s="141" t="s">
        <v>4100</v>
      </c>
      <c r="M1419" s="141" t="s">
        <v>4100</v>
      </c>
      <c r="N1419" s="141" t="s">
        <v>4100</v>
      </c>
      <c r="O1419" s="141" t="s">
        <v>4100</v>
      </c>
    </row>
    <row r="1420" spans="1:15" x14ac:dyDescent="0.2">
      <c r="A1420" s="141">
        <v>334293</v>
      </c>
      <c r="B1420" s="141" t="s">
        <v>4111</v>
      </c>
      <c r="C1420" s="141" t="s">
        <v>4099</v>
      </c>
      <c r="D1420" s="141" t="s">
        <v>4100</v>
      </c>
      <c r="E1420" s="141" t="s">
        <v>4100</v>
      </c>
      <c r="F1420" s="141" t="s">
        <v>4099</v>
      </c>
      <c r="G1420" s="141" t="s">
        <v>4099</v>
      </c>
      <c r="H1420" s="141" t="s">
        <v>4099</v>
      </c>
      <c r="I1420" s="141" t="s">
        <v>4098</v>
      </c>
      <c r="J1420" s="141" t="s">
        <v>4099</v>
      </c>
      <c r="K1420" s="141" t="s">
        <v>4099</v>
      </c>
      <c r="L1420" s="141" t="s">
        <v>4098</v>
      </c>
      <c r="M1420" s="141" t="s">
        <v>4099</v>
      </c>
      <c r="N1420" s="141" t="s">
        <v>4099</v>
      </c>
      <c r="O1420" s="141" t="s">
        <v>4098</v>
      </c>
    </row>
    <row r="1421" spans="1:15" x14ac:dyDescent="0.2">
      <c r="A1421" s="141">
        <v>334340</v>
      </c>
      <c r="B1421" s="141" t="s">
        <v>4111</v>
      </c>
      <c r="C1421" s="141" t="s">
        <v>4100</v>
      </c>
      <c r="D1421" s="141" t="s">
        <v>4099</v>
      </c>
      <c r="E1421" s="141" t="s">
        <v>4100</v>
      </c>
      <c r="F1421" s="141" t="s">
        <v>4099</v>
      </c>
      <c r="G1421" s="141" t="s">
        <v>4098</v>
      </c>
      <c r="H1421" s="141" t="s">
        <v>4099</v>
      </c>
      <c r="I1421" s="141" t="s">
        <v>4098</v>
      </c>
      <c r="J1421" s="141" t="s">
        <v>4098</v>
      </c>
      <c r="K1421" s="141" t="s">
        <v>4098</v>
      </c>
      <c r="L1421" s="141" t="s">
        <v>4098</v>
      </c>
      <c r="M1421" s="141" t="s">
        <v>4098</v>
      </c>
      <c r="N1421" s="141" t="s">
        <v>4098</v>
      </c>
      <c r="O1421" s="141" t="s">
        <v>4098</v>
      </c>
    </row>
    <row r="1422" spans="1:15" x14ac:dyDescent="0.2">
      <c r="A1422" s="141">
        <v>334403</v>
      </c>
      <c r="B1422" s="141" t="s">
        <v>4111</v>
      </c>
      <c r="C1422" s="141" t="s">
        <v>4099</v>
      </c>
      <c r="D1422" s="141" t="s">
        <v>4100</v>
      </c>
      <c r="E1422" s="141" t="s">
        <v>4100</v>
      </c>
      <c r="F1422" s="141" t="s">
        <v>4099</v>
      </c>
      <c r="G1422" s="141" t="s">
        <v>4099</v>
      </c>
      <c r="H1422" s="141" t="s">
        <v>4099</v>
      </c>
      <c r="I1422" s="141" t="s">
        <v>4099</v>
      </c>
      <c r="J1422" s="141" t="s">
        <v>4099</v>
      </c>
      <c r="K1422" s="141" t="s">
        <v>4099</v>
      </c>
      <c r="L1422" s="141" t="s">
        <v>4099</v>
      </c>
      <c r="M1422" s="141" t="s">
        <v>4099</v>
      </c>
      <c r="N1422" s="141" t="s">
        <v>4100</v>
      </c>
      <c r="O1422" s="141" t="s">
        <v>4100</v>
      </c>
    </row>
    <row r="1423" spans="1:15" x14ac:dyDescent="0.2">
      <c r="A1423" s="141">
        <v>334419</v>
      </c>
      <c r="B1423" s="141" t="s">
        <v>4111</v>
      </c>
      <c r="C1423" s="141" t="s">
        <v>4099</v>
      </c>
      <c r="D1423" s="141" t="s">
        <v>4099</v>
      </c>
      <c r="E1423" s="141" t="s">
        <v>4099</v>
      </c>
      <c r="F1423" s="141" t="s">
        <v>4098</v>
      </c>
      <c r="G1423" s="141" t="s">
        <v>4098</v>
      </c>
      <c r="H1423" s="141" t="s">
        <v>4099</v>
      </c>
      <c r="I1423" s="141" t="s">
        <v>4099</v>
      </c>
      <c r="J1423" s="141" t="s">
        <v>4100</v>
      </c>
      <c r="K1423" s="141" t="s">
        <v>4100</v>
      </c>
      <c r="L1423" s="141" t="s">
        <v>4099</v>
      </c>
      <c r="M1423" s="141" t="s">
        <v>4099</v>
      </c>
      <c r="N1423" s="141" t="s">
        <v>4099</v>
      </c>
      <c r="O1423" s="141" t="s">
        <v>4098</v>
      </c>
    </row>
    <row r="1424" spans="1:15" x14ac:dyDescent="0.2">
      <c r="A1424" s="141">
        <v>334431</v>
      </c>
      <c r="B1424" s="141" t="s">
        <v>4111</v>
      </c>
      <c r="C1424" s="141" t="s">
        <v>4100</v>
      </c>
      <c r="D1424" s="141" t="s">
        <v>4100</v>
      </c>
      <c r="E1424" s="141" t="s">
        <v>4100</v>
      </c>
      <c r="F1424" s="141" t="s">
        <v>4098</v>
      </c>
      <c r="G1424" s="141" t="s">
        <v>4098</v>
      </c>
      <c r="H1424" s="141" t="s">
        <v>4098</v>
      </c>
      <c r="I1424" s="141" t="s">
        <v>4098</v>
      </c>
      <c r="J1424" s="141" t="s">
        <v>4098</v>
      </c>
      <c r="K1424" s="141" t="s">
        <v>4098</v>
      </c>
      <c r="L1424" s="141" t="s">
        <v>4098</v>
      </c>
      <c r="M1424" s="141" t="s">
        <v>4098</v>
      </c>
      <c r="N1424" s="141" t="s">
        <v>4098</v>
      </c>
      <c r="O1424" s="141" t="s">
        <v>4098</v>
      </c>
    </row>
    <row r="1425" spans="1:15" x14ac:dyDescent="0.2">
      <c r="A1425" s="141">
        <v>334477</v>
      </c>
      <c r="B1425" s="141" t="s">
        <v>4111</v>
      </c>
      <c r="C1425" s="141" t="s">
        <v>4100</v>
      </c>
      <c r="D1425" s="141" t="s">
        <v>4100</v>
      </c>
      <c r="E1425" s="141" t="s">
        <v>4100</v>
      </c>
      <c r="F1425" s="141" t="s">
        <v>4098</v>
      </c>
      <c r="G1425" s="141" t="s">
        <v>4100</v>
      </c>
      <c r="H1425" s="141" t="s">
        <v>4100</v>
      </c>
      <c r="I1425" s="141" t="s">
        <v>4099</v>
      </c>
      <c r="J1425" s="141" t="s">
        <v>4100</v>
      </c>
      <c r="K1425" s="141" t="s">
        <v>4098</v>
      </c>
      <c r="L1425" s="141" t="s">
        <v>4100</v>
      </c>
      <c r="M1425" s="141" t="s">
        <v>4098</v>
      </c>
      <c r="N1425" s="141" t="s">
        <v>4098</v>
      </c>
      <c r="O1425" s="141" t="s">
        <v>4099</v>
      </c>
    </row>
    <row r="1426" spans="1:15" x14ac:dyDescent="0.2">
      <c r="A1426" s="141">
        <v>334480</v>
      </c>
      <c r="B1426" s="141" t="s">
        <v>4111</v>
      </c>
      <c r="C1426" s="141" t="s">
        <v>4100</v>
      </c>
      <c r="D1426" s="141" t="s">
        <v>4100</v>
      </c>
      <c r="E1426" s="141" t="s">
        <v>4099</v>
      </c>
      <c r="F1426" s="141" t="s">
        <v>4098</v>
      </c>
      <c r="G1426" s="141" t="s">
        <v>4099</v>
      </c>
      <c r="H1426" s="141" t="s">
        <v>4099</v>
      </c>
      <c r="I1426" s="141" t="s">
        <v>4098</v>
      </c>
      <c r="J1426" s="141" t="s">
        <v>4098</v>
      </c>
      <c r="K1426" s="141" t="s">
        <v>4100</v>
      </c>
      <c r="L1426" s="141" t="s">
        <v>4099</v>
      </c>
      <c r="M1426" s="141" t="s">
        <v>4100</v>
      </c>
      <c r="N1426" s="141" t="s">
        <v>4098</v>
      </c>
      <c r="O1426" s="141" t="s">
        <v>4098</v>
      </c>
    </row>
    <row r="1427" spans="1:15" x14ac:dyDescent="0.2">
      <c r="A1427" s="141">
        <v>334382</v>
      </c>
      <c r="B1427" s="141" t="s">
        <v>4111</v>
      </c>
      <c r="C1427" s="141" t="s">
        <v>4099</v>
      </c>
      <c r="D1427" s="141" t="s">
        <v>4098</v>
      </c>
      <c r="E1427" s="141" t="s">
        <v>4099</v>
      </c>
      <c r="F1427" s="141" t="s">
        <v>4098</v>
      </c>
      <c r="G1427" s="141" t="s">
        <v>4098</v>
      </c>
      <c r="H1427" s="141" t="s">
        <v>4098</v>
      </c>
      <c r="I1427" s="141" t="s">
        <v>4098</v>
      </c>
      <c r="J1427" s="141" t="s">
        <v>4098</v>
      </c>
      <c r="K1427" s="141" t="s">
        <v>4098</v>
      </c>
      <c r="L1427" s="141" t="s">
        <v>4098</v>
      </c>
      <c r="M1427" s="141" t="s">
        <v>4098</v>
      </c>
      <c r="N1427" s="141" t="s">
        <v>4098</v>
      </c>
      <c r="O1427" s="141" t="s">
        <v>4098</v>
      </c>
    </row>
    <row r="1428" spans="1:15" x14ac:dyDescent="0.2">
      <c r="A1428" s="141">
        <v>332447</v>
      </c>
      <c r="B1428" s="141" t="s">
        <v>4111</v>
      </c>
      <c r="C1428" s="141" t="s">
        <v>4100</v>
      </c>
      <c r="D1428" s="141" t="s">
        <v>4098</v>
      </c>
      <c r="E1428" s="141" t="s">
        <v>4098</v>
      </c>
      <c r="F1428" s="141" t="s">
        <v>4098</v>
      </c>
      <c r="G1428" s="141" t="s">
        <v>4098</v>
      </c>
      <c r="H1428" s="141" t="s">
        <v>4099</v>
      </c>
      <c r="I1428" s="141" t="s">
        <v>4099</v>
      </c>
      <c r="J1428" s="141" t="s">
        <v>4100</v>
      </c>
      <c r="K1428" s="141" t="s">
        <v>4098</v>
      </c>
      <c r="L1428" s="141" t="s">
        <v>4100</v>
      </c>
      <c r="M1428" s="141" t="s">
        <v>4098</v>
      </c>
      <c r="N1428" s="141" t="s">
        <v>4098</v>
      </c>
      <c r="O1428" s="141" t="s">
        <v>4098</v>
      </c>
    </row>
    <row r="1429" spans="1:15" x14ac:dyDescent="0.2">
      <c r="A1429" s="141">
        <v>332949</v>
      </c>
      <c r="B1429" s="141" t="s">
        <v>4111</v>
      </c>
      <c r="C1429" s="141" t="s">
        <v>4099</v>
      </c>
      <c r="D1429" s="141" t="s">
        <v>4099</v>
      </c>
      <c r="E1429" s="141" t="s">
        <v>4099</v>
      </c>
      <c r="F1429" s="141" t="s">
        <v>4100</v>
      </c>
      <c r="G1429" s="141" t="s">
        <v>4100</v>
      </c>
      <c r="H1429" s="141" t="s">
        <v>4100</v>
      </c>
      <c r="I1429" s="141" t="s">
        <v>4099</v>
      </c>
      <c r="J1429" s="141" t="s">
        <v>4099</v>
      </c>
      <c r="K1429" s="141" t="s">
        <v>4099</v>
      </c>
      <c r="L1429" s="141" t="s">
        <v>4099</v>
      </c>
      <c r="M1429" s="141" t="s">
        <v>4099</v>
      </c>
      <c r="N1429" s="141" t="s">
        <v>4099</v>
      </c>
      <c r="O1429" s="141" t="s">
        <v>4098</v>
      </c>
    </row>
    <row r="1430" spans="1:15" x14ac:dyDescent="0.2">
      <c r="A1430" s="141">
        <v>333887</v>
      </c>
      <c r="B1430" s="141" t="s">
        <v>4111</v>
      </c>
      <c r="C1430" s="141" t="s">
        <v>4100</v>
      </c>
      <c r="D1430" s="141" t="s">
        <v>4100</v>
      </c>
      <c r="E1430" s="141" t="s">
        <v>4100</v>
      </c>
      <c r="F1430" s="141" t="s">
        <v>4100</v>
      </c>
      <c r="G1430" s="141" t="s">
        <v>4100</v>
      </c>
      <c r="H1430" s="141" t="s">
        <v>4099</v>
      </c>
      <c r="I1430" s="141" t="s">
        <v>4098</v>
      </c>
      <c r="J1430" s="141" t="s">
        <v>4098</v>
      </c>
      <c r="K1430" s="141" t="s">
        <v>4098</v>
      </c>
      <c r="L1430" s="141" t="s">
        <v>4099</v>
      </c>
      <c r="M1430" s="141" t="s">
        <v>4100</v>
      </c>
      <c r="N1430" s="141" t="s">
        <v>4098</v>
      </c>
      <c r="O1430" s="141" t="s">
        <v>4098</v>
      </c>
    </row>
    <row r="1431" spans="1:15" x14ac:dyDescent="0.2">
      <c r="A1431" s="141">
        <v>333962</v>
      </c>
      <c r="B1431" s="141" t="s">
        <v>4111</v>
      </c>
      <c r="C1431" s="141" t="s">
        <v>4100</v>
      </c>
      <c r="D1431" s="141" t="s">
        <v>4100</v>
      </c>
      <c r="E1431" s="141" t="s">
        <v>4100</v>
      </c>
      <c r="F1431" s="141" t="s">
        <v>4100</v>
      </c>
      <c r="G1431" s="141" t="s">
        <v>4100</v>
      </c>
      <c r="H1431" s="141" t="s">
        <v>4100</v>
      </c>
      <c r="I1431" s="141" t="s">
        <v>4100</v>
      </c>
      <c r="J1431" s="141" t="s">
        <v>4100</v>
      </c>
      <c r="K1431" s="141" t="s">
        <v>4100</v>
      </c>
      <c r="L1431" s="141" t="s">
        <v>4100</v>
      </c>
      <c r="M1431" s="141" t="s">
        <v>4100</v>
      </c>
      <c r="N1431" s="141" t="s">
        <v>4100</v>
      </c>
      <c r="O1431" s="141" t="s">
        <v>4099</v>
      </c>
    </row>
    <row r="1432" spans="1:15" x14ac:dyDescent="0.2">
      <c r="A1432" s="141">
        <v>334016</v>
      </c>
      <c r="B1432" s="141" t="s">
        <v>4111</v>
      </c>
      <c r="C1432" s="141" t="s">
        <v>4100</v>
      </c>
      <c r="D1432" s="141" t="s">
        <v>4100</v>
      </c>
      <c r="E1432" s="141" t="s">
        <v>4100</v>
      </c>
      <c r="F1432" s="141" t="s">
        <v>4100</v>
      </c>
      <c r="G1432" s="141" t="s">
        <v>4100</v>
      </c>
      <c r="H1432" s="141" t="s">
        <v>4100</v>
      </c>
      <c r="I1432" s="141" t="s">
        <v>4100</v>
      </c>
      <c r="J1432" s="141" t="s">
        <v>4098</v>
      </c>
      <c r="K1432" s="141" t="s">
        <v>4098</v>
      </c>
      <c r="L1432" s="141" t="s">
        <v>4098</v>
      </c>
      <c r="M1432" s="141" t="s">
        <v>4098</v>
      </c>
      <c r="N1432" s="141" t="s">
        <v>4098</v>
      </c>
      <c r="O1432" s="141" t="s">
        <v>4098</v>
      </c>
    </row>
    <row r="1433" spans="1:15" x14ac:dyDescent="0.2">
      <c r="A1433" s="141">
        <v>334033</v>
      </c>
      <c r="B1433" s="141" t="s">
        <v>4111</v>
      </c>
      <c r="C1433" s="141" t="s">
        <v>4100</v>
      </c>
      <c r="D1433" s="141" t="s">
        <v>4099</v>
      </c>
      <c r="E1433" s="141" t="s">
        <v>4099</v>
      </c>
      <c r="F1433" s="141" t="s">
        <v>4098</v>
      </c>
      <c r="G1433" s="141" t="s">
        <v>4100</v>
      </c>
      <c r="H1433" s="141" t="s">
        <v>4100</v>
      </c>
      <c r="I1433" s="141" t="s">
        <v>4099</v>
      </c>
      <c r="J1433" s="141" t="s">
        <v>4100</v>
      </c>
      <c r="K1433" s="141" t="s">
        <v>4098</v>
      </c>
      <c r="L1433" s="141" t="s">
        <v>4098</v>
      </c>
      <c r="M1433" s="141" t="s">
        <v>4098</v>
      </c>
      <c r="N1433" s="141" t="s">
        <v>4098</v>
      </c>
      <c r="O1433" s="141" t="s">
        <v>4098</v>
      </c>
    </row>
    <row r="1434" spans="1:15" x14ac:dyDescent="0.2">
      <c r="A1434" s="141">
        <v>334254</v>
      </c>
      <c r="B1434" s="141" t="s">
        <v>4111</v>
      </c>
      <c r="C1434" s="141" t="s">
        <v>4100</v>
      </c>
      <c r="D1434" s="141" t="s">
        <v>4100</v>
      </c>
      <c r="E1434" s="141" t="s">
        <v>4100</v>
      </c>
      <c r="F1434" s="141" t="s">
        <v>4100</v>
      </c>
      <c r="G1434" s="141" t="s">
        <v>4100</v>
      </c>
      <c r="H1434" s="141" t="s">
        <v>4100</v>
      </c>
      <c r="I1434" s="141" t="s">
        <v>4100</v>
      </c>
      <c r="J1434" s="141" t="s">
        <v>4098</v>
      </c>
      <c r="K1434" s="141" t="s">
        <v>4098</v>
      </c>
      <c r="L1434" s="141" t="s">
        <v>4098</v>
      </c>
      <c r="M1434" s="141" t="s">
        <v>4098</v>
      </c>
      <c r="N1434" s="141" t="s">
        <v>4098</v>
      </c>
      <c r="O1434" s="141" t="s">
        <v>4098</v>
      </c>
    </row>
    <row r="1435" spans="1:15" x14ac:dyDescent="0.2">
      <c r="A1435" s="141">
        <v>333780</v>
      </c>
      <c r="B1435" s="141" t="s">
        <v>4111</v>
      </c>
      <c r="C1435" s="141" t="s">
        <v>4098</v>
      </c>
      <c r="D1435" s="141" t="s">
        <v>4098</v>
      </c>
      <c r="E1435" s="141" t="s">
        <v>4098</v>
      </c>
      <c r="F1435" s="141" t="s">
        <v>4098</v>
      </c>
      <c r="G1435" s="141" t="s">
        <v>4098</v>
      </c>
      <c r="H1435" s="141" t="s">
        <v>4100</v>
      </c>
      <c r="I1435" s="141" t="s">
        <v>4100</v>
      </c>
      <c r="J1435" s="141" t="s">
        <v>4098</v>
      </c>
      <c r="K1435" s="141" t="s">
        <v>4098</v>
      </c>
      <c r="L1435" s="141" t="s">
        <v>4098</v>
      </c>
      <c r="M1435" s="141" t="s">
        <v>4098</v>
      </c>
      <c r="N1435" s="141" t="s">
        <v>4098</v>
      </c>
      <c r="O1435" s="141" t="s">
        <v>4098</v>
      </c>
    </row>
    <row r="1436" spans="1:15" x14ac:dyDescent="0.2">
      <c r="A1436" s="141">
        <v>323229</v>
      </c>
      <c r="B1436" s="141" t="s">
        <v>4111</v>
      </c>
      <c r="C1436" s="141" t="s">
        <v>4098</v>
      </c>
      <c r="D1436" s="141" t="s">
        <v>4098</v>
      </c>
      <c r="E1436" s="141" t="s">
        <v>4100</v>
      </c>
      <c r="F1436" s="141" t="s">
        <v>4100</v>
      </c>
      <c r="G1436" s="141" t="s">
        <v>4098</v>
      </c>
      <c r="H1436" s="141" t="s">
        <v>4098</v>
      </c>
      <c r="I1436" s="141" t="s">
        <v>4098</v>
      </c>
      <c r="J1436" s="141" t="s">
        <v>4098</v>
      </c>
      <c r="K1436" s="141" t="s">
        <v>4098</v>
      </c>
      <c r="L1436" s="141" t="s">
        <v>4098</v>
      </c>
      <c r="M1436" s="141" t="s">
        <v>4098</v>
      </c>
      <c r="N1436" s="141" t="s">
        <v>4098</v>
      </c>
      <c r="O1436" s="141" t="s">
        <v>4098</v>
      </c>
    </row>
    <row r="1437" spans="1:15" x14ac:dyDescent="0.2">
      <c r="A1437" s="141">
        <v>334019</v>
      </c>
      <c r="B1437" s="141" t="s">
        <v>4111</v>
      </c>
      <c r="C1437" s="141" t="s">
        <v>4099</v>
      </c>
      <c r="D1437" s="141" t="s">
        <v>4100</v>
      </c>
      <c r="E1437" s="141" t="s">
        <v>4100</v>
      </c>
      <c r="F1437" s="141" t="s">
        <v>4100</v>
      </c>
      <c r="G1437" s="141" t="s">
        <v>4099</v>
      </c>
      <c r="H1437" s="141" t="s">
        <v>4099</v>
      </c>
      <c r="I1437" s="141" t="s">
        <v>4099</v>
      </c>
      <c r="J1437" s="141" t="s">
        <v>4098</v>
      </c>
      <c r="K1437" s="141" t="s">
        <v>4098</v>
      </c>
      <c r="L1437" s="141" t="s">
        <v>4098</v>
      </c>
      <c r="M1437" s="141" t="s">
        <v>4098</v>
      </c>
      <c r="N1437" s="141" t="s">
        <v>4098</v>
      </c>
      <c r="O1437" s="141" t="s">
        <v>4098</v>
      </c>
    </row>
    <row r="1438" spans="1:15" x14ac:dyDescent="0.2">
      <c r="A1438" s="141">
        <v>332730</v>
      </c>
      <c r="B1438" s="141" t="s">
        <v>4111</v>
      </c>
    </row>
    <row r="1439" spans="1:15" x14ac:dyDescent="0.2">
      <c r="A1439" s="141">
        <v>331335</v>
      </c>
      <c r="B1439" s="141" t="s">
        <v>4111</v>
      </c>
    </row>
    <row r="1440" spans="1:15" x14ac:dyDescent="0.2">
      <c r="A1440" s="141">
        <v>331772</v>
      </c>
      <c r="B1440" s="141" t="s">
        <v>4111</v>
      </c>
    </row>
    <row r="1441" spans="1:15" x14ac:dyDescent="0.2">
      <c r="A1441" s="141">
        <v>332036</v>
      </c>
      <c r="B1441" s="141" t="s">
        <v>4111</v>
      </c>
      <c r="C1441" s="141" t="s">
        <v>4100</v>
      </c>
      <c r="D1441" s="141" t="s">
        <v>4100</v>
      </c>
      <c r="E1441" s="141" t="s">
        <v>4099</v>
      </c>
      <c r="F1441" s="141" t="s">
        <v>4099</v>
      </c>
      <c r="G1441" s="141" t="s">
        <v>4100</v>
      </c>
      <c r="H1441" s="141" t="s">
        <v>4100</v>
      </c>
      <c r="I1441" s="141" t="s">
        <v>4100</v>
      </c>
      <c r="J1441" s="141" t="s">
        <v>4100</v>
      </c>
      <c r="K1441" s="141" t="s">
        <v>4100</v>
      </c>
      <c r="L1441" s="141" t="s">
        <v>4100</v>
      </c>
      <c r="M1441" s="141" t="s">
        <v>4100</v>
      </c>
      <c r="N1441" s="141" t="s">
        <v>4099</v>
      </c>
      <c r="O1441" s="141" t="s">
        <v>4099</v>
      </c>
    </row>
    <row r="1442" spans="1:15" x14ac:dyDescent="0.2">
      <c r="A1442" s="141">
        <v>335031</v>
      </c>
      <c r="B1442" s="141" t="s">
        <v>4111</v>
      </c>
      <c r="C1442" s="141" t="s">
        <v>4100</v>
      </c>
      <c r="D1442" s="141" t="s">
        <v>4099</v>
      </c>
      <c r="E1442" s="141" t="s">
        <v>4099</v>
      </c>
      <c r="F1442" s="141" t="s">
        <v>4100</v>
      </c>
      <c r="G1442" s="141" t="s">
        <v>4100</v>
      </c>
      <c r="H1442" s="141" t="s">
        <v>4100</v>
      </c>
      <c r="I1442" s="141" t="s">
        <v>4098</v>
      </c>
      <c r="J1442" s="141" t="s">
        <v>4098</v>
      </c>
      <c r="K1442" s="141" t="s">
        <v>4099</v>
      </c>
      <c r="L1442" s="141" t="s">
        <v>4100</v>
      </c>
      <c r="M1442" s="141" t="s">
        <v>4099</v>
      </c>
      <c r="N1442" s="141" t="s">
        <v>4098</v>
      </c>
      <c r="O1442" s="141" t="s">
        <v>4098</v>
      </c>
    </row>
    <row r="1443" spans="1:15" x14ac:dyDescent="0.2">
      <c r="A1443" s="141">
        <v>335038</v>
      </c>
      <c r="B1443" s="141" t="s">
        <v>4111</v>
      </c>
      <c r="C1443" s="141" t="s">
        <v>4099</v>
      </c>
      <c r="D1443" s="141" t="s">
        <v>4100</v>
      </c>
      <c r="E1443" s="141" t="s">
        <v>4100</v>
      </c>
      <c r="F1443" s="141" t="s">
        <v>4099</v>
      </c>
      <c r="G1443" s="141" t="s">
        <v>4100</v>
      </c>
      <c r="H1443" s="141" t="s">
        <v>4098</v>
      </c>
      <c r="I1443" s="141" t="s">
        <v>4100</v>
      </c>
      <c r="J1443" s="141" t="s">
        <v>4099</v>
      </c>
      <c r="K1443" s="141" t="s">
        <v>4098</v>
      </c>
      <c r="L1443" s="141" t="s">
        <v>4099</v>
      </c>
      <c r="M1443" s="141" t="s">
        <v>4098</v>
      </c>
      <c r="N1443" s="141" t="s">
        <v>4098</v>
      </c>
      <c r="O1443" s="141" t="s">
        <v>4098</v>
      </c>
    </row>
    <row r="1444" spans="1:15" x14ac:dyDescent="0.2">
      <c r="A1444" s="141">
        <v>335039</v>
      </c>
      <c r="B1444" s="141" t="s">
        <v>4111</v>
      </c>
      <c r="C1444" s="141" t="s">
        <v>4100</v>
      </c>
      <c r="D1444" s="141" t="s">
        <v>4100</v>
      </c>
      <c r="E1444" s="141" t="s">
        <v>4100</v>
      </c>
      <c r="F1444" s="141" t="s">
        <v>4100</v>
      </c>
      <c r="G1444" s="141" t="s">
        <v>4099</v>
      </c>
      <c r="H1444" s="141" t="s">
        <v>4100</v>
      </c>
      <c r="I1444" s="141" t="s">
        <v>4100</v>
      </c>
      <c r="J1444" s="141" t="s">
        <v>4100</v>
      </c>
      <c r="K1444" s="141" t="s">
        <v>4100</v>
      </c>
      <c r="L1444" s="141" t="s">
        <v>4099</v>
      </c>
      <c r="M1444" s="141" t="s">
        <v>4100</v>
      </c>
      <c r="N1444" s="141" t="s">
        <v>4099</v>
      </c>
      <c r="O1444" s="141" t="s">
        <v>4098</v>
      </c>
    </row>
    <row r="1445" spans="1:15" x14ac:dyDescent="0.2">
      <c r="A1445" s="141">
        <v>335040</v>
      </c>
      <c r="B1445" s="141" t="s">
        <v>4111</v>
      </c>
      <c r="C1445" s="141" t="s">
        <v>4099</v>
      </c>
      <c r="D1445" s="141" t="s">
        <v>4099</v>
      </c>
      <c r="E1445" s="141" t="s">
        <v>4099</v>
      </c>
      <c r="F1445" s="141" t="s">
        <v>4099</v>
      </c>
      <c r="G1445" s="141" t="s">
        <v>4100</v>
      </c>
      <c r="H1445" s="141" t="s">
        <v>4099</v>
      </c>
      <c r="I1445" s="141" t="s">
        <v>4098</v>
      </c>
      <c r="J1445" s="141" t="s">
        <v>4098</v>
      </c>
      <c r="K1445" s="141" t="s">
        <v>4098</v>
      </c>
      <c r="L1445" s="141" t="s">
        <v>4099</v>
      </c>
      <c r="M1445" s="141" t="s">
        <v>4099</v>
      </c>
      <c r="N1445" s="141" t="s">
        <v>4098</v>
      </c>
      <c r="O1445" s="141" t="s">
        <v>4098</v>
      </c>
    </row>
    <row r="1446" spans="1:15" x14ac:dyDescent="0.2">
      <c r="A1446" s="141">
        <v>335044</v>
      </c>
      <c r="B1446" s="141" t="s">
        <v>4111</v>
      </c>
      <c r="C1446" s="141" t="s">
        <v>4100</v>
      </c>
      <c r="D1446" s="141" t="s">
        <v>4100</v>
      </c>
      <c r="E1446" s="141" t="s">
        <v>4100</v>
      </c>
      <c r="F1446" s="141" t="s">
        <v>4100</v>
      </c>
      <c r="G1446" s="141" t="s">
        <v>4100</v>
      </c>
      <c r="H1446" s="141" t="s">
        <v>4100</v>
      </c>
      <c r="I1446" s="141" t="s">
        <v>4100</v>
      </c>
      <c r="J1446" s="141" t="s">
        <v>4099</v>
      </c>
      <c r="K1446" s="141" t="s">
        <v>4100</v>
      </c>
      <c r="L1446" s="141" t="s">
        <v>4100</v>
      </c>
      <c r="M1446" s="141" t="s">
        <v>4100</v>
      </c>
      <c r="N1446" s="141" t="s">
        <v>4100</v>
      </c>
      <c r="O1446" s="141" t="s">
        <v>4099</v>
      </c>
    </row>
    <row r="1447" spans="1:15" x14ac:dyDescent="0.2">
      <c r="A1447" s="141">
        <v>335046</v>
      </c>
      <c r="B1447" s="141" t="s">
        <v>4111</v>
      </c>
      <c r="C1447" s="141" t="s">
        <v>4100</v>
      </c>
      <c r="D1447" s="141" t="s">
        <v>4099</v>
      </c>
      <c r="E1447" s="141" t="s">
        <v>4100</v>
      </c>
      <c r="F1447" s="141" t="s">
        <v>4099</v>
      </c>
      <c r="G1447" s="141" t="s">
        <v>4100</v>
      </c>
      <c r="H1447" s="141" t="s">
        <v>4099</v>
      </c>
      <c r="I1447" s="141" t="s">
        <v>4099</v>
      </c>
      <c r="J1447" s="141" t="s">
        <v>4098</v>
      </c>
      <c r="K1447" s="141" t="s">
        <v>4098</v>
      </c>
      <c r="L1447" s="141" t="s">
        <v>4098</v>
      </c>
      <c r="M1447" s="141" t="s">
        <v>4099</v>
      </c>
      <c r="N1447" s="141" t="s">
        <v>4099</v>
      </c>
      <c r="O1447" s="141" t="s">
        <v>4098</v>
      </c>
    </row>
    <row r="1448" spans="1:15" x14ac:dyDescent="0.2">
      <c r="A1448" s="141">
        <v>335048</v>
      </c>
      <c r="B1448" s="141" t="s">
        <v>4111</v>
      </c>
      <c r="C1448" s="141" t="s">
        <v>4099</v>
      </c>
      <c r="D1448" s="141" t="s">
        <v>4100</v>
      </c>
      <c r="E1448" s="141" t="s">
        <v>4100</v>
      </c>
      <c r="F1448" s="141" t="s">
        <v>4100</v>
      </c>
      <c r="G1448" s="141" t="s">
        <v>4100</v>
      </c>
      <c r="H1448" s="141" t="s">
        <v>4100</v>
      </c>
      <c r="I1448" s="141" t="s">
        <v>4100</v>
      </c>
      <c r="J1448" s="141" t="s">
        <v>4099</v>
      </c>
      <c r="K1448" s="141" t="s">
        <v>4099</v>
      </c>
      <c r="L1448" s="141" t="s">
        <v>4099</v>
      </c>
      <c r="M1448" s="141" t="s">
        <v>4099</v>
      </c>
      <c r="N1448" s="141" t="s">
        <v>4099</v>
      </c>
      <c r="O1448" s="141" t="s">
        <v>4099</v>
      </c>
    </row>
    <row r="1449" spans="1:15" x14ac:dyDescent="0.2">
      <c r="A1449" s="141">
        <v>335056</v>
      </c>
      <c r="B1449" s="141" t="s">
        <v>4111</v>
      </c>
      <c r="C1449" s="141" t="s">
        <v>4100</v>
      </c>
      <c r="D1449" s="141" t="s">
        <v>4100</v>
      </c>
      <c r="E1449" s="141" t="s">
        <v>4100</v>
      </c>
      <c r="F1449" s="141" t="s">
        <v>4098</v>
      </c>
      <c r="G1449" s="141" t="s">
        <v>4100</v>
      </c>
      <c r="H1449" s="141" t="s">
        <v>4100</v>
      </c>
      <c r="I1449" s="141" t="s">
        <v>4099</v>
      </c>
      <c r="J1449" s="141" t="s">
        <v>4100</v>
      </c>
      <c r="K1449" s="141" t="s">
        <v>4098</v>
      </c>
      <c r="L1449" s="141" t="s">
        <v>4100</v>
      </c>
      <c r="M1449" s="141" t="s">
        <v>4100</v>
      </c>
      <c r="N1449" s="141" t="s">
        <v>4100</v>
      </c>
      <c r="O1449" s="141" t="s">
        <v>4099</v>
      </c>
    </row>
    <row r="1450" spans="1:15" x14ac:dyDescent="0.2">
      <c r="A1450" s="141">
        <v>335059</v>
      </c>
      <c r="B1450" s="141" t="s">
        <v>4111</v>
      </c>
      <c r="C1450" s="141" t="s">
        <v>4099</v>
      </c>
      <c r="D1450" s="141" t="s">
        <v>4099</v>
      </c>
      <c r="E1450" s="141" t="s">
        <v>4099</v>
      </c>
      <c r="F1450" s="141" t="s">
        <v>4100</v>
      </c>
      <c r="G1450" s="141" t="s">
        <v>4100</v>
      </c>
      <c r="H1450" s="141" t="s">
        <v>4100</v>
      </c>
      <c r="I1450" s="141" t="s">
        <v>4100</v>
      </c>
      <c r="J1450" s="141" t="s">
        <v>4100</v>
      </c>
      <c r="K1450" s="141" t="s">
        <v>4099</v>
      </c>
      <c r="L1450" s="141" t="s">
        <v>4100</v>
      </c>
      <c r="M1450" s="141" t="s">
        <v>4100</v>
      </c>
      <c r="N1450" s="141" t="s">
        <v>4099</v>
      </c>
      <c r="O1450" s="141" t="s">
        <v>4099</v>
      </c>
    </row>
    <row r="1451" spans="1:15" x14ac:dyDescent="0.2">
      <c r="A1451" s="141">
        <v>335060</v>
      </c>
      <c r="B1451" s="141" t="s">
        <v>4111</v>
      </c>
      <c r="C1451" s="141" t="s">
        <v>4100</v>
      </c>
      <c r="D1451" s="141" t="s">
        <v>4099</v>
      </c>
      <c r="E1451" s="141" t="s">
        <v>4099</v>
      </c>
      <c r="F1451" s="141" t="s">
        <v>4100</v>
      </c>
      <c r="G1451" s="141" t="s">
        <v>4100</v>
      </c>
      <c r="H1451" s="141" t="s">
        <v>4100</v>
      </c>
      <c r="I1451" s="141" t="s">
        <v>4098</v>
      </c>
      <c r="J1451" s="141" t="s">
        <v>4099</v>
      </c>
      <c r="K1451" s="141" t="s">
        <v>4100</v>
      </c>
      <c r="L1451" s="141" t="s">
        <v>4100</v>
      </c>
      <c r="M1451" s="141" t="s">
        <v>4100</v>
      </c>
      <c r="N1451" s="141" t="s">
        <v>4098</v>
      </c>
      <c r="O1451" s="141" t="s">
        <v>4100</v>
      </c>
    </row>
    <row r="1452" spans="1:15" x14ac:dyDescent="0.2">
      <c r="A1452" s="141">
        <v>335061</v>
      </c>
      <c r="B1452" s="141" t="s">
        <v>4111</v>
      </c>
      <c r="C1452" s="141" t="s">
        <v>4099</v>
      </c>
      <c r="D1452" s="141" t="s">
        <v>4099</v>
      </c>
      <c r="E1452" s="141" t="s">
        <v>4099</v>
      </c>
      <c r="F1452" s="141" t="s">
        <v>4100</v>
      </c>
      <c r="G1452" s="141" t="s">
        <v>4099</v>
      </c>
      <c r="H1452" s="141" t="s">
        <v>4100</v>
      </c>
      <c r="I1452" s="141" t="s">
        <v>4099</v>
      </c>
      <c r="J1452" s="141" t="s">
        <v>4100</v>
      </c>
      <c r="K1452" s="141" t="s">
        <v>4100</v>
      </c>
      <c r="L1452" s="141" t="s">
        <v>4099</v>
      </c>
      <c r="M1452" s="141" t="s">
        <v>4099</v>
      </c>
      <c r="N1452" s="141" t="s">
        <v>4100</v>
      </c>
      <c r="O1452" s="141" t="s">
        <v>4099</v>
      </c>
    </row>
    <row r="1453" spans="1:15" x14ac:dyDescent="0.2">
      <c r="A1453" s="141">
        <v>335075</v>
      </c>
      <c r="B1453" s="141" t="s">
        <v>4111</v>
      </c>
      <c r="C1453" s="141" t="s">
        <v>4099</v>
      </c>
      <c r="D1453" s="141" t="s">
        <v>4100</v>
      </c>
      <c r="E1453" s="141" t="s">
        <v>4100</v>
      </c>
      <c r="F1453" s="141" t="s">
        <v>4100</v>
      </c>
      <c r="G1453" s="141" t="s">
        <v>4099</v>
      </c>
      <c r="H1453" s="141" t="s">
        <v>4100</v>
      </c>
      <c r="I1453" s="141" t="s">
        <v>4099</v>
      </c>
      <c r="J1453" s="141" t="s">
        <v>4100</v>
      </c>
      <c r="K1453" s="141" t="s">
        <v>4099</v>
      </c>
      <c r="L1453" s="141" t="s">
        <v>4099</v>
      </c>
      <c r="M1453" s="141" t="s">
        <v>4100</v>
      </c>
      <c r="N1453" s="141" t="s">
        <v>4100</v>
      </c>
      <c r="O1453" s="141" t="s">
        <v>4099</v>
      </c>
    </row>
    <row r="1454" spans="1:15" x14ac:dyDescent="0.2">
      <c r="A1454" s="141">
        <v>335080</v>
      </c>
      <c r="B1454" s="141" t="s">
        <v>4111</v>
      </c>
      <c r="C1454" s="141" t="s">
        <v>4099</v>
      </c>
      <c r="D1454" s="141" t="s">
        <v>4100</v>
      </c>
      <c r="E1454" s="141" t="s">
        <v>4100</v>
      </c>
      <c r="F1454" s="141" t="s">
        <v>4100</v>
      </c>
      <c r="G1454" s="141" t="s">
        <v>4100</v>
      </c>
      <c r="H1454" s="141" t="s">
        <v>4099</v>
      </c>
      <c r="I1454" s="141" t="s">
        <v>4099</v>
      </c>
      <c r="J1454" s="141" t="s">
        <v>4100</v>
      </c>
      <c r="K1454" s="141" t="s">
        <v>4100</v>
      </c>
      <c r="L1454" s="141" t="s">
        <v>4099</v>
      </c>
      <c r="M1454" s="141" t="s">
        <v>4099</v>
      </c>
      <c r="N1454" s="141" t="s">
        <v>4100</v>
      </c>
      <c r="O1454" s="141" t="s">
        <v>4098</v>
      </c>
    </row>
    <row r="1455" spans="1:15" x14ac:dyDescent="0.2">
      <c r="A1455" s="141">
        <v>335083</v>
      </c>
      <c r="B1455" s="141" t="s">
        <v>4111</v>
      </c>
      <c r="C1455" s="141" t="s">
        <v>4099</v>
      </c>
      <c r="D1455" s="141" t="s">
        <v>4100</v>
      </c>
      <c r="E1455" s="141" t="s">
        <v>4099</v>
      </c>
      <c r="F1455" s="141" t="s">
        <v>4100</v>
      </c>
      <c r="G1455" s="141" t="s">
        <v>4100</v>
      </c>
      <c r="H1455" s="141" t="s">
        <v>4100</v>
      </c>
      <c r="I1455" s="141" t="s">
        <v>4100</v>
      </c>
      <c r="J1455" s="141" t="s">
        <v>4100</v>
      </c>
      <c r="K1455" s="141" t="s">
        <v>4100</v>
      </c>
      <c r="L1455" s="141" t="s">
        <v>4100</v>
      </c>
      <c r="M1455" s="141" t="s">
        <v>4099</v>
      </c>
      <c r="N1455" s="141" t="s">
        <v>4100</v>
      </c>
      <c r="O1455" s="141" t="s">
        <v>4099</v>
      </c>
    </row>
    <row r="1456" spans="1:15" x14ac:dyDescent="0.2">
      <c r="A1456" s="141">
        <v>335086</v>
      </c>
      <c r="B1456" s="141" t="s">
        <v>4111</v>
      </c>
      <c r="C1456" s="141" t="s">
        <v>4100</v>
      </c>
      <c r="D1456" s="141" t="s">
        <v>4100</v>
      </c>
      <c r="E1456" s="141" t="s">
        <v>4100</v>
      </c>
      <c r="F1456" s="141" t="s">
        <v>4100</v>
      </c>
      <c r="G1456" s="141" t="s">
        <v>4100</v>
      </c>
      <c r="H1456" s="141" t="s">
        <v>4100</v>
      </c>
      <c r="I1456" s="141" t="s">
        <v>4099</v>
      </c>
      <c r="J1456" s="141" t="s">
        <v>4099</v>
      </c>
      <c r="K1456" s="141" t="s">
        <v>4100</v>
      </c>
      <c r="L1456" s="141" t="s">
        <v>4100</v>
      </c>
      <c r="M1456" s="141" t="s">
        <v>4099</v>
      </c>
      <c r="N1456" s="141" t="s">
        <v>4100</v>
      </c>
      <c r="O1456" s="141" t="s">
        <v>4100</v>
      </c>
    </row>
    <row r="1457" spans="1:15" x14ac:dyDescent="0.2">
      <c r="A1457" s="141">
        <v>335089</v>
      </c>
      <c r="B1457" s="141" t="s">
        <v>4111</v>
      </c>
      <c r="C1457" s="141" t="s">
        <v>4099</v>
      </c>
      <c r="D1457" s="141" t="s">
        <v>4099</v>
      </c>
      <c r="E1457" s="141" t="s">
        <v>4099</v>
      </c>
      <c r="F1457" s="141" t="s">
        <v>4098</v>
      </c>
      <c r="G1457" s="141" t="s">
        <v>4099</v>
      </c>
      <c r="H1457" s="141" t="s">
        <v>4100</v>
      </c>
      <c r="I1457" s="141" t="s">
        <v>4099</v>
      </c>
      <c r="J1457" s="141" t="s">
        <v>4099</v>
      </c>
      <c r="K1457" s="141" t="s">
        <v>4098</v>
      </c>
      <c r="L1457" s="141" t="s">
        <v>4099</v>
      </c>
      <c r="M1457" s="141" t="s">
        <v>4098</v>
      </c>
      <c r="N1457" s="141" t="s">
        <v>4098</v>
      </c>
      <c r="O1457" s="141" t="s">
        <v>4099</v>
      </c>
    </row>
    <row r="1458" spans="1:15" x14ac:dyDescent="0.2">
      <c r="A1458" s="141">
        <v>335095</v>
      </c>
      <c r="B1458" s="141" t="s">
        <v>4111</v>
      </c>
      <c r="C1458" s="141" t="s">
        <v>4099</v>
      </c>
      <c r="D1458" s="141" t="s">
        <v>4099</v>
      </c>
      <c r="E1458" s="141" t="s">
        <v>4099</v>
      </c>
      <c r="F1458" s="141" t="s">
        <v>4100</v>
      </c>
      <c r="G1458" s="141" t="s">
        <v>4100</v>
      </c>
      <c r="H1458" s="141" t="s">
        <v>4100</v>
      </c>
      <c r="I1458" s="141" t="s">
        <v>4100</v>
      </c>
      <c r="J1458" s="141" t="s">
        <v>4100</v>
      </c>
      <c r="K1458" s="141" t="s">
        <v>4100</v>
      </c>
      <c r="L1458" s="141" t="s">
        <v>4100</v>
      </c>
      <c r="M1458" s="141" t="s">
        <v>4099</v>
      </c>
      <c r="N1458" s="141" t="s">
        <v>4100</v>
      </c>
      <c r="O1458" s="141" t="s">
        <v>4100</v>
      </c>
    </row>
    <row r="1459" spans="1:15" x14ac:dyDescent="0.2">
      <c r="A1459" s="141">
        <v>335104</v>
      </c>
      <c r="B1459" s="141" t="s">
        <v>4111</v>
      </c>
      <c r="C1459" s="141" t="s">
        <v>4099</v>
      </c>
      <c r="D1459" s="141" t="s">
        <v>4099</v>
      </c>
      <c r="E1459" s="141" t="s">
        <v>4100</v>
      </c>
      <c r="F1459" s="141" t="s">
        <v>4099</v>
      </c>
      <c r="G1459" s="141" t="s">
        <v>4099</v>
      </c>
      <c r="H1459" s="141" t="s">
        <v>4100</v>
      </c>
      <c r="I1459" s="141" t="s">
        <v>4099</v>
      </c>
      <c r="J1459" s="141" t="s">
        <v>4098</v>
      </c>
      <c r="K1459" s="141" t="s">
        <v>4099</v>
      </c>
      <c r="L1459" s="141" t="s">
        <v>4098</v>
      </c>
      <c r="M1459" s="141" t="s">
        <v>4099</v>
      </c>
      <c r="N1459" s="141" t="s">
        <v>4099</v>
      </c>
      <c r="O1459" s="141" t="s">
        <v>4098</v>
      </c>
    </row>
    <row r="1460" spans="1:15" x14ac:dyDescent="0.2">
      <c r="A1460" s="141">
        <v>335109</v>
      </c>
      <c r="B1460" s="141" t="s">
        <v>4111</v>
      </c>
      <c r="C1460" s="141" t="s">
        <v>4100</v>
      </c>
      <c r="D1460" s="141" t="s">
        <v>4099</v>
      </c>
      <c r="E1460" s="141" t="s">
        <v>4098</v>
      </c>
      <c r="F1460" s="141" t="s">
        <v>4098</v>
      </c>
      <c r="G1460" s="141" t="s">
        <v>4099</v>
      </c>
      <c r="H1460" s="141" t="s">
        <v>4099</v>
      </c>
      <c r="I1460" s="141" t="s">
        <v>4099</v>
      </c>
      <c r="J1460" s="141" t="s">
        <v>4099</v>
      </c>
      <c r="K1460" s="141" t="s">
        <v>4099</v>
      </c>
      <c r="L1460" s="141" t="s">
        <v>4099</v>
      </c>
      <c r="M1460" s="141" t="s">
        <v>4099</v>
      </c>
      <c r="N1460" s="141" t="s">
        <v>4098</v>
      </c>
      <c r="O1460" s="141" t="s">
        <v>4099</v>
      </c>
    </row>
    <row r="1461" spans="1:15" x14ac:dyDescent="0.2">
      <c r="A1461" s="141">
        <v>335138</v>
      </c>
      <c r="B1461" s="141" t="s">
        <v>4111</v>
      </c>
      <c r="C1461" s="141" t="s">
        <v>4099</v>
      </c>
      <c r="D1461" s="141" t="s">
        <v>4099</v>
      </c>
      <c r="E1461" s="141" t="s">
        <v>4099</v>
      </c>
      <c r="F1461" s="141" t="s">
        <v>4100</v>
      </c>
      <c r="G1461" s="141" t="s">
        <v>4099</v>
      </c>
      <c r="H1461" s="141" t="s">
        <v>4100</v>
      </c>
      <c r="I1461" s="141" t="s">
        <v>4098</v>
      </c>
      <c r="J1461" s="141" t="s">
        <v>4098</v>
      </c>
      <c r="K1461" s="141" t="s">
        <v>4100</v>
      </c>
      <c r="L1461" s="141" t="s">
        <v>4099</v>
      </c>
      <c r="M1461" s="141" t="s">
        <v>4099</v>
      </c>
      <c r="N1461" s="141" t="s">
        <v>4098</v>
      </c>
      <c r="O1461" s="141" t="s">
        <v>4098</v>
      </c>
    </row>
    <row r="1462" spans="1:15" x14ac:dyDescent="0.2">
      <c r="A1462" s="141">
        <v>335145</v>
      </c>
      <c r="B1462" s="141" t="s">
        <v>4111</v>
      </c>
      <c r="C1462" s="141" t="s">
        <v>4100</v>
      </c>
      <c r="D1462" s="141" t="s">
        <v>4099</v>
      </c>
      <c r="E1462" s="141" t="s">
        <v>4100</v>
      </c>
      <c r="F1462" s="141" t="s">
        <v>4100</v>
      </c>
      <c r="G1462" s="141" t="s">
        <v>4099</v>
      </c>
      <c r="H1462" s="141" t="s">
        <v>4099</v>
      </c>
      <c r="I1462" s="141" t="s">
        <v>4098</v>
      </c>
      <c r="J1462" s="141" t="s">
        <v>4098</v>
      </c>
      <c r="K1462" s="141" t="s">
        <v>4098</v>
      </c>
      <c r="L1462" s="141" t="s">
        <v>4098</v>
      </c>
      <c r="M1462" s="141" t="s">
        <v>4098</v>
      </c>
      <c r="N1462" s="141" t="s">
        <v>4098</v>
      </c>
      <c r="O1462" s="141" t="s">
        <v>4098</v>
      </c>
    </row>
    <row r="1463" spans="1:15" x14ac:dyDescent="0.2">
      <c r="A1463" s="141">
        <v>335170</v>
      </c>
      <c r="B1463" s="141" t="s">
        <v>4111</v>
      </c>
      <c r="C1463" s="141" t="s">
        <v>4100</v>
      </c>
      <c r="D1463" s="141" t="s">
        <v>4098</v>
      </c>
      <c r="E1463" s="141" t="s">
        <v>4098</v>
      </c>
      <c r="F1463" s="141" t="s">
        <v>4100</v>
      </c>
      <c r="G1463" s="141" t="s">
        <v>4098</v>
      </c>
      <c r="H1463" s="141" t="s">
        <v>4099</v>
      </c>
      <c r="I1463" s="141" t="s">
        <v>4099</v>
      </c>
      <c r="J1463" s="141" t="s">
        <v>4098</v>
      </c>
      <c r="K1463" s="141" t="s">
        <v>4098</v>
      </c>
      <c r="L1463" s="141" t="s">
        <v>4098</v>
      </c>
      <c r="M1463" s="141" t="s">
        <v>4098</v>
      </c>
      <c r="N1463" s="141" t="s">
        <v>4098</v>
      </c>
      <c r="O1463" s="141" t="s">
        <v>4098</v>
      </c>
    </row>
    <row r="1464" spans="1:15" x14ac:dyDescent="0.2">
      <c r="A1464" s="141">
        <v>335174</v>
      </c>
      <c r="B1464" s="141" t="s">
        <v>4111</v>
      </c>
      <c r="C1464" s="141" t="s">
        <v>4100</v>
      </c>
      <c r="D1464" s="141" t="s">
        <v>4099</v>
      </c>
      <c r="E1464" s="141" t="s">
        <v>4100</v>
      </c>
      <c r="F1464" s="141" t="s">
        <v>4099</v>
      </c>
      <c r="G1464" s="141" t="s">
        <v>4100</v>
      </c>
      <c r="H1464" s="141" t="s">
        <v>4098</v>
      </c>
      <c r="I1464" s="141" t="s">
        <v>4098</v>
      </c>
      <c r="J1464" s="141" t="s">
        <v>4100</v>
      </c>
      <c r="K1464" s="141" t="s">
        <v>4100</v>
      </c>
      <c r="L1464" s="141" t="s">
        <v>4100</v>
      </c>
      <c r="M1464" s="141" t="s">
        <v>4100</v>
      </c>
      <c r="N1464" s="141" t="s">
        <v>4098</v>
      </c>
      <c r="O1464" s="141" t="s">
        <v>4099</v>
      </c>
    </row>
    <row r="1465" spans="1:15" x14ac:dyDescent="0.2">
      <c r="A1465" s="141">
        <v>335181</v>
      </c>
      <c r="B1465" s="141" t="s">
        <v>4111</v>
      </c>
      <c r="C1465" s="141" t="s">
        <v>4099</v>
      </c>
      <c r="D1465" s="141" t="s">
        <v>4100</v>
      </c>
      <c r="E1465" s="141" t="s">
        <v>4099</v>
      </c>
      <c r="F1465" s="141" t="s">
        <v>4100</v>
      </c>
      <c r="G1465" s="141" t="s">
        <v>4100</v>
      </c>
      <c r="H1465" s="141" t="s">
        <v>4100</v>
      </c>
      <c r="I1465" s="141" t="s">
        <v>4098</v>
      </c>
      <c r="J1465" s="141" t="s">
        <v>4098</v>
      </c>
      <c r="K1465" s="141" t="s">
        <v>4100</v>
      </c>
      <c r="L1465" s="141" t="s">
        <v>4099</v>
      </c>
      <c r="M1465" s="141" t="s">
        <v>4100</v>
      </c>
      <c r="N1465" s="141" t="s">
        <v>4098</v>
      </c>
      <c r="O1465" s="141" t="s">
        <v>4098</v>
      </c>
    </row>
    <row r="1466" spans="1:15" x14ac:dyDescent="0.2">
      <c r="A1466" s="141">
        <v>335184</v>
      </c>
      <c r="B1466" s="141" t="s">
        <v>4111</v>
      </c>
      <c r="C1466" s="141" t="s">
        <v>4099</v>
      </c>
      <c r="D1466" s="141" t="s">
        <v>4099</v>
      </c>
      <c r="E1466" s="141" t="s">
        <v>4098</v>
      </c>
      <c r="F1466" s="141" t="s">
        <v>4100</v>
      </c>
      <c r="G1466" s="141" t="s">
        <v>4098</v>
      </c>
      <c r="H1466" s="141" t="s">
        <v>4100</v>
      </c>
      <c r="I1466" s="141" t="s">
        <v>4099</v>
      </c>
      <c r="J1466" s="141" t="s">
        <v>4099</v>
      </c>
      <c r="K1466" s="141" t="s">
        <v>4098</v>
      </c>
      <c r="L1466" s="141" t="s">
        <v>4100</v>
      </c>
      <c r="M1466" s="141" t="s">
        <v>4098</v>
      </c>
      <c r="N1466" s="141" t="s">
        <v>4100</v>
      </c>
      <c r="O1466" s="141" t="s">
        <v>4098</v>
      </c>
    </row>
    <row r="1467" spans="1:15" x14ac:dyDescent="0.2">
      <c r="A1467" s="141">
        <v>335193</v>
      </c>
      <c r="B1467" s="141" t="s">
        <v>4111</v>
      </c>
      <c r="C1467" s="141" t="s">
        <v>4100</v>
      </c>
      <c r="D1467" s="141" t="s">
        <v>4100</v>
      </c>
      <c r="E1467" s="141" t="s">
        <v>4099</v>
      </c>
      <c r="F1467" s="141" t="s">
        <v>4100</v>
      </c>
      <c r="G1467" s="141" t="s">
        <v>4100</v>
      </c>
      <c r="H1467" s="141" t="s">
        <v>4100</v>
      </c>
      <c r="I1467" s="141" t="s">
        <v>4099</v>
      </c>
      <c r="J1467" s="141" t="s">
        <v>4100</v>
      </c>
      <c r="K1467" s="141" t="s">
        <v>4099</v>
      </c>
      <c r="L1467" s="141" t="s">
        <v>4100</v>
      </c>
      <c r="M1467" s="141" t="s">
        <v>4099</v>
      </c>
      <c r="N1467" s="141" t="s">
        <v>4099</v>
      </c>
      <c r="O1467" s="141" t="s">
        <v>4098</v>
      </c>
    </row>
    <row r="1468" spans="1:15" x14ac:dyDescent="0.2">
      <c r="A1468" s="141">
        <v>335194</v>
      </c>
      <c r="B1468" s="141" t="s">
        <v>4111</v>
      </c>
      <c r="C1468" s="141" t="s">
        <v>4099</v>
      </c>
      <c r="D1468" s="141" t="s">
        <v>4099</v>
      </c>
      <c r="E1468" s="141" t="s">
        <v>4099</v>
      </c>
      <c r="F1468" s="141" t="s">
        <v>4099</v>
      </c>
      <c r="G1468" s="141" t="s">
        <v>4099</v>
      </c>
      <c r="H1468" s="141" t="s">
        <v>4099</v>
      </c>
      <c r="I1468" s="141" t="s">
        <v>4099</v>
      </c>
      <c r="J1468" s="141" t="s">
        <v>4099</v>
      </c>
      <c r="K1468" s="141" t="s">
        <v>4099</v>
      </c>
      <c r="L1468" s="141" t="s">
        <v>4099</v>
      </c>
      <c r="M1468" s="141" t="s">
        <v>4099</v>
      </c>
      <c r="N1468" s="141" t="s">
        <v>4099</v>
      </c>
      <c r="O1468" s="141" t="s">
        <v>4099</v>
      </c>
    </row>
    <row r="1469" spans="1:15" x14ac:dyDescent="0.2">
      <c r="A1469" s="141">
        <v>335216</v>
      </c>
      <c r="B1469" s="141" t="s">
        <v>4111</v>
      </c>
      <c r="C1469" s="141" t="s">
        <v>4100</v>
      </c>
      <c r="D1469" s="141" t="s">
        <v>4100</v>
      </c>
      <c r="E1469" s="141" t="s">
        <v>4100</v>
      </c>
      <c r="F1469" s="141" t="s">
        <v>4099</v>
      </c>
      <c r="G1469" s="141" t="s">
        <v>4100</v>
      </c>
      <c r="H1469" s="141" t="s">
        <v>4100</v>
      </c>
      <c r="I1469" s="141" t="s">
        <v>4100</v>
      </c>
      <c r="J1469" s="141" t="s">
        <v>4100</v>
      </c>
      <c r="K1469" s="141" t="s">
        <v>4098</v>
      </c>
      <c r="L1469" s="141" t="s">
        <v>4099</v>
      </c>
      <c r="M1469" s="141" t="s">
        <v>4099</v>
      </c>
      <c r="N1469" s="141" t="s">
        <v>4099</v>
      </c>
      <c r="O1469" s="141" t="s">
        <v>4098</v>
      </c>
    </row>
    <row r="1470" spans="1:15" x14ac:dyDescent="0.2">
      <c r="A1470" s="141">
        <v>335225</v>
      </c>
      <c r="B1470" s="141" t="s">
        <v>4111</v>
      </c>
      <c r="C1470" s="141" t="s">
        <v>4100</v>
      </c>
      <c r="D1470" s="141" t="s">
        <v>4098</v>
      </c>
      <c r="E1470" s="141" t="s">
        <v>4099</v>
      </c>
      <c r="F1470" s="141" t="s">
        <v>4099</v>
      </c>
      <c r="G1470" s="141" t="s">
        <v>4099</v>
      </c>
      <c r="H1470" s="141" t="s">
        <v>4100</v>
      </c>
      <c r="I1470" s="141" t="s">
        <v>4098</v>
      </c>
      <c r="J1470" s="141" t="s">
        <v>4098</v>
      </c>
      <c r="K1470" s="141" t="s">
        <v>4098</v>
      </c>
      <c r="L1470" s="141" t="s">
        <v>4098</v>
      </c>
      <c r="M1470" s="141" t="s">
        <v>4098</v>
      </c>
      <c r="N1470" s="141" t="s">
        <v>4098</v>
      </c>
      <c r="O1470" s="141" t="s">
        <v>4099</v>
      </c>
    </row>
    <row r="1471" spans="1:15" x14ac:dyDescent="0.2">
      <c r="A1471" s="141">
        <v>335228</v>
      </c>
      <c r="B1471" s="141" t="s">
        <v>4111</v>
      </c>
      <c r="C1471" s="141" t="s">
        <v>4100</v>
      </c>
      <c r="D1471" s="141" t="s">
        <v>4099</v>
      </c>
      <c r="E1471" s="141" t="s">
        <v>4100</v>
      </c>
      <c r="F1471" s="141" t="s">
        <v>4100</v>
      </c>
      <c r="G1471" s="141" t="s">
        <v>4100</v>
      </c>
      <c r="H1471" s="141" t="s">
        <v>4100</v>
      </c>
      <c r="I1471" s="141" t="s">
        <v>4099</v>
      </c>
      <c r="J1471" s="141" t="s">
        <v>4100</v>
      </c>
      <c r="K1471" s="141" t="s">
        <v>4099</v>
      </c>
      <c r="L1471" s="141" t="s">
        <v>4099</v>
      </c>
      <c r="M1471" s="141" t="s">
        <v>4100</v>
      </c>
      <c r="N1471" s="141" t="s">
        <v>4100</v>
      </c>
      <c r="O1471" s="141" t="s">
        <v>4098</v>
      </c>
    </row>
    <row r="1472" spans="1:15" x14ac:dyDescent="0.2">
      <c r="A1472" s="141">
        <v>335230</v>
      </c>
      <c r="B1472" s="141" t="s">
        <v>4111</v>
      </c>
      <c r="C1472" s="141" t="s">
        <v>4100</v>
      </c>
      <c r="D1472" s="141" t="s">
        <v>4099</v>
      </c>
      <c r="E1472" s="141" t="s">
        <v>4100</v>
      </c>
      <c r="F1472" s="141" t="s">
        <v>4099</v>
      </c>
      <c r="G1472" s="141" t="s">
        <v>4099</v>
      </c>
      <c r="H1472" s="141" t="s">
        <v>4099</v>
      </c>
      <c r="I1472" s="141" t="s">
        <v>4099</v>
      </c>
      <c r="J1472" s="141" t="s">
        <v>4099</v>
      </c>
      <c r="K1472" s="141" t="s">
        <v>4098</v>
      </c>
      <c r="L1472" s="141" t="s">
        <v>4098</v>
      </c>
      <c r="M1472" s="141" t="s">
        <v>4099</v>
      </c>
      <c r="N1472" s="141" t="s">
        <v>4099</v>
      </c>
      <c r="O1472" s="141" t="s">
        <v>4099</v>
      </c>
    </row>
    <row r="1473" spans="1:15" x14ac:dyDescent="0.2">
      <c r="A1473" s="141">
        <v>335231</v>
      </c>
      <c r="B1473" s="141" t="s">
        <v>4111</v>
      </c>
      <c r="C1473" s="141" t="s">
        <v>4099</v>
      </c>
      <c r="D1473" s="141" t="s">
        <v>4100</v>
      </c>
      <c r="E1473" s="141" t="s">
        <v>4100</v>
      </c>
      <c r="F1473" s="141" t="s">
        <v>4100</v>
      </c>
      <c r="G1473" s="141" t="s">
        <v>4099</v>
      </c>
      <c r="H1473" s="141" t="s">
        <v>4100</v>
      </c>
      <c r="I1473" s="141" t="s">
        <v>4099</v>
      </c>
      <c r="J1473" s="141" t="s">
        <v>4098</v>
      </c>
      <c r="K1473" s="141" t="s">
        <v>4099</v>
      </c>
      <c r="L1473" s="141" t="s">
        <v>4098</v>
      </c>
      <c r="M1473" s="141" t="s">
        <v>4098</v>
      </c>
      <c r="N1473" s="141" t="s">
        <v>4099</v>
      </c>
      <c r="O1473" s="141" t="s">
        <v>4098</v>
      </c>
    </row>
    <row r="1474" spans="1:15" x14ac:dyDescent="0.2">
      <c r="A1474" s="141">
        <v>335232</v>
      </c>
      <c r="B1474" s="141" t="s">
        <v>4111</v>
      </c>
      <c r="C1474" s="141" t="s">
        <v>4100</v>
      </c>
      <c r="D1474" s="141" t="s">
        <v>4100</v>
      </c>
      <c r="E1474" s="141" t="s">
        <v>4099</v>
      </c>
      <c r="F1474" s="141" t="s">
        <v>4100</v>
      </c>
      <c r="G1474" s="141" t="s">
        <v>4099</v>
      </c>
      <c r="H1474" s="141" t="s">
        <v>4100</v>
      </c>
      <c r="I1474" s="141" t="s">
        <v>4099</v>
      </c>
      <c r="J1474" s="141" t="s">
        <v>4099</v>
      </c>
      <c r="K1474" s="141" t="s">
        <v>4100</v>
      </c>
      <c r="L1474" s="141" t="s">
        <v>4100</v>
      </c>
      <c r="M1474" s="141" t="s">
        <v>4100</v>
      </c>
      <c r="N1474" s="141" t="s">
        <v>4099</v>
      </c>
      <c r="O1474" s="141" t="s">
        <v>4100</v>
      </c>
    </row>
    <row r="1475" spans="1:15" x14ac:dyDescent="0.2">
      <c r="A1475" s="141">
        <v>335246</v>
      </c>
      <c r="B1475" s="141" t="s">
        <v>4111</v>
      </c>
      <c r="C1475" s="141" t="s">
        <v>4100</v>
      </c>
      <c r="D1475" s="141" t="s">
        <v>4100</v>
      </c>
      <c r="E1475" s="141" t="s">
        <v>4100</v>
      </c>
      <c r="F1475" s="141" t="s">
        <v>4100</v>
      </c>
      <c r="G1475" s="141" t="s">
        <v>4100</v>
      </c>
      <c r="H1475" s="141" t="s">
        <v>4100</v>
      </c>
      <c r="I1475" s="141" t="s">
        <v>4100</v>
      </c>
      <c r="J1475" s="141" t="s">
        <v>4099</v>
      </c>
      <c r="K1475" s="141" t="s">
        <v>4098</v>
      </c>
      <c r="L1475" s="141" t="s">
        <v>4098</v>
      </c>
      <c r="M1475" s="141" t="s">
        <v>4099</v>
      </c>
      <c r="N1475" s="141" t="s">
        <v>4098</v>
      </c>
      <c r="O1475" s="141" t="s">
        <v>4098</v>
      </c>
    </row>
    <row r="1476" spans="1:15" x14ac:dyDescent="0.2">
      <c r="A1476" s="141">
        <v>335253</v>
      </c>
      <c r="B1476" s="141" t="s">
        <v>4111</v>
      </c>
      <c r="C1476" s="141" t="s">
        <v>4100</v>
      </c>
      <c r="D1476" s="141" t="s">
        <v>4099</v>
      </c>
      <c r="E1476" s="141" t="s">
        <v>4099</v>
      </c>
      <c r="F1476" s="141" t="s">
        <v>4100</v>
      </c>
      <c r="G1476" s="141" t="s">
        <v>4100</v>
      </c>
      <c r="H1476" s="141" t="s">
        <v>4099</v>
      </c>
      <c r="I1476" s="141" t="s">
        <v>4099</v>
      </c>
      <c r="J1476" s="141" t="s">
        <v>4099</v>
      </c>
      <c r="K1476" s="141" t="s">
        <v>4098</v>
      </c>
      <c r="L1476" s="141" t="s">
        <v>4098</v>
      </c>
      <c r="M1476" s="141" t="s">
        <v>4099</v>
      </c>
      <c r="N1476" s="141" t="s">
        <v>4098</v>
      </c>
      <c r="O1476" s="141" t="s">
        <v>4098</v>
      </c>
    </row>
    <row r="1477" spans="1:15" x14ac:dyDescent="0.2">
      <c r="A1477" s="141">
        <v>335267</v>
      </c>
      <c r="B1477" s="141" t="s">
        <v>4111</v>
      </c>
      <c r="C1477" s="141" t="s">
        <v>4100</v>
      </c>
      <c r="D1477" s="141" t="s">
        <v>4100</v>
      </c>
      <c r="E1477" s="141" t="s">
        <v>4099</v>
      </c>
      <c r="F1477" s="141" t="s">
        <v>4099</v>
      </c>
      <c r="G1477" s="141" t="s">
        <v>4099</v>
      </c>
      <c r="H1477" s="141" t="s">
        <v>4099</v>
      </c>
      <c r="I1477" s="141" t="s">
        <v>4098</v>
      </c>
      <c r="J1477" s="141" t="s">
        <v>4099</v>
      </c>
      <c r="K1477" s="141" t="s">
        <v>4100</v>
      </c>
      <c r="L1477" s="141" t="s">
        <v>4099</v>
      </c>
      <c r="M1477" s="141" t="s">
        <v>4099</v>
      </c>
      <c r="N1477" s="141" t="s">
        <v>4099</v>
      </c>
      <c r="O1477" s="141" t="s">
        <v>4099</v>
      </c>
    </row>
    <row r="1478" spans="1:15" x14ac:dyDescent="0.2">
      <c r="A1478" s="141">
        <v>335285</v>
      </c>
      <c r="B1478" s="141" t="s">
        <v>4111</v>
      </c>
      <c r="C1478" s="141" t="s">
        <v>4099</v>
      </c>
      <c r="D1478" s="141" t="s">
        <v>4099</v>
      </c>
      <c r="E1478" s="141" t="s">
        <v>4100</v>
      </c>
      <c r="F1478" s="141" t="s">
        <v>4100</v>
      </c>
      <c r="G1478" s="141" t="s">
        <v>4100</v>
      </c>
      <c r="H1478" s="141" t="s">
        <v>4100</v>
      </c>
      <c r="I1478" s="141" t="s">
        <v>4099</v>
      </c>
      <c r="J1478" s="141" t="s">
        <v>4100</v>
      </c>
      <c r="K1478" s="141" t="s">
        <v>4100</v>
      </c>
      <c r="L1478" s="141" t="s">
        <v>4100</v>
      </c>
      <c r="M1478" s="141" t="s">
        <v>4099</v>
      </c>
      <c r="N1478" s="141" t="s">
        <v>4100</v>
      </c>
      <c r="O1478" s="141" t="s">
        <v>4100</v>
      </c>
    </row>
    <row r="1479" spans="1:15" x14ac:dyDescent="0.2">
      <c r="A1479" s="141">
        <v>335294</v>
      </c>
      <c r="B1479" s="141" t="s">
        <v>4111</v>
      </c>
      <c r="C1479" s="141" t="s">
        <v>4099</v>
      </c>
      <c r="D1479" s="141" t="s">
        <v>4100</v>
      </c>
      <c r="E1479" s="141" t="s">
        <v>4100</v>
      </c>
      <c r="F1479" s="141" t="s">
        <v>4098</v>
      </c>
      <c r="G1479" s="141" t="s">
        <v>4099</v>
      </c>
      <c r="H1479" s="141" t="s">
        <v>4100</v>
      </c>
      <c r="I1479" s="141" t="s">
        <v>4098</v>
      </c>
      <c r="J1479" s="141" t="s">
        <v>4098</v>
      </c>
      <c r="K1479" s="141" t="s">
        <v>4098</v>
      </c>
      <c r="L1479" s="141" t="s">
        <v>4098</v>
      </c>
      <c r="M1479" s="141" t="s">
        <v>4098</v>
      </c>
      <c r="N1479" s="141" t="s">
        <v>4099</v>
      </c>
      <c r="O1479" s="141" t="s">
        <v>4098</v>
      </c>
    </row>
    <row r="1480" spans="1:15" x14ac:dyDescent="0.2">
      <c r="A1480" s="141">
        <v>335295</v>
      </c>
      <c r="B1480" s="141" t="s">
        <v>4111</v>
      </c>
      <c r="C1480" s="141" t="s">
        <v>4099</v>
      </c>
      <c r="D1480" s="141" t="s">
        <v>4100</v>
      </c>
      <c r="E1480" s="141" t="s">
        <v>4100</v>
      </c>
      <c r="F1480" s="141" t="s">
        <v>4099</v>
      </c>
      <c r="G1480" s="141" t="s">
        <v>4099</v>
      </c>
      <c r="H1480" s="141" t="s">
        <v>4100</v>
      </c>
      <c r="I1480" s="141" t="s">
        <v>4099</v>
      </c>
      <c r="J1480" s="141" t="s">
        <v>4099</v>
      </c>
      <c r="K1480" s="141" t="s">
        <v>4099</v>
      </c>
      <c r="L1480" s="141" t="s">
        <v>4099</v>
      </c>
      <c r="M1480" s="141" t="s">
        <v>4099</v>
      </c>
      <c r="N1480" s="141" t="s">
        <v>4099</v>
      </c>
      <c r="O1480" s="141" t="s">
        <v>4099</v>
      </c>
    </row>
    <row r="1481" spans="1:15" x14ac:dyDescent="0.2">
      <c r="A1481" s="141">
        <v>335297</v>
      </c>
      <c r="B1481" s="141" t="s">
        <v>4111</v>
      </c>
      <c r="C1481" s="141" t="s">
        <v>4099</v>
      </c>
      <c r="D1481" s="141" t="s">
        <v>4099</v>
      </c>
      <c r="E1481" s="141" t="s">
        <v>4099</v>
      </c>
      <c r="F1481" s="141" t="s">
        <v>4099</v>
      </c>
      <c r="G1481" s="141" t="s">
        <v>4100</v>
      </c>
      <c r="H1481" s="141" t="s">
        <v>4100</v>
      </c>
      <c r="I1481" s="141" t="s">
        <v>4098</v>
      </c>
      <c r="J1481" s="141" t="s">
        <v>4099</v>
      </c>
      <c r="K1481" s="141" t="s">
        <v>4098</v>
      </c>
      <c r="L1481" s="141" t="s">
        <v>4100</v>
      </c>
      <c r="M1481" s="141" t="s">
        <v>4099</v>
      </c>
      <c r="N1481" s="141" t="s">
        <v>4098</v>
      </c>
      <c r="O1481" s="141" t="s">
        <v>4098</v>
      </c>
    </row>
    <row r="1482" spans="1:15" x14ac:dyDescent="0.2">
      <c r="A1482" s="141">
        <v>335310</v>
      </c>
      <c r="B1482" s="141" t="s">
        <v>4111</v>
      </c>
      <c r="C1482" s="141" t="s">
        <v>4099</v>
      </c>
      <c r="D1482" s="141" t="s">
        <v>4099</v>
      </c>
      <c r="E1482" s="141" t="s">
        <v>4100</v>
      </c>
      <c r="F1482" s="141" t="s">
        <v>4100</v>
      </c>
      <c r="G1482" s="141" t="s">
        <v>4100</v>
      </c>
      <c r="H1482" s="141" t="s">
        <v>4100</v>
      </c>
      <c r="I1482" s="141" t="s">
        <v>4098</v>
      </c>
      <c r="J1482" s="141" t="s">
        <v>4100</v>
      </c>
      <c r="K1482" s="141" t="s">
        <v>4100</v>
      </c>
      <c r="L1482" s="141" t="s">
        <v>4100</v>
      </c>
      <c r="M1482" s="141" t="s">
        <v>4100</v>
      </c>
      <c r="N1482" s="141" t="s">
        <v>4098</v>
      </c>
      <c r="O1482" s="141" t="s">
        <v>4099</v>
      </c>
    </row>
    <row r="1483" spans="1:15" x14ac:dyDescent="0.2">
      <c r="A1483" s="141">
        <v>335327</v>
      </c>
      <c r="B1483" s="141" t="s">
        <v>4111</v>
      </c>
      <c r="C1483" s="141" t="s">
        <v>4098</v>
      </c>
      <c r="D1483" s="141" t="s">
        <v>4098</v>
      </c>
      <c r="E1483" s="141" t="s">
        <v>4100</v>
      </c>
      <c r="F1483" s="141" t="s">
        <v>4100</v>
      </c>
      <c r="G1483" s="141" t="s">
        <v>4098</v>
      </c>
      <c r="H1483" s="141" t="s">
        <v>4098</v>
      </c>
      <c r="I1483" s="141" t="s">
        <v>4100</v>
      </c>
      <c r="J1483" s="141" t="s">
        <v>4099</v>
      </c>
      <c r="K1483" s="141" t="s">
        <v>4099</v>
      </c>
      <c r="L1483" s="141" t="s">
        <v>4098</v>
      </c>
      <c r="M1483" s="141" t="s">
        <v>4099</v>
      </c>
      <c r="N1483" s="141" t="s">
        <v>4098</v>
      </c>
      <c r="O1483" s="141" t="s">
        <v>4099</v>
      </c>
    </row>
    <row r="1484" spans="1:15" x14ac:dyDescent="0.2">
      <c r="A1484" s="141">
        <v>335348</v>
      </c>
      <c r="B1484" s="141" t="s">
        <v>4111</v>
      </c>
      <c r="C1484" s="141" t="s">
        <v>4099</v>
      </c>
      <c r="D1484" s="141" t="s">
        <v>4099</v>
      </c>
      <c r="E1484" s="141" t="s">
        <v>4099</v>
      </c>
      <c r="F1484" s="141" t="s">
        <v>4099</v>
      </c>
      <c r="G1484" s="141" t="s">
        <v>4099</v>
      </c>
      <c r="H1484" s="141" t="s">
        <v>4099</v>
      </c>
      <c r="I1484" s="141" t="s">
        <v>4099</v>
      </c>
      <c r="J1484" s="141" t="s">
        <v>4098</v>
      </c>
      <c r="K1484" s="141" t="s">
        <v>4098</v>
      </c>
      <c r="L1484" s="141" t="s">
        <v>4098</v>
      </c>
      <c r="M1484" s="141" t="s">
        <v>4098</v>
      </c>
      <c r="N1484" s="141" t="s">
        <v>4099</v>
      </c>
      <c r="O1484" s="141" t="s">
        <v>4099</v>
      </c>
    </row>
    <row r="1485" spans="1:15" x14ac:dyDescent="0.2">
      <c r="A1485" s="141">
        <v>335355</v>
      </c>
      <c r="B1485" s="141" t="s">
        <v>4111</v>
      </c>
      <c r="C1485" s="141" t="s">
        <v>4100</v>
      </c>
      <c r="D1485" s="141" t="s">
        <v>4100</v>
      </c>
      <c r="E1485" s="141" t="s">
        <v>4099</v>
      </c>
      <c r="F1485" s="141" t="s">
        <v>4100</v>
      </c>
      <c r="G1485" s="141" t="s">
        <v>4099</v>
      </c>
      <c r="H1485" s="141" t="s">
        <v>4100</v>
      </c>
      <c r="I1485" s="141" t="s">
        <v>4100</v>
      </c>
      <c r="J1485" s="141" t="s">
        <v>4100</v>
      </c>
      <c r="K1485" s="141" t="s">
        <v>4100</v>
      </c>
      <c r="L1485" s="141" t="s">
        <v>4100</v>
      </c>
      <c r="M1485" s="141" t="s">
        <v>4099</v>
      </c>
      <c r="N1485" s="141" t="s">
        <v>4099</v>
      </c>
      <c r="O1485" s="141" t="s">
        <v>4099</v>
      </c>
    </row>
    <row r="1486" spans="1:15" x14ac:dyDescent="0.2">
      <c r="A1486" s="141">
        <v>335374</v>
      </c>
      <c r="B1486" s="141" t="s">
        <v>4111</v>
      </c>
      <c r="C1486" s="141" t="s">
        <v>4099</v>
      </c>
      <c r="D1486" s="141" t="s">
        <v>4100</v>
      </c>
      <c r="E1486" s="141" t="s">
        <v>4100</v>
      </c>
      <c r="F1486" s="141" t="s">
        <v>4100</v>
      </c>
      <c r="G1486" s="141" t="s">
        <v>4098</v>
      </c>
      <c r="H1486" s="141" t="s">
        <v>4100</v>
      </c>
      <c r="I1486" s="141" t="s">
        <v>4099</v>
      </c>
      <c r="J1486" s="141" t="s">
        <v>4099</v>
      </c>
      <c r="K1486" s="141" t="s">
        <v>4098</v>
      </c>
      <c r="L1486" s="141" t="s">
        <v>4098</v>
      </c>
      <c r="M1486" s="141" t="s">
        <v>4099</v>
      </c>
      <c r="N1486" s="141" t="s">
        <v>4098</v>
      </c>
      <c r="O1486" s="141" t="s">
        <v>4098</v>
      </c>
    </row>
    <row r="1487" spans="1:15" x14ac:dyDescent="0.2">
      <c r="A1487" s="141">
        <v>335375</v>
      </c>
      <c r="B1487" s="141" t="s">
        <v>4111</v>
      </c>
      <c r="C1487" s="141" t="s">
        <v>4100</v>
      </c>
      <c r="D1487" s="141" t="s">
        <v>4100</v>
      </c>
      <c r="E1487" s="141" t="s">
        <v>4099</v>
      </c>
      <c r="F1487" s="141" t="s">
        <v>4100</v>
      </c>
      <c r="G1487" s="141" t="s">
        <v>4100</v>
      </c>
      <c r="H1487" s="141" t="s">
        <v>4100</v>
      </c>
      <c r="I1487" s="141" t="s">
        <v>4100</v>
      </c>
      <c r="J1487" s="141" t="s">
        <v>4099</v>
      </c>
      <c r="K1487" s="141" t="s">
        <v>4099</v>
      </c>
      <c r="L1487" s="141" t="s">
        <v>4099</v>
      </c>
      <c r="M1487" s="141" t="s">
        <v>4099</v>
      </c>
      <c r="N1487" s="141" t="s">
        <v>4098</v>
      </c>
      <c r="O1487" s="141" t="s">
        <v>4099</v>
      </c>
    </row>
    <row r="1488" spans="1:15" x14ac:dyDescent="0.2">
      <c r="A1488" s="141">
        <v>335376</v>
      </c>
      <c r="B1488" s="141" t="s">
        <v>4111</v>
      </c>
      <c r="C1488" s="141" t="s">
        <v>4100</v>
      </c>
      <c r="D1488" s="141" t="s">
        <v>4099</v>
      </c>
      <c r="E1488" s="141" t="s">
        <v>4099</v>
      </c>
      <c r="F1488" s="141" t="s">
        <v>4099</v>
      </c>
      <c r="G1488" s="141" t="s">
        <v>4099</v>
      </c>
      <c r="H1488" s="141" t="s">
        <v>4099</v>
      </c>
      <c r="I1488" s="141" t="s">
        <v>4099</v>
      </c>
      <c r="J1488" s="141" t="s">
        <v>4100</v>
      </c>
      <c r="K1488" s="141" t="s">
        <v>4100</v>
      </c>
      <c r="L1488" s="141" t="s">
        <v>4100</v>
      </c>
      <c r="M1488" s="141" t="s">
        <v>4100</v>
      </c>
      <c r="N1488" s="141" t="s">
        <v>4099</v>
      </c>
      <c r="O1488" s="141" t="s">
        <v>4099</v>
      </c>
    </row>
    <row r="1489" spans="1:15" x14ac:dyDescent="0.2">
      <c r="A1489" s="141">
        <v>335378</v>
      </c>
      <c r="B1489" s="141" t="s">
        <v>4111</v>
      </c>
      <c r="C1489" s="141" t="s">
        <v>4100</v>
      </c>
      <c r="D1489" s="141" t="s">
        <v>4100</v>
      </c>
      <c r="E1489" s="141" t="s">
        <v>4100</v>
      </c>
      <c r="F1489" s="141" t="s">
        <v>4100</v>
      </c>
      <c r="G1489" s="141" t="s">
        <v>4099</v>
      </c>
      <c r="H1489" s="141" t="s">
        <v>4099</v>
      </c>
      <c r="I1489" s="141" t="s">
        <v>4099</v>
      </c>
      <c r="J1489" s="141" t="s">
        <v>4099</v>
      </c>
      <c r="K1489" s="141" t="s">
        <v>4098</v>
      </c>
      <c r="L1489" s="141" t="s">
        <v>4099</v>
      </c>
      <c r="M1489" s="141" t="s">
        <v>4099</v>
      </c>
      <c r="N1489" s="141" t="s">
        <v>4099</v>
      </c>
      <c r="O1489" s="141" t="s">
        <v>4099</v>
      </c>
    </row>
    <row r="1490" spans="1:15" x14ac:dyDescent="0.2">
      <c r="A1490" s="141">
        <v>335382</v>
      </c>
      <c r="B1490" s="141" t="s">
        <v>4111</v>
      </c>
      <c r="C1490" s="141" t="s">
        <v>4100</v>
      </c>
      <c r="D1490" s="141" t="s">
        <v>4100</v>
      </c>
      <c r="E1490" s="141" t="s">
        <v>4100</v>
      </c>
      <c r="F1490" s="141" t="s">
        <v>4100</v>
      </c>
      <c r="G1490" s="141" t="s">
        <v>4100</v>
      </c>
      <c r="H1490" s="141" t="s">
        <v>4100</v>
      </c>
      <c r="I1490" s="141" t="s">
        <v>4099</v>
      </c>
      <c r="J1490" s="141" t="s">
        <v>4099</v>
      </c>
      <c r="K1490" s="141" t="s">
        <v>4100</v>
      </c>
      <c r="L1490" s="141" t="s">
        <v>4099</v>
      </c>
      <c r="M1490" s="141" t="s">
        <v>4099</v>
      </c>
      <c r="N1490" s="141" t="s">
        <v>4099</v>
      </c>
      <c r="O1490" s="141" t="s">
        <v>4099</v>
      </c>
    </row>
    <row r="1491" spans="1:15" x14ac:dyDescent="0.2">
      <c r="A1491" s="141">
        <v>335393</v>
      </c>
      <c r="B1491" s="141" t="s">
        <v>4111</v>
      </c>
      <c r="C1491" s="141" t="s">
        <v>4099</v>
      </c>
      <c r="D1491" s="141" t="s">
        <v>4099</v>
      </c>
      <c r="E1491" s="141" t="s">
        <v>4099</v>
      </c>
      <c r="F1491" s="141" t="s">
        <v>4100</v>
      </c>
      <c r="G1491" s="141" t="s">
        <v>4099</v>
      </c>
      <c r="H1491" s="141" t="s">
        <v>4099</v>
      </c>
      <c r="I1491" s="141" t="s">
        <v>4099</v>
      </c>
      <c r="J1491" s="141" t="s">
        <v>4098</v>
      </c>
      <c r="K1491" s="141" t="s">
        <v>4099</v>
      </c>
      <c r="L1491" s="141" t="s">
        <v>4099</v>
      </c>
      <c r="M1491" s="141" t="s">
        <v>4098</v>
      </c>
      <c r="N1491" s="141" t="s">
        <v>4098</v>
      </c>
      <c r="O1491" s="141" t="s">
        <v>4098</v>
      </c>
    </row>
    <row r="1492" spans="1:15" x14ac:dyDescent="0.2">
      <c r="A1492" s="141">
        <v>335394</v>
      </c>
      <c r="B1492" s="141" t="s">
        <v>4111</v>
      </c>
      <c r="C1492" s="141" t="s">
        <v>4100</v>
      </c>
      <c r="D1492" s="141" t="s">
        <v>4100</v>
      </c>
      <c r="E1492" s="141" t="s">
        <v>4099</v>
      </c>
      <c r="F1492" s="141" t="s">
        <v>4100</v>
      </c>
      <c r="G1492" s="141" t="s">
        <v>4099</v>
      </c>
      <c r="H1492" s="141" t="s">
        <v>4100</v>
      </c>
      <c r="I1492" s="141" t="s">
        <v>4100</v>
      </c>
      <c r="J1492" s="141" t="s">
        <v>4098</v>
      </c>
      <c r="K1492" s="141" t="s">
        <v>4098</v>
      </c>
      <c r="L1492" s="141" t="s">
        <v>4099</v>
      </c>
      <c r="M1492" s="141" t="s">
        <v>4098</v>
      </c>
      <c r="N1492" s="141" t="s">
        <v>4098</v>
      </c>
      <c r="O1492" s="141" t="s">
        <v>4099</v>
      </c>
    </row>
    <row r="1493" spans="1:15" x14ac:dyDescent="0.2">
      <c r="A1493" s="141">
        <v>335397</v>
      </c>
      <c r="B1493" s="141" t="s">
        <v>4111</v>
      </c>
      <c r="C1493" s="141" t="s">
        <v>4099</v>
      </c>
      <c r="D1493" s="141" t="s">
        <v>4099</v>
      </c>
      <c r="E1493" s="141" t="s">
        <v>4099</v>
      </c>
      <c r="F1493" s="141" t="s">
        <v>4100</v>
      </c>
      <c r="G1493" s="141" t="s">
        <v>4099</v>
      </c>
      <c r="H1493" s="141" t="s">
        <v>4100</v>
      </c>
      <c r="I1493" s="141" t="s">
        <v>4100</v>
      </c>
      <c r="J1493" s="141" t="s">
        <v>4099</v>
      </c>
      <c r="K1493" s="141" t="s">
        <v>4099</v>
      </c>
      <c r="L1493" s="141" t="s">
        <v>4099</v>
      </c>
      <c r="M1493" s="141" t="s">
        <v>4099</v>
      </c>
      <c r="N1493" s="141" t="s">
        <v>4100</v>
      </c>
      <c r="O1493" s="141" t="s">
        <v>4099</v>
      </c>
    </row>
    <row r="1494" spans="1:15" x14ac:dyDescent="0.2">
      <c r="A1494" s="141">
        <v>335410</v>
      </c>
      <c r="B1494" s="141" t="s">
        <v>4111</v>
      </c>
      <c r="C1494" s="141" t="s">
        <v>4100</v>
      </c>
      <c r="D1494" s="141" t="s">
        <v>4100</v>
      </c>
      <c r="E1494" s="141" t="s">
        <v>4100</v>
      </c>
      <c r="F1494" s="141" t="s">
        <v>4100</v>
      </c>
      <c r="G1494" s="141" t="s">
        <v>4099</v>
      </c>
      <c r="H1494" s="141" t="s">
        <v>4100</v>
      </c>
      <c r="I1494" s="141" t="s">
        <v>4100</v>
      </c>
      <c r="J1494" s="141" t="s">
        <v>4100</v>
      </c>
      <c r="K1494" s="141" t="s">
        <v>4099</v>
      </c>
      <c r="L1494" s="141" t="s">
        <v>4098</v>
      </c>
      <c r="M1494" s="141" t="s">
        <v>4100</v>
      </c>
      <c r="N1494" s="141" t="s">
        <v>4099</v>
      </c>
      <c r="O1494" s="141" t="s">
        <v>4098</v>
      </c>
    </row>
    <row r="1495" spans="1:15" x14ac:dyDescent="0.2">
      <c r="A1495" s="141">
        <v>335432</v>
      </c>
      <c r="B1495" s="141" t="s">
        <v>4111</v>
      </c>
      <c r="C1495" s="141" t="s">
        <v>4099</v>
      </c>
      <c r="D1495" s="141" t="s">
        <v>4099</v>
      </c>
      <c r="E1495" s="141" t="s">
        <v>4100</v>
      </c>
      <c r="F1495" s="141" t="s">
        <v>4099</v>
      </c>
      <c r="G1495" s="141" t="s">
        <v>4099</v>
      </c>
      <c r="H1495" s="141" t="s">
        <v>4100</v>
      </c>
      <c r="I1495" s="141" t="s">
        <v>4099</v>
      </c>
      <c r="J1495" s="141" t="s">
        <v>4099</v>
      </c>
      <c r="K1495" s="141" t="s">
        <v>4099</v>
      </c>
      <c r="L1495" s="141" t="s">
        <v>4099</v>
      </c>
      <c r="M1495" s="141" t="s">
        <v>4099</v>
      </c>
      <c r="N1495" s="141" t="s">
        <v>4099</v>
      </c>
      <c r="O1495" s="141" t="s">
        <v>4098</v>
      </c>
    </row>
    <row r="1496" spans="1:15" x14ac:dyDescent="0.2">
      <c r="A1496" s="141">
        <v>335441</v>
      </c>
      <c r="B1496" s="141" t="s">
        <v>4111</v>
      </c>
      <c r="C1496" s="141" t="s">
        <v>4100</v>
      </c>
      <c r="D1496" s="141" t="s">
        <v>4100</v>
      </c>
      <c r="E1496" s="141" t="s">
        <v>4100</v>
      </c>
      <c r="F1496" s="141" t="s">
        <v>4100</v>
      </c>
      <c r="G1496" s="141" t="s">
        <v>4100</v>
      </c>
      <c r="H1496" s="141" t="s">
        <v>4100</v>
      </c>
      <c r="I1496" s="141" t="s">
        <v>4100</v>
      </c>
      <c r="J1496" s="141" t="s">
        <v>4100</v>
      </c>
      <c r="K1496" s="141" t="s">
        <v>4100</v>
      </c>
      <c r="L1496" s="141" t="s">
        <v>4100</v>
      </c>
      <c r="M1496" s="141" t="s">
        <v>4100</v>
      </c>
      <c r="N1496" s="141" t="s">
        <v>4099</v>
      </c>
      <c r="O1496" s="141" t="s">
        <v>4099</v>
      </c>
    </row>
    <row r="1497" spans="1:15" x14ac:dyDescent="0.2">
      <c r="A1497" s="141">
        <v>335446</v>
      </c>
      <c r="B1497" s="141" t="s">
        <v>4111</v>
      </c>
      <c r="C1497" s="141" t="s">
        <v>4100</v>
      </c>
      <c r="D1497" s="141" t="s">
        <v>4099</v>
      </c>
      <c r="E1497" s="141" t="s">
        <v>4099</v>
      </c>
      <c r="F1497" s="141" t="s">
        <v>4100</v>
      </c>
      <c r="G1497" s="141" t="s">
        <v>4099</v>
      </c>
      <c r="H1497" s="141" t="s">
        <v>4100</v>
      </c>
      <c r="I1497" s="141" t="s">
        <v>4099</v>
      </c>
      <c r="J1497" s="141" t="s">
        <v>4099</v>
      </c>
      <c r="K1497" s="141" t="s">
        <v>4099</v>
      </c>
      <c r="L1497" s="141" t="s">
        <v>4099</v>
      </c>
      <c r="M1497" s="141" t="s">
        <v>4100</v>
      </c>
      <c r="N1497" s="141" t="s">
        <v>4100</v>
      </c>
      <c r="O1497" s="141" t="s">
        <v>4098</v>
      </c>
    </row>
    <row r="1498" spans="1:15" x14ac:dyDescent="0.2">
      <c r="A1498" s="141">
        <v>335448</v>
      </c>
      <c r="B1498" s="141" t="s">
        <v>4111</v>
      </c>
      <c r="C1498" s="141" t="s">
        <v>4100</v>
      </c>
      <c r="D1498" s="141" t="s">
        <v>4100</v>
      </c>
      <c r="E1498" s="141" t="s">
        <v>4100</v>
      </c>
      <c r="F1498" s="141" t="s">
        <v>4100</v>
      </c>
      <c r="G1498" s="141" t="s">
        <v>4099</v>
      </c>
      <c r="H1498" s="141" t="s">
        <v>4099</v>
      </c>
      <c r="I1498" s="141" t="s">
        <v>4098</v>
      </c>
      <c r="J1498" s="141" t="s">
        <v>4099</v>
      </c>
      <c r="K1498" s="141" t="s">
        <v>4098</v>
      </c>
      <c r="L1498" s="141" t="s">
        <v>4099</v>
      </c>
      <c r="M1498" s="141" t="s">
        <v>4098</v>
      </c>
      <c r="N1498" s="141" t="s">
        <v>4098</v>
      </c>
      <c r="O1498" s="141" t="s">
        <v>4098</v>
      </c>
    </row>
    <row r="1499" spans="1:15" x14ac:dyDescent="0.2">
      <c r="A1499" s="141">
        <v>335454</v>
      </c>
      <c r="B1499" s="141" t="s">
        <v>4111</v>
      </c>
      <c r="C1499" s="141" t="s">
        <v>4099</v>
      </c>
      <c r="D1499" s="141" t="s">
        <v>4098</v>
      </c>
      <c r="E1499" s="141" t="s">
        <v>4099</v>
      </c>
      <c r="F1499" s="141" t="s">
        <v>4098</v>
      </c>
      <c r="G1499" s="141" t="s">
        <v>4099</v>
      </c>
      <c r="H1499" s="141" t="s">
        <v>4099</v>
      </c>
      <c r="I1499" s="141" t="s">
        <v>4098</v>
      </c>
      <c r="J1499" s="141" t="s">
        <v>4098</v>
      </c>
      <c r="K1499" s="141" t="s">
        <v>4098</v>
      </c>
      <c r="L1499" s="141" t="s">
        <v>4099</v>
      </c>
      <c r="M1499" s="141" t="s">
        <v>4098</v>
      </c>
      <c r="N1499" s="141" t="s">
        <v>4098</v>
      </c>
      <c r="O1499" s="141" t="s">
        <v>4099</v>
      </c>
    </row>
    <row r="1500" spans="1:15" x14ac:dyDescent="0.2">
      <c r="A1500" s="141">
        <v>335471</v>
      </c>
      <c r="B1500" s="141" t="s">
        <v>4111</v>
      </c>
      <c r="C1500" s="141" t="s">
        <v>4099</v>
      </c>
      <c r="D1500" s="141" t="s">
        <v>4100</v>
      </c>
      <c r="E1500" s="141" t="s">
        <v>4100</v>
      </c>
      <c r="F1500" s="141" t="s">
        <v>4100</v>
      </c>
      <c r="G1500" s="141" t="s">
        <v>4099</v>
      </c>
      <c r="H1500" s="141" t="s">
        <v>4098</v>
      </c>
      <c r="I1500" s="141" t="s">
        <v>4099</v>
      </c>
      <c r="J1500" s="141" t="s">
        <v>4099</v>
      </c>
      <c r="K1500" s="141" t="s">
        <v>4099</v>
      </c>
      <c r="L1500" s="141" t="s">
        <v>4100</v>
      </c>
      <c r="M1500" s="141" t="s">
        <v>4099</v>
      </c>
      <c r="N1500" s="141" t="s">
        <v>4099</v>
      </c>
      <c r="O1500" s="141" t="s">
        <v>4098</v>
      </c>
    </row>
    <row r="1501" spans="1:15" x14ac:dyDescent="0.2">
      <c r="A1501" s="141">
        <v>335474</v>
      </c>
      <c r="B1501" s="141" t="s">
        <v>4111</v>
      </c>
      <c r="C1501" s="141" t="s">
        <v>4099</v>
      </c>
      <c r="D1501" s="141" t="s">
        <v>4099</v>
      </c>
      <c r="E1501" s="141" t="s">
        <v>4100</v>
      </c>
      <c r="F1501" s="141" t="s">
        <v>4100</v>
      </c>
      <c r="G1501" s="141" t="s">
        <v>4100</v>
      </c>
      <c r="H1501" s="141" t="s">
        <v>4100</v>
      </c>
      <c r="I1501" s="141" t="s">
        <v>4100</v>
      </c>
      <c r="J1501" s="141" t="s">
        <v>4099</v>
      </c>
      <c r="K1501" s="141" t="s">
        <v>4100</v>
      </c>
      <c r="L1501" s="141" t="s">
        <v>4100</v>
      </c>
      <c r="M1501" s="141" t="s">
        <v>4100</v>
      </c>
      <c r="N1501" s="141" t="s">
        <v>4099</v>
      </c>
      <c r="O1501" s="141" t="s">
        <v>4099</v>
      </c>
    </row>
    <row r="1502" spans="1:15" x14ac:dyDescent="0.2">
      <c r="A1502" s="141">
        <v>335488</v>
      </c>
      <c r="B1502" s="141" t="s">
        <v>4111</v>
      </c>
      <c r="C1502" s="141" t="s">
        <v>4100</v>
      </c>
      <c r="D1502" s="141" t="s">
        <v>4099</v>
      </c>
      <c r="E1502" s="141" t="s">
        <v>4099</v>
      </c>
      <c r="F1502" s="141" t="s">
        <v>4099</v>
      </c>
      <c r="G1502" s="141" t="s">
        <v>4100</v>
      </c>
      <c r="H1502" s="141" t="s">
        <v>4099</v>
      </c>
      <c r="I1502" s="141" t="s">
        <v>4100</v>
      </c>
      <c r="J1502" s="141" t="s">
        <v>4099</v>
      </c>
      <c r="K1502" s="141" t="s">
        <v>4098</v>
      </c>
      <c r="L1502" s="141" t="s">
        <v>4099</v>
      </c>
      <c r="M1502" s="141" t="s">
        <v>4099</v>
      </c>
      <c r="N1502" s="141" t="s">
        <v>4098</v>
      </c>
      <c r="O1502" s="141" t="s">
        <v>4098</v>
      </c>
    </row>
    <row r="1503" spans="1:15" x14ac:dyDescent="0.2">
      <c r="A1503" s="141">
        <v>335498</v>
      </c>
      <c r="B1503" s="141" t="s">
        <v>4111</v>
      </c>
      <c r="C1503" s="141" t="s">
        <v>4099</v>
      </c>
      <c r="D1503" s="141" t="s">
        <v>4100</v>
      </c>
      <c r="E1503" s="141" t="s">
        <v>4099</v>
      </c>
      <c r="F1503" s="141" t="s">
        <v>4100</v>
      </c>
      <c r="G1503" s="141" t="s">
        <v>4100</v>
      </c>
      <c r="H1503" s="141" t="s">
        <v>4100</v>
      </c>
      <c r="I1503" s="141" t="s">
        <v>4100</v>
      </c>
      <c r="J1503" s="141" t="s">
        <v>4100</v>
      </c>
      <c r="K1503" s="141" t="s">
        <v>4100</v>
      </c>
      <c r="L1503" s="141" t="s">
        <v>4099</v>
      </c>
      <c r="M1503" s="141" t="s">
        <v>4099</v>
      </c>
      <c r="N1503" s="141" t="s">
        <v>4098</v>
      </c>
      <c r="O1503" s="141" t="s">
        <v>4098</v>
      </c>
    </row>
    <row r="1504" spans="1:15" x14ac:dyDescent="0.2">
      <c r="A1504" s="141">
        <v>335508</v>
      </c>
      <c r="B1504" s="141" t="s">
        <v>4111</v>
      </c>
      <c r="C1504" s="141" t="s">
        <v>4100</v>
      </c>
      <c r="D1504" s="141" t="s">
        <v>4099</v>
      </c>
      <c r="E1504" s="141" t="s">
        <v>4100</v>
      </c>
      <c r="F1504" s="141" t="s">
        <v>4099</v>
      </c>
      <c r="G1504" s="141" t="s">
        <v>4099</v>
      </c>
      <c r="H1504" s="141" t="s">
        <v>4100</v>
      </c>
      <c r="I1504" s="141" t="s">
        <v>4099</v>
      </c>
      <c r="J1504" s="141" t="s">
        <v>4099</v>
      </c>
      <c r="K1504" s="141" t="s">
        <v>4099</v>
      </c>
      <c r="L1504" s="141" t="s">
        <v>4099</v>
      </c>
      <c r="M1504" s="141" t="s">
        <v>4099</v>
      </c>
      <c r="N1504" s="141" t="s">
        <v>4099</v>
      </c>
      <c r="O1504" s="141" t="s">
        <v>4099</v>
      </c>
    </row>
    <row r="1505" spans="1:15" x14ac:dyDescent="0.2">
      <c r="A1505" s="141">
        <v>335512</v>
      </c>
      <c r="B1505" s="141" t="s">
        <v>4111</v>
      </c>
      <c r="C1505" s="141" t="s">
        <v>4099</v>
      </c>
      <c r="D1505" s="141" t="s">
        <v>4099</v>
      </c>
      <c r="E1505" s="141" t="s">
        <v>4100</v>
      </c>
      <c r="F1505" s="141" t="s">
        <v>4100</v>
      </c>
      <c r="G1505" s="141" t="s">
        <v>4098</v>
      </c>
      <c r="H1505" s="141" t="s">
        <v>4099</v>
      </c>
      <c r="I1505" s="141" t="s">
        <v>4098</v>
      </c>
      <c r="J1505" s="141" t="s">
        <v>4098</v>
      </c>
      <c r="K1505" s="141" t="s">
        <v>4098</v>
      </c>
      <c r="L1505" s="141" t="s">
        <v>4098</v>
      </c>
      <c r="M1505" s="141" t="s">
        <v>4098</v>
      </c>
      <c r="N1505" s="141" t="s">
        <v>4099</v>
      </c>
      <c r="O1505" s="141" t="s">
        <v>4098</v>
      </c>
    </row>
    <row r="1506" spans="1:15" x14ac:dyDescent="0.2">
      <c r="A1506" s="141">
        <v>335515</v>
      </c>
      <c r="B1506" s="141" t="s">
        <v>4111</v>
      </c>
      <c r="C1506" s="141" t="s">
        <v>4099</v>
      </c>
      <c r="D1506" s="141" t="s">
        <v>4100</v>
      </c>
      <c r="E1506" s="141" t="s">
        <v>4100</v>
      </c>
      <c r="F1506" s="141" t="s">
        <v>4100</v>
      </c>
      <c r="G1506" s="141" t="s">
        <v>4100</v>
      </c>
      <c r="H1506" s="141" t="s">
        <v>4100</v>
      </c>
      <c r="I1506" s="141" t="s">
        <v>4099</v>
      </c>
      <c r="J1506" s="141" t="s">
        <v>4100</v>
      </c>
      <c r="K1506" s="141" t="s">
        <v>4100</v>
      </c>
      <c r="L1506" s="141" t="s">
        <v>4099</v>
      </c>
      <c r="M1506" s="141" t="s">
        <v>4100</v>
      </c>
      <c r="N1506" s="141" t="s">
        <v>4099</v>
      </c>
      <c r="O1506" s="141" t="s">
        <v>4099</v>
      </c>
    </row>
    <row r="1507" spans="1:15" x14ac:dyDescent="0.2">
      <c r="A1507" s="141">
        <v>335519</v>
      </c>
      <c r="B1507" s="141" t="s">
        <v>4111</v>
      </c>
      <c r="C1507" s="141" t="s">
        <v>4099</v>
      </c>
      <c r="D1507" s="141" t="s">
        <v>4099</v>
      </c>
      <c r="E1507" s="141" t="s">
        <v>4099</v>
      </c>
      <c r="F1507" s="141" t="s">
        <v>4099</v>
      </c>
      <c r="G1507" s="141" t="s">
        <v>4099</v>
      </c>
      <c r="H1507" s="141" t="s">
        <v>4098</v>
      </c>
      <c r="I1507" s="141" t="s">
        <v>4098</v>
      </c>
      <c r="J1507" s="141" t="s">
        <v>4099</v>
      </c>
      <c r="K1507" s="141" t="s">
        <v>4099</v>
      </c>
      <c r="L1507" s="141" t="s">
        <v>4099</v>
      </c>
      <c r="M1507" s="141" t="s">
        <v>4099</v>
      </c>
      <c r="N1507" s="141" t="s">
        <v>4098</v>
      </c>
      <c r="O1507" s="141" t="s">
        <v>4099</v>
      </c>
    </row>
    <row r="1508" spans="1:15" x14ac:dyDescent="0.2">
      <c r="A1508" s="141">
        <v>335536</v>
      </c>
      <c r="B1508" s="141" t="s">
        <v>4111</v>
      </c>
      <c r="C1508" s="141" t="s">
        <v>4099</v>
      </c>
      <c r="D1508" s="141" t="s">
        <v>4100</v>
      </c>
      <c r="E1508" s="141" t="s">
        <v>4099</v>
      </c>
      <c r="F1508" s="141" t="s">
        <v>4099</v>
      </c>
      <c r="G1508" s="141" t="s">
        <v>4100</v>
      </c>
      <c r="H1508" s="141" t="s">
        <v>4100</v>
      </c>
      <c r="I1508" s="141" t="s">
        <v>4099</v>
      </c>
      <c r="J1508" s="141" t="s">
        <v>4099</v>
      </c>
      <c r="K1508" s="141" t="s">
        <v>4100</v>
      </c>
      <c r="L1508" s="141" t="s">
        <v>4100</v>
      </c>
      <c r="M1508" s="141" t="s">
        <v>4100</v>
      </c>
      <c r="N1508" s="141" t="s">
        <v>4099</v>
      </c>
      <c r="O1508" s="141" t="s">
        <v>4098</v>
      </c>
    </row>
    <row r="1509" spans="1:15" x14ac:dyDescent="0.2">
      <c r="A1509" s="141">
        <v>335556</v>
      </c>
      <c r="B1509" s="141" t="s">
        <v>4111</v>
      </c>
      <c r="C1509" s="141" t="s">
        <v>4100</v>
      </c>
      <c r="D1509" s="141" t="s">
        <v>4100</v>
      </c>
      <c r="E1509" s="141" t="s">
        <v>4098</v>
      </c>
      <c r="F1509" s="141" t="s">
        <v>4100</v>
      </c>
      <c r="G1509" s="141" t="s">
        <v>4100</v>
      </c>
      <c r="H1509" s="141" t="s">
        <v>4099</v>
      </c>
      <c r="I1509" s="141" t="s">
        <v>4098</v>
      </c>
      <c r="J1509" s="141" t="s">
        <v>4098</v>
      </c>
      <c r="K1509" s="141" t="s">
        <v>4098</v>
      </c>
      <c r="L1509" s="141" t="s">
        <v>4098</v>
      </c>
      <c r="M1509" s="141" t="s">
        <v>4098</v>
      </c>
      <c r="N1509" s="141" t="s">
        <v>4098</v>
      </c>
      <c r="O1509" s="141" t="s">
        <v>4098</v>
      </c>
    </row>
    <row r="1510" spans="1:15" x14ac:dyDescent="0.2">
      <c r="A1510" s="141">
        <v>335557</v>
      </c>
      <c r="B1510" s="141" t="s">
        <v>4111</v>
      </c>
      <c r="C1510" s="141" t="s">
        <v>4099</v>
      </c>
      <c r="D1510" s="141" t="s">
        <v>4099</v>
      </c>
      <c r="E1510" s="141" t="s">
        <v>4099</v>
      </c>
      <c r="F1510" s="141" t="s">
        <v>4099</v>
      </c>
      <c r="G1510" s="141" t="s">
        <v>4099</v>
      </c>
      <c r="H1510" s="141" t="s">
        <v>4099</v>
      </c>
      <c r="I1510" s="141" t="s">
        <v>4098</v>
      </c>
      <c r="J1510" s="141" t="s">
        <v>4099</v>
      </c>
      <c r="K1510" s="141" t="s">
        <v>4099</v>
      </c>
      <c r="L1510" s="141" t="s">
        <v>4099</v>
      </c>
      <c r="M1510" s="141" t="s">
        <v>4099</v>
      </c>
      <c r="N1510" s="141" t="s">
        <v>4099</v>
      </c>
      <c r="O1510" s="141" t="s">
        <v>4099</v>
      </c>
    </row>
    <row r="1511" spans="1:15" x14ac:dyDescent="0.2">
      <c r="A1511" s="141">
        <v>335576</v>
      </c>
      <c r="B1511" s="141" t="s">
        <v>4111</v>
      </c>
      <c r="C1511" s="141" t="s">
        <v>4100</v>
      </c>
      <c r="D1511" s="141" t="s">
        <v>4100</v>
      </c>
      <c r="E1511" s="141" t="s">
        <v>4099</v>
      </c>
      <c r="F1511" s="141" t="s">
        <v>4100</v>
      </c>
      <c r="G1511" s="141" t="s">
        <v>4099</v>
      </c>
      <c r="H1511" s="141" t="s">
        <v>4099</v>
      </c>
      <c r="I1511" s="141" t="s">
        <v>4100</v>
      </c>
      <c r="J1511" s="141" t="s">
        <v>4100</v>
      </c>
      <c r="K1511" s="141" t="s">
        <v>4100</v>
      </c>
      <c r="L1511" s="141" t="s">
        <v>4100</v>
      </c>
      <c r="M1511" s="141" t="s">
        <v>4100</v>
      </c>
      <c r="N1511" s="141" t="s">
        <v>4100</v>
      </c>
      <c r="O1511" s="141" t="s">
        <v>4099</v>
      </c>
    </row>
    <row r="1512" spans="1:15" x14ac:dyDescent="0.2">
      <c r="A1512" s="141">
        <v>335588</v>
      </c>
      <c r="B1512" s="141" t="s">
        <v>4111</v>
      </c>
      <c r="C1512" s="141" t="s">
        <v>4100</v>
      </c>
      <c r="D1512" s="141" t="s">
        <v>4100</v>
      </c>
      <c r="E1512" s="141" t="s">
        <v>4100</v>
      </c>
      <c r="F1512" s="141" t="s">
        <v>4100</v>
      </c>
      <c r="G1512" s="141" t="s">
        <v>4100</v>
      </c>
      <c r="H1512" s="141" t="s">
        <v>4100</v>
      </c>
      <c r="I1512" s="141" t="s">
        <v>4099</v>
      </c>
      <c r="J1512" s="141" t="s">
        <v>4099</v>
      </c>
      <c r="K1512" s="141" t="s">
        <v>4099</v>
      </c>
      <c r="L1512" s="141" t="s">
        <v>4100</v>
      </c>
      <c r="M1512" s="141" t="s">
        <v>4099</v>
      </c>
      <c r="N1512" s="141" t="s">
        <v>4100</v>
      </c>
      <c r="O1512" s="141" t="s">
        <v>4099</v>
      </c>
    </row>
    <row r="1513" spans="1:15" x14ac:dyDescent="0.2">
      <c r="A1513" s="141">
        <v>335597</v>
      </c>
      <c r="B1513" s="141" t="s">
        <v>4111</v>
      </c>
      <c r="C1513" s="141" t="s">
        <v>4100</v>
      </c>
      <c r="D1513" s="141" t="s">
        <v>4099</v>
      </c>
      <c r="E1513" s="141" t="s">
        <v>4099</v>
      </c>
      <c r="F1513" s="141" t="s">
        <v>4100</v>
      </c>
      <c r="G1513" s="141" t="s">
        <v>4099</v>
      </c>
      <c r="H1513" s="141" t="s">
        <v>4098</v>
      </c>
      <c r="I1513" s="141" t="s">
        <v>4100</v>
      </c>
      <c r="J1513" s="141" t="s">
        <v>4100</v>
      </c>
      <c r="K1513" s="141" t="s">
        <v>4100</v>
      </c>
      <c r="L1513" s="141" t="s">
        <v>4099</v>
      </c>
      <c r="M1513" s="141" t="s">
        <v>4100</v>
      </c>
      <c r="N1513" s="141" t="s">
        <v>4098</v>
      </c>
      <c r="O1513" s="141" t="s">
        <v>4099</v>
      </c>
    </row>
    <row r="1514" spans="1:15" x14ac:dyDescent="0.2">
      <c r="A1514" s="141">
        <v>335604</v>
      </c>
      <c r="B1514" s="141" t="s">
        <v>4111</v>
      </c>
      <c r="C1514" s="141" t="s">
        <v>4100</v>
      </c>
      <c r="D1514" s="141" t="s">
        <v>4099</v>
      </c>
      <c r="E1514" s="141" t="s">
        <v>4099</v>
      </c>
      <c r="F1514" s="141" t="s">
        <v>4100</v>
      </c>
      <c r="G1514" s="141" t="s">
        <v>4099</v>
      </c>
      <c r="H1514" s="141" t="s">
        <v>4099</v>
      </c>
      <c r="I1514" s="141" t="s">
        <v>4099</v>
      </c>
      <c r="J1514" s="141" t="s">
        <v>4098</v>
      </c>
      <c r="K1514" s="141" t="s">
        <v>4099</v>
      </c>
      <c r="L1514" s="141" t="s">
        <v>4098</v>
      </c>
      <c r="M1514" s="141" t="s">
        <v>4098</v>
      </c>
      <c r="N1514" s="141" t="s">
        <v>4099</v>
      </c>
      <c r="O1514" s="141" t="s">
        <v>4099</v>
      </c>
    </row>
    <row r="1515" spans="1:15" x14ac:dyDescent="0.2">
      <c r="A1515" s="141">
        <v>335613</v>
      </c>
      <c r="B1515" s="141" t="s">
        <v>4111</v>
      </c>
      <c r="C1515" s="141" t="s">
        <v>4100</v>
      </c>
      <c r="D1515" s="141" t="s">
        <v>4099</v>
      </c>
      <c r="E1515" s="141" t="s">
        <v>4100</v>
      </c>
      <c r="F1515" s="141" t="s">
        <v>4100</v>
      </c>
      <c r="G1515" s="141" t="s">
        <v>4100</v>
      </c>
      <c r="H1515" s="141" t="s">
        <v>4100</v>
      </c>
      <c r="I1515" s="141" t="s">
        <v>4099</v>
      </c>
      <c r="J1515" s="141" t="s">
        <v>4099</v>
      </c>
      <c r="K1515" s="141" t="s">
        <v>4098</v>
      </c>
      <c r="L1515" s="141" t="s">
        <v>4098</v>
      </c>
      <c r="M1515" s="141" t="s">
        <v>4099</v>
      </c>
      <c r="N1515" s="141" t="s">
        <v>4099</v>
      </c>
      <c r="O1515" s="141" t="s">
        <v>4100</v>
      </c>
    </row>
    <row r="1516" spans="1:15" x14ac:dyDescent="0.2">
      <c r="A1516" s="141">
        <v>335618</v>
      </c>
      <c r="B1516" s="141" t="s">
        <v>4111</v>
      </c>
      <c r="C1516" s="141" t="s">
        <v>4099</v>
      </c>
      <c r="D1516" s="141" t="s">
        <v>4099</v>
      </c>
      <c r="E1516" s="141" t="s">
        <v>4100</v>
      </c>
      <c r="F1516" s="141" t="s">
        <v>4099</v>
      </c>
      <c r="G1516" s="141" t="s">
        <v>4100</v>
      </c>
      <c r="H1516" s="141" t="s">
        <v>4100</v>
      </c>
      <c r="I1516" s="141" t="s">
        <v>4099</v>
      </c>
      <c r="J1516" s="141" t="s">
        <v>4099</v>
      </c>
      <c r="K1516" s="141" t="s">
        <v>4099</v>
      </c>
      <c r="L1516" s="141" t="s">
        <v>4099</v>
      </c>
      <c r="M1516" s="141" t="s">
        <v>4099</v>
      </c>
      <c r="N1516" s="141" t="s">
        <v>4100</v>
      </c>
      <c r="O1516" s="141" t="s">
        <v>4099</v>
      </c>
    </row>
    <row r="1517" spans="1:15" x14ac:dyDescent="0.2">
      <c r="A1517" s="141">
        <v>335621</v>
      </c>
      <c r="B1517" s="141" t="s">
        <v>4111</v>
      </c>
      <c r="C1517" s="141" t="s">
        <v>4100</v>
      </c>
      <c r="D1517" s="141" t="s">
        <v>4099</v>
      </c>
      <c r="E1517" s="141" t="s">
        <v>4099</v>
      </c>
      <c r="F1517" s="141" t="s">
        <v>4099</v>
      </c>
      <c r="G1517" s="141" t="s">
        <v>4100</v>
      </c>
      <c r="H1517" s="141" t="s">
        <v>4100</v>
      </c>
      <c r="I1517" s="141" t="s">
        <v>4099</v>
      </c>
      <c r="J1517" s="141" t="s">
        <v>4098</v>
      </c>
      <c r="K1517" s="141" t="s">
        <v>4098</v>
      </c>
      <c r="L1517" s="141" t="s">
        <v>4098</v>
      </c>
      <c r="M1517" s="141" t="s">
        <v>4098</v>
      </c>
      <c r="N1517" s="141" t="s">
        <v>4099</v>
      </c>
      <c r="O1517" s="141" t="s">
        <v>4098</v>
      </c>
    </row>
    <row r="1518" spans="1:15" x14ac:dyDescent="0.2">
      <c r="A1518" s="141">
        <v>335624</v>
      </c>
      <c r="B1518" s="141" t="s">
        <v>4111</v>
      </c>
      <c r="C1518" s="141" t="s">
        <v>4099</v>
      </c>
      <c r="D1518" s="141" t="s">
        <v>4098</v>
      </c>
      <c r="E1518" s="141" t="s">
        <v>4098</v>
      </c>
      <c r="F1518" s="141" t="s">
        <v>4100</v>
      </c>
      <c r="G1518" s="141" t="s">
        <v>4099</v>
      </c>
      <c r="H1518" s="141" t="s">
        <v>4100</v>
      </c>
      <c r="I1518" s="141" t="s">
        <v>4099</v>
      </c>
      <c r="J1518" s="141" t="s">
        <v>4099</v>
      </c>
      <c r="K1518" s="141" t="s">
        <v>4099</v>
      </c>
      <c r="L1518" s="141" t="s">
        <v>4099</v>
      </c>
      <c r="M1518" s="141" t="s">
        <v>4099</v>
      </c>
      <c r="N1518" s="141" t="s">
        <v>4098</v>
      </c>
      <c r="O1518" s="141" t="s">
        <v>4098</v>
      </c>
    </row>
    <row r="1519" spans="1:15" x14ac:dyDescent="0.2">
      <c r="A1519" s="141">
        <v>335634</v>
      </c>
      <c r="B1519" s="141" t="s">
        <v>4111</v>
      </c>
      <c r="C1519" s="141" t="s">
        <v>4099</v>
      </c>
      <c r="D1519" s="141" t="s">
        <v>4099</v>
      </c>
      <c r="E1519" s="141" t="s">
        <v>4100</v>
      </c>
      <c r="F1519" s="141" t="s">
        <v>4100</v>
      </c>
      <c r="G1519" s="141" t="s">
        <v>4100</v>
      </c>
      <c r="H1519" s="141" t="s">
        <v>4099</v>
      </c>
      <c r="I1519" s="141" t="s">
        <v>4099</v>
      </c>
      <c r="J1519" s="141" t="s">
        <v>4100</v>
      </c>
      <c r="K1519" s="141" t="s">
        <v>4100</v>
      </c>
      <c r="L1519" s="141" t="s">
        <v>4099</v>
      </c>
      <c r="M1519" s="141" t="s">
        <v>4099</v>
      </c>
      <c r="N1519" s="141" t="s">
        <v>4099</v>
      </c>
      <c r="O1519" s="141" t="s">
        <v>4099</v>
      </c>
    </row>
    <row r="1520" spans="1:15" x14ac:dyDescent="0.2">
      <c r="A1520" s="141">
        <v>335651</v>
      </c>
      <c r="B1520" s="141" t="s">
        <v>4111</v>
      </c>
      <c r="C1520" s="141" t="s">
        <v>4100</v>
      </c>
      <c r="D1520" s="141" t="s">
        <v>4099</v>
      </c>
      <c r="E1520" s="141" t="s">
        <v>4100</v>
      </c>
      <c r="F1520" s="141" t="s">
        <v>4099</v>
      </c>
      <c r="G1520" s="141" t="s">
        <v>4099</v>
      </c>
      <c r="H1520" s="141" t="s">
        <v>4100</v>
      </c>
      <c r="I1520" s="141" t="s">
        <v>4099</v>
      </c>
      <c r="J1520" s="141" t="s">
        <v>4099</v>
      </c>
      <c r="K1520" s="141" t="s">
        <v>4100</v>
      </c>
      <c r="L1520" s="141" t="s">
        <v>4100</v>
      </c>
      <c r="M1520" s="141" t="s">
        <v>4099</v>
      </c>
      <c r="N1520" s="141" t="s">
        <v>4100</v>
      </c>
      <c r="O1520" s="141" t="s">
        <v>4099</v>
      </c>
    </row>
    <row r="1521" spans="1:15" x14ac:dyDescent="0.2">
      <c r="A1521" s="141">
        <v>335653</v>
      </c>
      <c r="B1521" s="141" t="s">
        <v>4111</v>
      </c>
      <c r="C1521" s="141" t="s">
        <v>4099</v>
      </c>
      <c r="D1521" s="141" t="s">
        <v>4099</v>
      </c>
      <c r="E1521" s="141" t="s">
        <v>4099</v>
      </c>
      <c r="F1521" s="141" t="s">
        <v>4099</v>
      </c>
      <c r="G1521" s="141" t="s">
        <v>4098</v>
      </c>
      <c r="H1521" s="141" t="s">
        <v>4099</v>
      </c>
      <c r="I1521" s="141" t="s">
        <v>4099</v>
      </c>
      <c r="J1521" s="141" t="s">
        <v>4098</v>
      </c>
      <c r="K1521" s="141" t="s">
        <v>4098</v>
      </c>
      <c r="L1521" s="141" t="s">
        <v>4098</v>
      </c>
      <c r="M1521" s="141" t="s">
        <v>4098</v>
      </c>
      <c r="N1521" s="141" t="s">
        <v>4099</v>
      </c>
      <c r="O1521" s="141" t="s">
        <v>4098</v>
      </c>
    </row>
    <row r="1522" spans="1:15" x14ac:dyDescent="0.2">
      <c r="A1522" s="141">
        <v>335655</v>
      </c>
      <c r="B1522" s="141" t="s">
        <v>4111</v>
      </c>
      <c r="C1522" s="141" t="s">
        <v>4099</v>
      </c>
      <c r="D1522" s="141" t="s">
        <v>4099</v>
      </c>
      <c r="E1522" s="141" t="s">
        <v>4099</v>
      </c>
      <c r="F1522" s="141" t="s">
        <v>4100</v>
      </c>
      <c r="G1522" s="141" t="s">
        <v>4099</v>
      </c>
      <c r="H1522" s="141" t="s">
        <v>4099</v>
      </c>
      <c r="I1522" s="141" t="s">
        <v>4099</v>
      </c>
      <c r="J1522" s="141" t="s">
        <v>4098</v>
      </c>
      <c r="K1522" s="141" t="s">
        <v>4099</v>
      </c>
      <c r="L1522" s="141" t="s">
        <v>4099</v>
      </c>
      <c r="M1522" s="141" t="s">
        <v>4099</v>
      </c>
      <c r="N1522" s="141" t="s">
        <v>4099</v>
      </c>
      <c r="O1522" s="141" t="s">
        <v>4099</v>
      </c>
    </row>
    <row r="1523" spans="1:15" x14ac:dyDescent="0.2">
      <c r="A1523" s="141">
        <v>335698</v>
      </c>
      <c r="B1523" s="141" t="s">
        <v>4111</v>
      </c>
      <c r="C1523" s="141" t="s">
        <v>4099</v>
      </c>
      <c r="D1523" s="141" t="s">
        <v>4099</v>
      </c>
      <c r="E1523" s="141" t="s">
        <v>4099</v>
      </c>
      <c r="F1523" s="141" t="s">
        <v>4099</v>
      </c>
      <c r="G1523" s="141" t="s">
        <v>4100</v>
      </c>
      <c r="H1523" s="141" t="s">
        <v>4100</v>
      </c>
      <c r="I1523" s="141" t="s">
        <v>4099</v>
      </c>
      <c r="J1523" s="141" t="s">
        <v>4100</v>
      </c>
      <c r="K1523" s="141" t="s">
        <v>4100</v>
      </c>
      <c r="L1523" s="141" t="s">
        <v>4100</v>
      </c>
      <c r="M1523" s="141" t="s">
        <v>4100</v>
      </c>
      <c r="N1523" s="141" t="s">
        <v>4100</v>
      </c>
      <c r="O1523" s="141" t="s">
        <v>4100</v>
      </c>
    </row>
    <row r="1524" spans="1:15" x14ac:dyDescent="0.2">
      <c r="A1524" s="141">
        <v>335699</v>
      </c>
      <c r="B1524" s="141" t="s">
        <v>4111</v>
      </c>
      <c r="C1524" s="141" t="s">
        <v>4100</v>
      </c>
      <c r="D1524" s="141" t="s">
        <v>4099</v>
      </c>
      <c r="E1524" s="141" t="s">
        <v>4100</v>
      </c>
      <c r="F1524" s="141" t="s">
        <v>4100</v>
      </c>
      <c r="G1524" s="141" t="s">
        <v>4100</v>
      </c>
      <c r="H1524" s="141" t="s">
        <v>4100</v>
      </c>
      <c r="I1524" s="141" t="s">
        <v>4098</v>
      </c>
      <c r="J1524" s="141" t="s">
        <v>4098</v>
      </c>
      <c r="K1524" s="141" t="s">
        <v>4098</v>
      </c>
      <c r="L1524" s="141" t="s">
        <v>4098</v>
      </c>
      <c r="M1524" s="141" t="s">
        <v>4098</v>
      </c>
      <c r="N1524" s="141" t="s">
        <v>4098</v>
      </c>
      <c r="O1524" s="141" t="s">
        <v>4098</v>
      </c>
    </row>
    <row r="1525" spans="1:15" x14ac:dyDescent="0.2">
      <c r="A1525" s="141">
        <v>335707</v>
      </c>
      <c r="B1525" s="141" t="s">
        <v>4111</v>
      </c>
      <c r="C1525" s="141" t="s">
        <v>4100</v>
      </c>
      <c r="D1525" s="141" t="s">
        <v>4099</v>
      </c>
      <c r="E1525" s="141" t="s">
        <v>4100</v>
      </c>
      <c r="F1525" s="141" t="s">
        <v>4100</v>
      </c>
      <c r="G1525" s="141" t="s">
        <v>4100</v>
      </c>
      <c r="H1525" s="141" t="s">
        <v>4100</v>
      </c>
      <c r="I1525" s="141" t="s">
        <v>4100</v>
      </c>
      <c r="J1525" s="141" t="s">
        <v>4099</v>
      </c>
      <c r="K1525" s="141" t="s">
        <v>4100</v>
      </c>
      <c r="L1525" s="141" t="s">
        <v>4099</v>
      </c>
      <c r="M1525" s="141" t="s">
        <v>4100</v>
      </c>
      <c r="N1525" s="141" t="s">
        <v>4100</v>
      </c>
      <c r="O1525" s="141" t="s">
        <v>4099</v>
      </c>
    </row>
    <row r="1526" spans="1:15" x14ac:dyDescent="0.2">
      <c r="A1526" s="141">
        <v>335714</v>
      </c>
      <c r="B1526" s="141" t="s">
        <v>4111</v>
      </c>
      <c r="C1526" s="141" t="s">
        <v>4098</v>
      </c>
      <c r="D1526" s="141" t="s">
        <v>4099</v>
      </c>
      <c r="E1526" s="141" t="s">
        <v>4099</v>
      </c>
      <c r="F1526" s="141" t="s">
        <v>4099</v>
      </c>
      <c r="G1526" s="141" t="s">
        <v>4098</v>
      </c>
      <c r="H1526" s="141" t="s">
        <v>4099</v>
      </c>
      <c r="I1526" s="141" t="s">
        <v>4098</v>
      </c>
      <c r="J1526" s="141" t="s">
        <v>4098</v>
      </c>
      <c r="K1526" s="141" t="s">
        <v>4098</v>
      </c>
      <c r="L1526" s="141" t="s">
        <v>4098</v>
      </c>
      <c r="M1526" s="141" t="s">
        <v>4099</v>
      </c>
      <c r="N1526" s="141" t="s">
        <v>4098</v>
      </c>
      <c r="O1526" s="141" t="s">
        <v>4099</v>
      </c>
    </row>
    <row r="1527" spans="1:15" x14ac:dyDescent="0.2">
      <c r="A1527" s="141">
        <v>335729</v>
      </c>
      <c r="B1527" s="141" t="s">
        <v>4111</v>
      </c>
      <c r="C1527" s="141" t="s">
        <v>4100</v>
      </c>
      <c r="D1527" s="141" t="s">
        <v>4099</v>
      </c>
      <c r="E1527" s="141" t="s">
        <v>4099</v>
      </c>
      <c r="F1527" s="141" t="s">
        <v>4100</v>
      </c>
      <c r="G1527" s="141" t="s">
        <v>4099</v>
      </c>
      <c r="H1527" s="141" t="s">
        <v>4100</v>
      </c>
      <c r="I1527" s="141" t="s">
        <v>4099</v>
      </c>
      <c r="J1527" s="141" t="s">
        <v>4100</v>
      </c>
      <c r="K1527" s="141" t="s">
        <v>4099</v>
      </c>
      <c r="L1527" s="141" t="s">
        <v>4099</v>
      </c>
      <c r="M1527" s="141" t="s">
        <v>4099</v>
      </c>
      <c r="N1527" s="141" t="s">
        <v>4099</v>
      </c>
      <c r="O1527" s="141" t="s">
        <v>4099</v>
      </c>
    </row>
    <row r="1528" spans="1:15" x14ac:dyDescent="0.2">
      <c r="A1528" s="141">
        <v>335738</v>
      </c>
      <c r="B1528" s="141" t="s">
        <v>4111</v>
      </c>
      <c r="C1528" s="141" t="s">
        <v>4099</v>
      </c>
      <c r="D1528" s="141" t="s">
        <v>4098</v>
      </c>
      <c r="E1528" s="141" t="s">
        <v>4099</v>
      </c>
      <c r="F1528" s="141" t="s">
        <v>4100</v>
      </c>
      <c r="G1528" s="141" t="s">
        <v>4100</v>
      </c>
      <c r="H1528" s="141" t="s">
        <v>4099</v>
      </c>
      <c r="I1528" s="141" t="s">
        <v>4099</v>
      </c>
      <c r="J1528" s="141" t="s">
        <v>4099</v>
      </c>
      <c r="K1528" s="141" t="s">
        <v>4098</v>
      </c>
      <c r="L1528" s="141" t="s">
        <v>4098</v>
      </c>
      <c r="M1528" s="141" t="s">
        <v>4099</v>
      </c>
      <c r="N1528" s="141" t="s">
        <v>4098</v>
      </c>
      <c r="O1528" s="141" t="s">
        <v>4098</v>
      </c>
    </row>
    <row r="1529" spans="1:15" x14ac:dyDescent="0.2">
      <c r="A1529" s="141">
        <v>335754</v>
      </c>
      <c r="B1529" s="141" t="s">
        <v>4111</v>
      </c>
      <c r="C1529" s="141" t="s">
        <v>4098</v>
      </c>
      <c r="D1529" s="141" t="s">
        <v>4098</v>
      </c>
      <c r="E1529" s="141" t="s">
        <v>4098</v>
      </c>
      <c r="F1529" s="141" t="s">
        <v>4100</v>
      </c>
      <c r="G1529" s="141" t="s">
        <v>4099</v>
      </c>
      <c r="H1529" s="141" t="s">
        <v>4100</v>
      </c>
      <c r="I1529" s="141" t="s">
        <v>4100</v>
      </c>
      <c r="J1529" s="141" t="s">
        <v>4099</v>
      </c>
      <c r="K1529" s="141" t="s">
        <v>4098</v>
      </c>
      <c r="L1529" s="141" t="s">
        <v>4099</v>
      </c>
      <c r="M1529" s="141" t="s">
        <v>4099</v>
      </c>
      <c r="N1529" s="141" t="s">
        <v>4100</v>
      </c>
      <c r="O1529" s="141" t="s">
        <v>4098</v>
      </c>
    </row>
    <row r="1530" spans="1:15" x14ac:dyDescent="0.2">
      <c r="A1530" s="141">
        <v>335765</v>
      </c>
      <c r="B1530" s="141" t="s">
        <v>4111</v>
      </c>
      <c r="C1530" s="141" t="s">
        <v>4099</v>
      </c>
      <c r="D1530" s="141" t="s">
        <v>4100</v>
      </c>
      <c r="E1530" s="141" t="s">
        <v>4099</v>
      </c>
      <c r="F1530" s="141" t="s">
        <v>4100</v>
      </c>
      <c r="G1530" s="141" t="s">
        <v>4099</v>
      </c>
      <c r="H1530" s="141" t="s">
        <v>4100</v>
      </c>
      <c r="I1530" s="141" t="s">
        <v>4100</v>
      </c>
      <c r="J1530" s="141" t="s">
        <v>4099</v>
      </c>
      <c r="K1530" s="141" t="s">
        <v>4099</v>
      </c>
      <c r="L1530" s="141" t="s">
        <v>4100</v>
      </c>
      <c r="M1530" s="141" t="s">
        <v>4100</v>
      </c>
      <c r="N1530" s="141" t="s">
        <v>4099</v>
      </c>
      <c r="O1530" s="141" t="s">
        <v>4099</v>
      </c>
    </row>
    <row r="1531" spans="1:15" x14ac:dyDescent="0.2">
      <c r="A1531" s="141">
        <v>335781</v>
      </c>
      <c r="B1531" s="141" t="s">
        <v>4111</v>
      </c>
      <c r="C1531" s="141" t="s">
        <v>4100</v>
      </c>
      <c r="D1531" s="141" t="s">
        <v>4100</v>
      </c>
      <c r="E1531" s="141" t="s">
        <v>4099</v>
      </c>
      <c r="F1531" s="141" t="s">
        <v>4099</v>
      </c>
      <c r="G1531" s="141" t="s">
        <v>4099</v>
      </c>
      <c r="H1531" s="141" t="s">
        <v>4100</v>
      </c>
      <c r="I1531" s="141" t="s">
        <v>4100</v>
      </c>
      <c r="J1531" s="141" t="s">
        <v>4099</v>
      </c>
      <c r="K1531" s="141" t="s">
        <v>4099</v>
      </c>
      <c r="L1531" s="141" t="s">
        <v>4099</v>
      </c>
      <c r="M1531" s="141" t="s">
        <v>4099</v>
      </c>
      <c r="N1531" s="141" t="s">
        <v>4099</v>
      </c>
      <c r="O1531" s="141" t="s">
        <v>4098</v>
      </c>
    </row>
    <row r="1532" spans="1:15" x14ac:dyDescent="0.2">
      <c r="A1532" s="141">
        <v>335784</v>
      </c>
      <c r="B1532" s="141" t="s">
        <v>4111</v>
      </c>
      <c r="C1532" s="141" t="s">
        <v>4099</v>
      </c>
      <c r="D1532" s="141" t="s">
        <v>4099</v>
      </c>
      <c r="E1532" s="141" t="s">
        <v>4100</v>
      </c>
      <c r="F1532" s="141" t="s">
        <v>4100</v>
      </c>
      <c r="G1532" s="141" t="s">
        <v>4099</v>
      </c>
      <c r="H1532" s="141" t="s">
        <v>4100</v>
      </c>
      <c r="I1532" s="141" t="s">
        <v>4099</v>
      </c>
      <c r="J1532" s="141" t="s">
        <v>4099</v>
      </c>
      <c r="K1532" s="141" t="s">
        <v>4100</v>
      </c>
      <c r="L1532" s="141" t="s">
        <v>4099</v>
      </c>
      <c r="M1532" s="141" t="s">
        <v>4099</v>
      </c>
      <c r="N1532" s="141" t="s">
        <v>4099</v>
      </c>
      <c r="O1532" s="141" t="s">
        <v>4099</v>
      </c>
    </row>
    <row r="1533" spans="1:15" x14ac:dyDescent="0.2">
      <c r="A1533" s="141">
        <v>335787</v>
      </c>
      <c r="B1533" s="141" t="s">
        <v>4111</v>
      </c>
      <c r="C1533" s="141" t="s">
        <v>4099</v>
      </c>
      <c r="D1533" s="141" t="s">
        <v>4099</v>
      </c>
      <c r="E1533" s="141" t="s">
        <v>4100</v>
      </c>
      <c r="F1533" s="141" t="s">
        <v>4100</v>
      </c>
      <c r="G1533" s="141" t="s">
        <v>4099</v>
      </c>
      <c r="H1533" s="141" t="s">
        <v>4100</v>
      </c>
      <c r="I1533" s="141" t="s">
        <v>4098</v>
      </c>
      <c r="J1533" s="141" t="s">
        <v>4100</v>
      </c>
      <c r="K1533" s="141" t="s">
        <v>4100</v>
      </c>
      <c r="L1533" s="141" t="s">
        <v>4100</v>
      </c>
      <c r="M1533" s="141" t="s">
        <v>4100</v>
      </c>
      <c r="N1533" s="141" t="s">
        <v>4099</v>
      </c>
      <c r="O1533" s="141" t="s">
        <v>4099</v>
      </c>
    </row>
    <row r="1534" spans="1:15" x14ac:dyDescent="0.2">
      <c r="A1534" s="141">
        <v>335788</v>
      </c>
      <c r="B1534" s="141" t="s">
        <v>4111</v>
      </c>
      <c r="C1534" s="141" t="s">
        <v>4100</v>
      </c>
      <c r="D1534" s="141" t="s">
        <v>4099</v>
      </c>
      <c r="E1534" s="141" t="s">
        <v>4100</v>
      </c>
      <c r="F1534" s="141" t="s">
        <v>4100</v>
      </c>
      <c r="G1534" s="141" t="s">
        <v>4100</v>
      </c>
      <c r="H1534" s="141" t="s">
        <v>4099</v>
      </c>
      <c r="I1534" s="141" t="s">
        <v>4099</v>
      </c>
      <c r="J1534" s="141" t="s">
        <v>4100</v>
      </c>
      <c r="K1534" s="141" t="s">
        <v>4100</v>
      </c>
      <c r="L1534" s="141" t="s">
        <v>4100</v>
      </c>
      <c r="M1534" s="141" t="s">
        <v>4099</v>
      </c>
      <c r="N1534" s="141" t="s">
        <v>4099</v>
      </c>
      <c r="O1534" s="141" t="s">
        <v>4098</v>
      </c>
    </row>
    <row r="1535" spans="1:15" x14ac:dyDescent="0.2">
      <c r="A1535" s="141">
        <v>335790</v>
      </c>
      <c r="B1535" s="141" t="s">
        <v>4111</v>
      </c>
      <c r="C1535" s="141" t="s">
        <v>4100</v>
      </c>
      <c r="D1535" s="141" t="s">
        <v>4100</v>
      </c>
      <c r="E1535" s="141" t="s">
        <v>4100</v>
      </c>
      <c r="F1535" s="141" t="s">
        <v>4100</v>
      </c>
      <c r="G1535" s="141" t="s">
        <v>4100</v>
      </c>
      <c r="H1535" s="141" t="s">
        <v>4100</v>
      </c>
      <c r="I1535" s="141" t="s">
        <v>4100</v>
      </c>
      <c r="J1535" s="141" t="s">
        <v>4099</v>
      </c>
      <c r="K1535" s="141" t="s">
        <v>4098</v>
      </c>
      <c r="L1535" s="141" t="s">
        <v>4100</v>
      </c>
      <c r="M1535" s="141" t="s">
        <v>4098</v>
      </c>
      <c r="N1535" s="141" t="s">
        <v>4099</v>
      </c>
      <c r="O1535" s="141" t="s">
        <v>4099</v>
      </c>
    </row>
    <row r="1536" spans="1:15" x14ac:dyDescent="0.2">
      <c r="A1536" s="141">
        <v>335791</v>
      </c>
      <c r="B1536" s="141" t="s">
        <v>4111</v>
      </c>
      <c r="C1536" s="141" t="s">
        <v>4100</v>
      </c>
      <c r="D1536" s="141" t="s">
        <v>4099</v>
      </c>
      <c r="E1536" s="141" t="s">
        <v>4099</v>
      </c>
      <c r="F1536" s="141" t="s">
        <v>4100</v>
      </c>
      <c r="G1536" s="141" t="s">
        <v>4100</v>
      </c>
      <c r="H1536" s="141" t="s">
        <v>4100</v>
      </c>
      <c r="I1536" s="141" t="s">
        <v>4099</v>
      </c>
      <c r="J1536" s="141" t="s">
        <v>4099</v>
      </c>
      <c r="K1536" s="141" t="s">
        <v>4100</v>
      </c>
      <c r="L1536" s="141" t="s">
        <v>4099</v>
      </c>
      <c r="M1536" s="141" t="s">
        <v>4099</v>
      </c>
      <c r="N1536" s="141" t="s">
        <v>4099</v>
      </c>
      <c r="O1536" s="141" t="s">
        <v>4099</v>
      </c>
    </row>
    <row r="1537" spans="1:15" x14ac:dyDescent="0.2">
      <c r="A1537" s="141">
        <v>335793</v>
      </c>
      <c r="B1537" s="141" t="s">
        <v>4111</v>
      </c>
      <c r="C1537" s="141" t="s">
        <v>4099</v>
      </c>
      <c r="D1537" s="141" t="s">
        <v>4099</v>
      </c>
      <c r="E1537" s="141" t="s">
        <v>4099</v>
      </c>
      <c r="F1537" s="141" t="s">
        <v>4099</v>
      </c>
      <c r="G1537" s="141" t="s">
        <v>4099</v>
      </c>
      <c r="H1537" s="141" t="s">
        <v>4100</v>
      </c>
      <c r="I1537" s="141" t="s">
        <v>4098</v>
      </c>
      <c r="J1537" s="141" t="s">
        <v>4100</v>
      </c>
      <c r="K1537" s="141" t="s">
        <v>4099</v>
      </c>
      <c r="L1537" s="141" t="s">
        <v>4099</v>
      </c>
      <c r="M1537" s="141" t="s">
        <v>4099</v>
      </c>
      <c r="N1537" s="141" t="s">
        <v>4098</v>
      </c>
      <c r="O1537" s="141" t="s">
        <v>4099</v>
      </c>
    </row>
    <row r="1538" spans="1:15" x14ac:dyDescent="0.2">
      <c r="A1538" s="141">
        <v>335813</v>
      </c>
      <c r="B1538" s="141" t="s">
        <v>4111</v>
      </c>
      <c r="C1538" s="141" t="s">
        <v>4099</v>
      </c>
      <c r="D1538" s="141" t="s">
        <v>4099</v>
      </c>
      <c r="E1538" s="141" t="s">
        <v>4099</v>
      </c>
      <c r="F1538" s="141" t="s">
        <v>4099</v>
      </c>
      <c r="G1538" s="141" t="s">
        <v>4098</v>
      </c>
      <c r="H1538" s="141" t="s">
        <v>4100</v>
      </c>
      <c r="I1538" s="141" t="s">
        <v>4098</v>
      </c>
      <c r="J1538" s="141" t="s">
        <v>4098</v>
      </c>
      <c r="K1538" s="141" t="s">
        <v>4098</v>
      </c>
      <c r="L1538" s="141" t="s">
        <v>4098</v>
      </c>
      <c r="M1538" s="141" t="s">
        <v>4098</v>
      </c>
      <c r="N1538" s="141" t="s">
        <v>4098</v>
      </c>
      <c r="O1538" s="141" t="s">
        <v>4098</v>
      </c>
    </row>
    <row r="1539" spans="1:15" x14ac:dyDescent="0.2">
      <c r="A1539" s="141">
        <v>335818</v>
      </c>
      <c r="B1539" s="141" t="s">
        <v>4111</v>
      </c>
      <c r="C1539" s="141" t="s">
        <v>4100</v>
      </c>
      <c r="D1539" s="141" t="s">
        <v>4099</v>
      </c>
      <c r="E1539" s="141" t="s">
        <v>4099</v>
      </c>
      <c r="F1539" s="141" t="s">
        <v>4100</v>
      </c>
      <c r="G1539" s="141" t="s">
        <v>4099</v>
      </c>
      <c r="H1539" s="141" t="s">
        <v>4099</v>
      </c>
      <c r="I1539" s="141" t="s">
        <v>4099</v>
      </c>
      <c r="J1539" s="141" t="s">
        <v>4100</v>
      </c>
      <c r="K1539" s="141" t="s">
        <v>4100</v>
      </c>
      <c r="L1539" s="141" t="s">
        <v>4099</v>
      </c>
      <c r="M1539" s="141" t="s">
        <v>4100</v>
      </c>
      <c r="N1539" s="141" t="s">
        <v>4099</v>
      </c>
      <c r="O1539" s="141" t="s">
        <v>4099</v>
      </c>
    </row>
    <row r="1540" spans="1:15" x14ac:dyDescent="0.2">
      <c r="A1540" s="141">
        <v>335823</v>
      </c>
      <c r="B1540" s="141" t="s">
        <v>4111</v>
      </c>
      <c r="C1540" s="141" t="s">
        <v>4100</v>
      </c>
      <c r="D1540" s="141" t="s">
        <v>4099</v>
      </c>
      <c r="E1540" s="141" t="s">
        <v>4100</v>
      </c>
      <c r="F1540" s="141" t="s">
        <v>4100</v>
      </c>
      <c r="G1540" s="141" t="s">
        <v>4099</v>
      </c>
      <c r="H1540" s="141" t="s">
        <v>4100</v>
      </c>
      <c r="I1540" s="141" t="s">
        <v>4099</v>
      </c>
      <c r="J1540" s="141" t="s">
        <v>4099</v>
      </c>
      <c r="K1540" s="141" t="s">
        <v>4100</v>
      </c>
      <c r="L1540" s="141" t="s">
        <v>4100</v>
      </c>
      <c r="M1540" s="141" t="s">
        <v>4100</v>
      </c>
      <c r="N1540" s="141" t="s">
        <v>4099</v>
      </c>
      <c r="O1540" s="141" t="s">
        <v>4099</v>
      </c>
    </row>
    <row r="1541" spans="1:15" x14ac:dyDescent="0.2">
      <c r="A1541" s="141">
        <v>335832</v>
      </c>
      <c r="B1541" s="141" t="s">
        <v>4111</v>
      </c>
      <c r="C1541" s="141" t="s">
        <v>4100</v>
      </c>
      <c r="D1541" s="141" t="s">
        <v>4099</v>
      </c>
      <c r="E1541" s="141" t="s">
        <v>4100</v>
      </c>
      <c r="F1541" s="141" t="s">
        <v>4100</v>
      </c>
      <c r="G1541" s="141" t="s">
        <v>4099</v>
      </c>
      <c r="H1541" s="141" t="s">
        <v>4100</v>
      </c>
      <c r="I1541" s="141" t="s">
        <v>4100</v>
      </c>
      <c r="J1541" s="141" t="s">
        <v>4099</v>
      </c>
      <c r="K1541" s="141" t="s">
        <v>4100</v>
      </c>
      <c r="L1541" s="141" t="s">
        <v>4099</v>
      </c>
      <c r="M1541" s="141" t="s">
        <v>4100</v>
      </c>
      <c r="N1541" s="141" t="s">
        <v>4100</v>
      </c>
      <c r="O1541" s="141" t="s">
        <v>4099</v>
      </c>
    </row>
    <row r="1542" spans="1:15" x14ac:dyDescent="0.2">
      <c r="A1542" s="141">
        <v>335836</v>
      </c>
      <c r="B1542" s="141" t="s">
        <v>4111</v>
      </c>
      <c r="C1542" s="141" t="s">
        <v>4098</v>
      </c>
      <c r="D1542" s="141" t="s">
        <v>4098</v>
      </c>
      <c r="E1542" s="141" t="s">
        <v>4099</v>
      </c>
      <c r="F1542" s="141" t="s">
        <v>4100</v>
      </c>
      <c r="G1542" s="141" t="s">
        <v>4100</v>
      </c>
      <c r="H1542" s="141" t="s">
        <v>4100</v>
      </c>
      <c r="I1542" s="141" t="s">
        <v>4098</v>
      </c>
      <c r="J1542" s="141" t="s">
        <v>4099</v>
      </c>
      <c r="K1542" s="141" t="s">
        <v>4100</v>
      </c>
      <c r="L1542" s="141" t="s">
        <v>4098</v>
      </c>
      <c r="M1542" s="141" t="s">
        <v>4100</v>
      </c>
      <c r="N1542" s="141" t="s">
        <v>4098</v>
      </c>
      <c r="O1542" s="141" t="s">
        <v>4098</v>
      </c>
    </row>
    <row r="1543" spans="1:15" x14ac:dyDescent="0.2">
      <c r="A1543" s="141">
        <v>335843</v>
      </c>
      <c r="B1543" s="141" t="s">
        <v>4111</v>
      </c>
      <c r="C1543" s="141" t="s">
        <v>4099</v>
      </c>
      <c r="D1543" s="141" t="s">
        <v>4099</v>
      </c>
      <c r="E1543" s="141" t="s">
        <v>4099</v>
      </c>
      <c r="F1543" s="141" t="s">
        <v>4099</v>
      </c>
      <c r="G1543" s="141" t="s">
        <v>4099</v>
      </c>
      <c r="H1543" s="141" t="s">
        <v>4099</v>
      </c>
      <c r="I1543" s="141" t="s">
        <v>4099</v>
      </c>
      <c r="J1543" s="141" t="s">
        <v>4099</v>
      </c>
      <c r="K1543" s="141" t="s">
        <v>4099</v>
      </c>
      <c r="L1543" s="141" t="s">
        <v>4099</v>
      </c>
      <c r="M1543" s="141" t="s">
        <v>4099</v>
      </c>
      <c r="N1543" s="141" t="s">
        <v>4099</v>
      </c>
      <c r="O1543" s="141" t="s">
        <v>4099</v>
      </c>
    </row>
    <row r="1544" spans="1:15" x14ac:dyDescent="0.2">
      <c r="A1544" s="141">
        <v>335846</v>
      </c>
      <c r="B1544" s="141" t="s">
        <v>4111</v>
      </c>
      <c r="C1544" s="141" t="s">
        <v>4100</v>
      </c>
      <c r="D1544" s="141" t="s">
        <v>4100</v>
      </c>
      <c r="E1544" s="141" t="s">
        <v>4098</v>
      </c>
      <c r="F1544" s="141" t="s">
        <v>4100</v>
      </c>
      <c r="G1544" s="141" t="s">
        <v>4100</v>
      </c>
      <c r="H1544" s="141" t="s">
        <v>4100</v>
      </c>
      <c r="I1544" s="141" t="s">
        <v>4099</v>
      </c>
      <c r="J1544" s="141" t="s">
        <v>4100</v>
      </c>
      <c r="K1544" s="141" t="s">
        <v>4100</v>
      </c>
      <c r="L1544" s="141" t="s">
        <v>4100</v>
      </c>
      <c r="M1544" s="141" t="s">
        <v>4100</v>
      </c>
      <c r="N1544" s="141" t="s">
        <v>4099</v>
      </c>
      <c r="O1544" s="141" t="s">
        <v>4098</v>
      </c>
    </row>
    <row r="1545" spans="1:15" x14ac:dyDescent="0.2">
      <c r="A1545" s="141">
        <v>335852</v>
      </c>
      <c r="B1545" s="141" t="s">
        <v>4111</v>
      </c>
      <c r="C1545" s="141" t="s">
        <v>4099</v>
      </c>
      <c r="D1545" s="141" t="s">
        <v>4099</v>
      </c>
      <c r="E1545" s="141" t="s">
        <v>4099</v>
      </c>
      <c r="F1545" s="141" t="s">
        <v>4100</v>
      </c>
      <c r="G1545" s="141" t="s">
        <v>4100</v>
      </c>
      <c r="H1545" s="141" t="s">
        <v>4100</v>
      </c>
      <c r="I1545" s="141" t="s">
        <v>4098</v>
      </c>
      <c r="J1545" s="141" t="s">
        <v>4099</v>
      </c>
      <c r="K1545" s="141" t="s">
        <v>4099</v>
      </c>
      <c r="L1545" s="141" t="s">
        <v>4099</v>
      </c>
      <c r="M1545" s="141" t="s">
        <v>4099</v>
      </c>
      <c r="N1545" s="141" t="s">
        <v>4099</v>
      </c>
      <c r="O1545" s="141" t="s">
        <v>4098</v>
      </c>
    </row>
    <row r="1546" spans="1:15" x14ac:dyDescent="0.2">
      <c r="A1546" s="141">
        <v>335854</v>
      </c>
      <c r="B1546" s="141" t="s">
        <v>4111</v>
      </c>
      <c r="C1546" s="141" t="s">
        <v>4099</v>
      </c>
      <c r="D1546" s="141" t="s">
        <v>4098</v>
      </c>
      <c r="E1546" s="141" t="s">
        <v>4100</v>
      </c>
      <c r="F1546" s="141" t="s">
        <v>4100</v>
      </c>
      <c r="G1546" s="141" t="s">
        <v>4100</v>
      </c>
      <c r="H1546" s="141" t="s">
        <v>4100</v>
      </c>
      <c r="I1546" s="141" t="s">
        <v>4100</v>
      </c>
      <c r="J1546" s="141" t="s">
        <v>4098</v>
      </c>
      <c r="K1546" s="141" t="s">
        <v>4099</v>
      </c>
      <c r="L1546" s="141" t="s">
        <v>4100</v>
      </c>
      <c r="M1546" s="141" t="s">
        <v>4098</v>
      </c>
      <c r="N1546" s="141" t="s">
        <v>4098</v>
      </c>
      <c r="O1546" s="141" t="s">
        <v>4098</v>
      </c>
    </row>
    <row r="1547" spans="1:15" x14ac:dyDescent="0.2">
      <c r="A1547" s="141">
        <v>335865</v>
      </c>
      <c r="B1547" s="141" t="s">
        <v>4111</v>
      </c>
      <c r="C1547" s="141" t="s">
        <v>4100</v>
      </c>
      <c r="D1547" s="141" t="s">
        <v>4100</v>
      </c>
      <c r="E1547" s="141" t="s">
        <v>4100</v>
      </c>
      <c r="F1547" s="141" t="s">
        <v>4100</v>
      </c>
      <c r="G1547" s="141" t="s">
        <v>4099</v>
      </c>
      <c r="H1547" s="141" t="s">
        <v>4100</v>
      </c>
      <c r="I1547" s="141" t="s">
        <v>4100</v>
      </c>
      <c r="J1547" s="141" t="s">
        <v>4099</v>
      </c>
      <c r="K1547" s="141" t="s">
        <v>4099</v>
      </c>
      <c r="L1547" s="141" t="s">
        <v>4099</v>
      </c>
      <c r="M1547" s="141" t="s">
        <v>4099</v>
      </c>
      <c r="N1547" s="141" t="s">
        <v>4098</v>
      </c>
      <c r="O1547" s="141" t="s">
        <v>4098</v>
      </c>
    </row>
    <row r="1548" spans="1:15" x14ac:dyDescent="0.2">
      <c r="A1548" s="141">
        <v>335879</v>
      </c>
      <c r="B1548" s="141" t="s">
        <v>4111</v>
      </c>
      <c r="C1548" s="141" t="s">
        <v>4100</v>
      </c>
      <c r="D1548" s="141" t="s">
        <v>4099</v>
      </c>
      <c r="E1548" s="141" t="s">
        <v>4100</v>
      </c>
      <c r="F1548" s="141" t="s">
        <v>4100</v>
      </c>
      <c r="G1548" s="141" t="s">
        <v>4100</v>
      </c>
      <c r="H1548" s="141" t="s">
        <v>4100</v>
      </c>
      <c r="I1548" s="141" t="s">
        <v>4099</v>
      </c>
      <c r="J1548" s="141" t="s">
        <v>4100</v>
      </c>
      <c r="K1548" s="141" t="s">
        <v>4099</v>
      </c>
      <c r="L1548" s="141" t="s">
        <v>4100</v>
      </c>
      <c r="M1548" s="141" t="s">
        <v>4100</v>
      </c>
      <c r="N1548" s="141" t="s">
        <v>4099</v>
      </c>
      <c r="O1548" s="141" t="s">
        <v>4099</v>
      </c>
    </row>
    <row r="1549" spans="1:15" x14ac:dyDescent="0.2">
      <c r="A1549" s="141">
        <v>335881</v>
      </c>
      <c r="B1549" s="141" t="s">
        <v>4111</v>
      </c>
      <c r="C1549" s="141" t="s">
        <v>4100</v>
      </c>
      <c r="D1549" s="141" t="s">
        <v>4099</v>
      </c>
      <c r="E1549" s="141" t="s">
        <v>4100</v>
      </c>
      <c r="F1549" s="141" t="s">
        <v>4100</v>
      </c>
      <c r="G1549" s="141" t="s">
        <v>4099</v>
      </c>
      <c r="H1549" s="141" t="s">
        <v>4100</v>
      </c>
      <c r="I1549" s="141" t="s">
        <v>4099</v>
      </c>
      <c r="J1549" s="141" t="s">
        <v>4100</v>
      </c>
      <c r="K1549" s="141" t="s">
        <v>4099</v>
      </c>
      <c r="L1549" s="141" t="s">
        <v>4100</v>
      </c>
      <c r="M1549" s="141" t="s">
        <v>4100</v>
      </c>
      <c r="N1549" s="141" t="s">
        <v>4099</v>
      </c>
      <c r="O1549" s="141" t="s">
        <v>4098</v>
      </c>
    </row>
    <row r="1550" spans="1:15" x14ac:dyDescent="0.2">
      <c r="A1550" s="141">
        <v>335885</v>
      </c>
      <c r="B1550" s="141" t="s">
        <v>4111</v>
      </c>
      <c r="C1550" s="141" t="s">
        <v>4099</v>
      </c>
      <c r="D1550" s="141" t="s">
        <v>4099</v>
      </c>
      <c r="E1550" s="141" t="s">
        <v>4099</v>
      </c>
      <c r="F1550" s="141" t="s">
        <v>4099</v>
      </c>
      <c r="G1550" s="141" t="s">
        <v>4099</v>
      </c>
      <c r="H1550" s="141" t="s">
        <v>4099</v>
      </c>
      <c r="I1550" s="141" t="s">
        <v>4098</v>
      </c>
      <c r="J1550" s="141" t="s">
        <v>4099</v>
      </c>
      <c r="K1550" s="141" t="s">
        <v>4100</v>
      </c>
      <c r="L1550" s="141" t="s">
        <v>4098</v>
      </c>
      <c r="M1550" s="141" t="s">
        <v>4099</v>
      </c>
      <c r="N1550" s="141" t="s">
        <v>4099</v>
      </c>
      <c r="O1550" s="141" t="s">
        <v>4099</v>
      </c>
    </row>
    <row r="1551" spans="1:15" x14ac:dyDescent="0.2">
      <c r="A1551" s="141">
        <v>335889</v>
      </c>
      <c r="B1551" s="141" t="s">
        <v>4111</v>
      </c>
      <c r="C1551" s="141" t="s">
        <v>4100</v>
      </c>
      <c r="D1551" s="141" t="s">
        <v>4100</v>
      </c>
      <c r="E1551" s="141" t="s">
        <v>4100</v>
      </c>
      <c r="F1551" s="141" t="s">
        <v>4099</v>
      </c>
      <c r="G1551" s="141" t="s">
        <v>4099</v>
      </c>
      <c r="H1551" s="141" t="s">
        <v>4099</v>
      </c>
      <c r="I1551" s="141" t="s">
        <v>4099</v>
      </c>
      <c r="J1551" s="141" t="s">
        <v>4099</v>
      </c>
      <c r="K1551" s="141" t="s">
        <v>4099</v>
      </c>
      <c r="L1551" s="141" t="s">
        <v>4099</v>
      </c>
      <c r="M1551" s="141" t="s">
        <v>4099</v>
      </c>
      <c r="N1551" s="141" t="s">
        <v>4099</v>
      </c>
      <c r="O1551" s="141" t="s">
        <v>4099</v>
      </c>
    </row>
    <row r="1552" spans="1:15" x14ac:dyDescent="0.2">
      <c r="A1552" s="141">
        <v>335902</v>
      </c>
      <c r="B1552" s="141" t="s">
        <v>4111</v>
      </c>
      <c r="C1552" s="141" t="s">
        <v>4099</v>
      </c>
      <c r="D1552" s="141" t="s">
        <v>4099</v>
      </c>
      <c r="E1552" s="141" t="s">
        <v>4100</v>
      </c>
      <c r="F1552" s="141" t="s">
        <v>4100</v>
      </c>
      <c r="G1552" s="141" t="s">
        <v>4099</v>
      </c>
      <c r="H1552" s="141" t="s">
        <v>4100</v>
      </c>
      <c r="I1552" s="141" t="s">
        <v>4100</v>
      </c>
      <c r="J1552" s="141" t="s">
        <v>4098</v>
      </c>
      <c r="K1552" s="141" t="s">
        <v>4098</v>
      </c>
      <c r="L1552" s="141" t="s">
        <v>4098</v>
      </c>
      <c r="M1552" s="141" t="s">
        <v>4098</v>
      </c>
      <c r="N1552" s="141" t="s">
        <v>4098</v>
      </c>
      <c r="O1552" s="141" t="s">
        <v>4098</v>
      </c>
    </row>
    <row r="1553" spans="1:15" x14ac:dyDescent="0.2">
      <c r="A1553" s="141">
        <v>335910</v>
      </c>
      <c r="B1553" s="141" t="s">
        <v>4111</v>
      </c>
      <c r="C1553" s="141" t="s">
        <v>4100</v>
      </c>
      <c r="D1553" s="141" t="s">
        <v>4100</v>
      </c>
      <c r="E1553" s="141" t="s">
        <v>4100</v>
      </c>
      <c r="F1553" s="141" t="s">
        <v>4099</v>
      </c>
      <c r="G1553" s="141" t="s">
        <v>4100</v>
      </c>
      <c r="H1553" s="141" t="s">
        <v>4099</v>
      </c>
      <c r="I1553" s="141" t="s">
        <v>4098</v>
      </c>
      <c r="J1553" s="141" t="s">
        <v>4099</v>
      </c>
      <c r="K1553" s="141" t="s">
        <v>4099</v>
      </c>
      <c r="L1553" s="141" t="s">
        <v>4099</v>
      </c>
      <c r="M1553" s="141" t="s">
        <v>4099</v>
      </c>
      <c r="N1553" s="141" t="s">
        <v>4098</v>
      </c>
      <c r="O1553" s="141" t="s">
        <v>4099</v>
      </c>
    </row>
    <row r="1554" spans="1:15" x14ac:dyDescent="0.2">
      <c r="A1554" s="141">
        <v>335915</v>
      </c>
      <c r="B1554" s="141" t="s">
        <v>4111</v>
      </c>
      <c r="C1554" s="141" t="s">
        <v>4100</v>
      </c>
      <c r="D1554" s="141" t="s">
        <v>4099</v>
      </c>
      <c r="E1554" s="141" t="s">
        <v>4099</v>
      </c>
      <c r="F1554" s="141" t="s">
        <v>4100</v>
      </c>
      <c r="G1554" s="141" t="s">
        <v>4100</v>
      </c>
      <c r="H1554" s="141" t="s">
        <v>4099</v>
      </c>
      <c r="I1554" s="141" t="s">
        <v>4099</v>
      </c>
      <c r="J1554" s="141" t="s">
        <v>4099</v>
      </c>
      <c r="K1554" s="141" t="s">
        <v>4100</v>
      </c>
      <c r="L1554" s="141" t="s">
        <v>4099</v>
      </c>
      <c r="M1554" s="141" t="s">
        <v>4099</v>
      </c>
      <c r="N1554" s="141" t="s">
        <v>4099</v>
      </c>
      <c r="O1554" s="141" t="s">
        <v>4098</v>
      </c>
    </row>
    <row r="1555" spans="1:15" x14ac:dyDescent="0.2">
      <c r="A1555" s="141">
        <v>335916</v>
      </c>
      <c r="B1555" s="141" t="s">
        <v>4111</v>
      </c>
      <c r="C1555" s="141" t="s">
        <v>4100</v>
      </c>
      <c r="D1555" s="141" t="s">
        <v>4100</v>
      </c>
      <c r="E1555" s="141" t="s">
        <v>4100</v>
      </c>
      <c r="F1555" s="141" t="s">
        <v>4100</v>
      </c>
      <c r="G1555" s="141" t="s">
        <v>4099</v>
      </c>
      <c r="H1555" s="141" t="s">
        <v>4100</v>
      </c>
      <c r="I1555" s="141" t="s">
        <v>4099</v>
      </c>
      <c r="J1555" s="141" t="s">
        <v>4099</v>
      </c>
      <c r="K1555" s="141" t="s">
        <v>4100</v>
      </c>
      <c r="L1555" s="141" t="s">
        <v>4100</v>
      </c>
      <c r="M1555" s="141" t="s">
        <v>4100</v>
      </c>
      <c r="N1555" s="141" t="s">
        <v>4099</v>
      </c>
      <c r="O1555" s="141" t="s">
        <v>4099</v>
      </c>
    </row>
    <row r="1556" spans="1:15" x14ac:dyDescent="0.2">
      <c r="A1556" s="141">
        <v>335920</v>
      </c>
      <c r="B1556" s="141" t="s">
        <v>4111</v>
      </c>
      <c r="C1556" s="141" t="s">
        <v>4100</v>
      </c>
      <c r="D1556" s="141" t="s">
        <v>4100</v>
      </c>
      <c r="E1556" s="141" t="s">
        <v>4100</v>
      </c>
      <c r="F1556" s="141" t="s">
        <v>4100</v>
      </c>
      <c r="G1556" s="141" t="s">
        <v>4100</v>
      </c>
      <c r="H1556" s="141" t="s">
        <v>4100</v>
      </c>
      <c r="I1556" s="141" t="s">
        <v>4098</v>
      </c>
      <c r="J1556" s="141" t="s">
        <v>4100</v>
      </c>
      <c r="K1556" s="141" t="s">
        <v>4100</v>
      </c>
      <c r="L1556" s="141" t="s">
        <v>4100</v>
      </c>
      <c r="M1556" s="141" t="s">
        <v>4100</v>
      </c>
      <c r="N1556" s="141" t="s">
        <v>4098</v>
      </c>
      <c r="O1556" s="141" t="s">
        <v>4098</v>
      </c>
    </row>
    <row r="1557" spans="1:15" x14ac:dyDescent="0.2">
      <c r="A1557" s="141">
        <v>335931</v>
      </c>
      <c r="B1557" s="141" t="s">
        <v>4111</v>
      </c>
      <c r="C1557" s="141" t="s">
        <v>4099</v>
      </c>
      <c r="D1557" s="141" t="s">
        <v>4099</v>
      </c>
      <c r="E1557" s="141" t="s">
        <v>4099</v>
      </c>
      <c r="F1557" s="141" t="s">
        <v>4099</v>
      </c>
      <c r="G1557" s="141" t="s">
        <v>4100</v>
      </c>
      <c r="H1557" s="141" t="s">
        <v>4100</v>
      </c>
      <c r="I1557" s="141" t="s">
        <v>4098</v>
      </c>
      <c r="J1557" s="141" t="s">
        <v>4099</v>
      </c>
      <c r="K1557" s="141" t="s">
        <v>4099</v>
      </c>
      <c r="L1557" s="141" t="s">
        <v>4099</v>
      </c>
      <c r="M1557" s="141" t="s">
        <v>4099</v>
      </c>
      <c r="N1557" s="141" t="s">
        <v>4099</v>
      </c>
      <c r="O1557" s="141" t="s">
        <v>4099</v>
      </c>
    </row>
    <row r="1558" spans="1:15" x14ac:dyDescent="0.2">
      <c r="A1558" s="141">
        <v>335932</v>
      </c>
      <c r="B1558" s="141" t="s">
        <v>4111</v>
      </c>
      <c r="C1558" s="141" t="s">
        <v>4100</v>
      </c>
      <c r="D1558" s="141" t="s">
        <v>4100</v>
      </c>
      <c r="E1558" s="141" t="s">
        <v>4099</v>
      </c>
      <c r="F1558" s="141" t="s">
        <v>4100</v>
      </c>
      <c r="G1558" s="141" t="s">
        <v>4099</v>
      </c>
      <c r="H1558" s="141" t="s">
        <v>4100</v>
      </c>
      <c r="I1558" s="141" t="s">
        <v>4100</v>
      </c>
      <c r="J1558" s="141" t="s">
        <v>4100</v>
      </c>
      <c r="K1558" s="141" t="s">
        <v>4100</v>
      </c>
      <c r="L1558" s="141" t="s">
        <v>4100</v>
      </c>
      <c r="M1558" s="141" t="s">
        <v>4100</v>
      </c>
      <c r="N1558" s="141" t="s">
        <v>4100</v>
      </c>
      <c r="O1558" s="141" t="s">
        <v>4099</v>
      </c>
    </row>
    <row r="1559" spans="1:15" x14ac:dyDescent="0.2">
      <c r="A1559" s="141">
        <v>335934</v>
      </c>
      <c r="B1559" s="141" t="s">
        <v>4111</v>
      </c>
      <c r="C1559" s="141" t="s">
        <v>4099</v>
      </c>
      <c r="D1559" s="141" t="s">
        <v>4100</v>
      </c>
      <c r="E1559" s="141" t="s">
        <v>4099</v>
      </c>
      <c r="F1559" s="141" t="s">
        <v>4098</v>
      </c>
      <c r="G1559" s="141" t="s">
        <v>4099</v>
      </c>
      <c r="H1559" s="141" t="s">
        <v>4100</v>
      </c>
      <c r="I1559" s="141" t="s">
        <v>4098</v>
      </c>
      <c r="J1559" s="141" t="s">
        <v>4099</v>
      </c>
      <c r="K1559" s="141" t="s">
        <v>4099</v>
      </c>
      <c r="L1559" s="141" t="s">
        <v>4099</v>
      </c>
      <c r="M1559" s="141" t="s">
        <v>4099</v>
      </c>
      <c r="N1559" s="141" t="s">
        <v>4099</v>
      </c>
      <c r="O1559" s="141" t="s">
        <v>4098</v>
      </c>
    </row>
    <row r="1560" spans="1:15" x14ac:dyDescent="0.2">
      <c r="A1560" s="141">
        <v>335946</v>
      </c>
      <c r="B1560" s="141" t="s">
        <v>4111</v>
      </c>
      <c r="C1560" s="141" t="s">
        <v>4099</v>
      </c>
      <c r="D1560" s="141" t="s">
        <v>4099</v>
      </c>
      <c r="E1560" s="141" t="s">
        <v>4099</v>
      </c>
      <c r="F1560" s="141" t="s">
        <v>4099</v>
      </c>
      <c r="G1560" s="141" t="s">
        <v>4099</v>
      </c>
      <c r="H1560" s="141" t="s">
        <v>4099</v>
      </c>
      <c r="I1560" s="141" t="s">
        <v>4099</v>
      </c>
      <c r="J1560" s="141" t="s">
        <v>4098</v>
      </c>
      <c r="K1560" s="141" t="s">
        <v>4098</v>
      </c>
      <c r="L1560" s="141" t="s">
        <v>4098</v>
      </c>
      <c r="M1560" s="141" t="s">
        <v>4098</v>
      </c>
      <c r="N1560" s="141" t="s">
        <v>4098</v>
      </c>
      <c r="O1560" s="141" t="s">
        <v>4098</v>
      </c>
    </row>
    <row r="1561" spans="1:15" x14ac:dyDescent="0.2">
      <c r="A1561" s="141">
        <v>335948</v>
      </c>
      <c r="B1561" s="141" t="s">
        <v>4111</v>
      </c>
      <c r="C1561" s="141" t="s">
        <v>4099</v>
      </c>
      <c r="D1561" s="141" t="s">
        <v>4099</v>
      </c>
      <c r="E1561" s="141" t="s">
        <v>4100</v>
      </c>
      <c r="F1561" s="141" t="s">
        <v>4100</v>
      </c>
      <c r="G1561" s="141" t="s">
        <v>4100</v>
      </c>
      <c r="H1561" s="141" t="s">
        <v>4098</v>
      </c>
      <c r="I1561" s="141" t="s">
        <v>4098</v>
      </c>
      <c r="J1561" s="141" t="s">
        <v>4099</v>
      </c>
      <c r="K1561" s="141" t="s">
        <v>4099</v>
      </c>
      <c r="L1561" s="141" t="s">
        <v>4098</v>
      </c>
      <c r="M1561" s="141" t="s">
        <v>4099</v>
      </c>
      <c r="N1561" s="141" t="s">
        <v>4098</v>
      </c>
      <c r="O1561" s="141" t="s">
        <v>4098</v>
      </c>
    </row>
    <row r="1562" spans="1:15" x14ac:dyDescent="0.2">
      <c r="A1562" s="141">
        <v>335949</v>
      </c>
      <c r="B1562" s="141" t="s">
        <v>4111</v>
      </c>
      <c r="C1562" s="141" t="s">
        <v>4100</v>
      </c>
      <c r="D1562" s="141" t="s">
        <v>4099</v>
      </c>
      <c r="E1562" s="141" t="s">
        <v>4099</v>
      </c>
      <c r="F1562" s="141" t="s">
        <v>4100</v>
      </c>
      <c r="G1562" s="141" t="s">
        <v>4099</v>
      </c>
      <c r="H1562" s="141" t="s">
        <v>4100</v>
      </c>
      <c r="I1562" s="141" t="s">
        <v>4100</v>
      </c>
      <c r="J1562" s="141" t="s">
        <v>4100</v>
      </c>
      <c r="K1562" s="141" t="s">
        <v>4099</v>
      </c>
      <c r="L1562" s="141" t="s">
        <v>4100</v>
      </c>
      <c r="M1562" s="141" t="s">
        <v>4099</v>
      </c>
      <c r="N1562" s="141" t="s">
        <v>4099</v>
      </c>
      <c r="O1562" s="141" t="s">
        <v>4098</v>
      </c>
    </row>
    <row r="1563" spans="1:15" x14ac:dyDescent="0.2">
      <c r="A1563" s="141">
        <v>335951</v>
      </c>
      <c r="B1563" s="141" t="s">
        <v>4111</v>
      </c>
      <c r="C1563" s="141" t="s">
        <v>4100</v>
      </c>
      <c r="D1563" s="141" t="s">
        <v>4099</v>
      </c>
      <c r="E1563" s="141" t="s">
        <v>4100</v>
      </c>
      <c r="F1563" s="141" t="s">
        <v>4100</v>
      </c>
      <c r="G1563" s="141" t="s">
        <v>4099</v>
      </c>
      <c r="H1563" s="141" t="s">
        <v>4100</v>
      </c>
      <c r="I1563" s="141" t="s">
        <v>4100</v>
      </c>
      <c r="J1563" s="141" t="s">
        <v>4100</v>
      </c>
      <c r="K1563" s="141" t="s">
        <v>4100</v>
      </c>
      <c r="L1563" s="141" t="s">
        <v>4099</v>
      </c>
      <c r="M1563" s="141" t="s">
        <v>4099</v>
      </c>
      <c r="N1563" s="141" t="s">
        <v>4100</v>
      </c>
      <c r="O1563" s="141" t="s">
        <v>4100</v>
      </c>
    </row>
    <row r="1564" spans="1:15" x14ac:dyDescent="0.2">
      <c r="A1564" s="141">
        <v>335954</v>
      </c>
      <c r="B1564" s="141" t="s">
        <v>4111</v>
      </c>
      <c r="C1564" s="141" t="s">
        <v>4100</v>
      </c>
      <c r="D1564" s="141" t="s">
        <v>4100</v>
      </c>
      <c r="E1564" s="141" t="s">
        <v>4100</v>
      </c>
      <c r="F1564" s="141" t="s">
        <v>4100</v>
      </c>
      <c r="G1564" s="141" t="s">
        <v>4100</v>
      </c>
      <c r="H1564" s="141" t="s">
        <v>4100</v>
      </c>
      <c r="I1564" s="141" t="s">
        <v>4100</v>
      </c>
      <c r="J1564" s="141" t="s">
        <v>4100</v>
      </c>
      <c r="K1564" s="141" t="s">
        <v>4099</v>
      </c>
      <c r="L1564" s="141" t="s">
        <v>4100</v>
      </c>
      <c r="M1564" s="141" t="s">
        <v>4100</v>
      </c>
      <c r="N1564" s="141" t="s">
        <v>4100</v>
      </c>
      <c r="O1564" s="141" t="s">
        <v>4098</v>
      </c>
    </row>
    <row r="1565" spans="1:15" x14ac:dyDescent="0.2">
      <c r="A1565" s="141">
        <v>335966</v>
      </c>
      <c r="B1565" s="141" t="s">
        <v>4111</v>
      </c>
      <c r="C1565" s="141" t="s">
        <v>4099</v>
      </c>
      <c r="D1565" s="141" t="s">
        <v>4100</v>
      </c>
      <c r="E1565" s="141" t="s">
        <v>4100</v>
      </c>
      <c r="F1565" s="141" t="s">
        <v>4100</v>
      </c>
      <c r="G1565" s="141" t="s">
        <v>4099</v>
      </c>
      <c r="H1565" s="141" t="s">
        <v>4100</v>
      </c>
      <c r="I1565" s="141" t="s">
        <v>4099</v>
      </c>
      <c r="J1565" s="141" t="s">
        <v>4098</v>
      </c>
      <c r="K1565" s="141" t="s">
        <v>4098</v>
      </c>
      <c r="L1565" s="141" t="s">
        <v>4098</v>
      </c>
      <c r="M1565" s="141" t="s">
        <v>4098</v>
      </c>
      <c r="N1565" s="141" t="s">
        <v>4099</v>
      </c>
      <c r="O1565" s="141" t="s">
        <v>4099</v>
      </c>
    </row>
    <row r="1566" spans="1:15" x14ac:dyDescent="0.2">
      <c r="A1566" s="141">
        <v>335971</v>
      </c>
      <c r="B1566" s="141" t="s">
        <v>4111</v>
      </c>
      <c r="C1566" s="141" t="s">
        <v>4099</v>
      </c>
      <c r="D1566" s="141" t="s">
        <v>4099</v>
      </c>
      <c r="E1566" s="141" t="s">
        <v>4099</v>
      </c>
      <c r="F1566" s="141" t="s">
        <v>4098</v>
      </c>
      <c r="G1566" s="141" t="s">
        <v>4098</v>
      </c>
      <c r="H1566" s="141" t="s">
        <v>4099</v>
      </c>
      <c r="I1566" s="141" t="s">
        <v>4100</v>
      </c>
      <c r="J1566" s="141" t="s">
        <v>4100</v>
      </c>
      <c r="K1566" s="141" t="s">
        <v>4099</v>
      </c>
      <c r="L1566" s="141" t="s">
        <v>4100</v>
      </c>
      <c r="M1566" s="141" t="s">
        <v>4098</v>
      </c>
      <c r="N1566" s="141" t="s">
        <v>4098</v>
      </c>
      <c r="O1566" s="141" t="s">
        <v>4098</v>
      </c>
    </row>
    <row r="1567" spans="1:15" x14ac:dyDescent="0.2">
      <c r="A1567" s="141">
        <v>335972</v>
      </c>
      <c r="B1567" s="141" t="s">
        <v>4111</v>
      </c>
      <c r="C1567" s="141" t="s">
        <v>4100</v>
      </c>
      <c r="D1567" s="141" t="s">
        <v>4100</v>
      </c>
      <c r="E1567" s="141" t="s">
        <v>4100</v>
      </c>
      <c r="F1567" s="141" t="s">
        <v>4100</v>
      </c>
      <c r="G1567" s="141" t="s">
        <v>4100</v>
      </c>
      <c r="H1567" s="141" t="s">
        <v>4100</v>
      </c>
      <c r="I1567" s="141" t="s">
        <v>4099</v>
      </c>
      <c r="J1567" s="141" t="s">
        <v>4100</v>
      </c>
      <c r="K1567" s="141" t="s">
        <v>4100</v>
      </c>
      <c r="L1567" s="141" t="s">
        <v>4099</v>
      </c>
      <c r="M1567" s="141" t="s">
        <v>4100</v>
      </c>
      <c r="N1567" s="141" t="s">
        <v>4098</v>
      </c>
      <c r="O1567" s="141" t="s">
        <v>4099</v>
      </c>
    </row>
    <row r="1568" spans="1:15" x14ac:dyDescent="0.2">
      <c r="A1568" s="141">
        <v>335976</v>
      </c>
      <c r="B1568" s="141" t="s">
        <v>4111</v>
      </c>
      <c r="C1568" s="141" t="s">
        <v>4100</v>
      </c>
      <c r="D1568" s="141" t="s">
        <v>4100</v>
      </c>
      <c r="E1568" s="141" t="s">
        <v>4100</v>
      </c>
      <c r="F1568" s="141" t="s">
        <v>4100</v>
      </c>
      <c r="G1568" s="141" t="s">
        <v>4100</v>
      </c>
      <c r="H1568" s="141" t="s">
        <v>4098</v>
      </c>
      <c r="I1568" s="141" t="s">
        <v>4100</v>
      </c>
      <c r="J1568" s="141" t="s">
        <v>4098</v>
      </c>
      <c r="K1568" s="141" t="s">
        <v>4098</v>
      </c>
      <c r="L1568" s="141" t="s">
        <v>4098</v>
      </c>
      <c r="M1568" s="141" t="s">
        <v>4098</v>
      </c>
      <c r="N1568" s="141" t="s">
        <v>4098</v>
      </c>
      <c r="O1568" s="141" t="s">
        <v>4098</v>
      </c>
    </row>
    <row r="1569" spans="1:15" x14ac:dyDescent="0.2">
      <c r="A1569" s="141">
        <v>335988</v>
      </c>
      <c r="B1569" s="141" t="s">
        <v>4111</v>
      </c>
      <c r="C1569" s="141" t="s">
        <v>4100</v>
      </c>
      <c r="D1569" s="141" t="s">
        <v>4100</v>
      </c>
      <c r="E1569" s="141" t="s">
        <v>4100</v>
      </c>
      <c r="F1569" s="141" t="s">
        <v>4100</v>
      </c>
      <c r="G1569" s="141" t="s">
        <v>4100</v>
      </c>
      <c r="H1569" s="141" t="s">
        <v>4100</v>
      </c>
      <c r="I1569" s="141" t="s">
        <v>4099</v>
      </c>
      <c r="J1569" s="141" t="s">
        <v>4100</v>
      </c>
      <c r="K1569" s="141" t="s">
        <v>4100</v>
      </c>
      <c r="L1569" s="141" t="s">
        <v>4100</v>
      </c>
      <c r="M1569" s="141" t="s">
        <v>4099</v>
      </c>
      <c r="N1569" s="141" t="s">
        <v>4100</v>
      </c>
      <c r="O1569" s="141" t="s">
        <v>4099</v>
      </c>
    </row>
    <row r="1570" spans="1:15" x14ac:dyDescent="0.2">
      <c r="A1570" s="141">
        <v>335992</v>
      </c>
      <c r="B1570" s="141" t="s">
        <v>4111</v>
      </c>
      <c r="C1570" s="141" t="s">
        <v>4100</v>
      </c>
      <c r="D1570" s="141" t="s">
        <v>4100</v>
      </c>
      <c r="E1570" s="141" t="s">
        <v>4100</v>
      </c>
      <c r="F1570" s="141" t="s">
        <v>4098</v>
      </c>
      <c r="G1570" s="141" t="s">
        <v>4099</v>
      </c>
      <c r="H1570" s="141" t="s">
        <v>4100</v>
      </c>
      <c r="I1570" s="141" t="s">
        <v>4098</v>
      </c>
      <c r="J1570" s="141" t="s">
        <v>4098</v>
      </c>
      <c r="K1570" s="141" t="s">
        <v>4098</v>
      </c>
      <c r="L1570" s="141" t="s">
        <v>4100</v>
      </c>
      <c r="M1570" s="141" t="s">
        <v>4098</v>
      </c>
      <c r="N1570" s="141" t="s">
        <v>4098</v>
      </c>
      <c r="O1570" s="141" t="s">
        <v>4098</v>
      </c>
    </row>
    <row r="1571" spans="1:15" x14ac:dyDescent="0.2">
      <c r="A1571" s="141">
        <v>335998</v>
      </c>
      <c r="B1571" s="141" t="s">
        <v>4111</v>
      </c>
      <c r="C1571" s="141" t="s">
        <v>4099</v>
      </c>
      <c r="D1571" s="141" t="s">
        <v>4099</v>
      </c>
      <c r="E1571" s="141" t="s">
        <v>4099</v>
      </c>
      <c r="F1571" s="141" t="s">
        <v>4099</v>
      </c>
      <c r="G1571" s="141" t="s">
        <v>4099</v>
      </c>
      <c r="H1571" s="141" t="s">
        <v>4099</v>
      </c>
      <c r="I1571" s="141" t="s">
        <v>4099</v>
      </c>
      <c r="J1571" s="141" t="s">
        <v>4099</v>
      </c>
      <c r="K1571" s="141" t="s">
        <v>4099</v>
      </c>
      <c r="L1571" s="141" t="s">
        <v>4099</v>
      </c>
      <c r="M1571" s="141" t="s">
        <v>4099</v>
      </c>
      <c r="N1571" s="141" t="s">
        <v>4098</v>
      </c>
      <c r="O1571" s="141" t="s">
        <v>4098</v>
      </c>
    </row>
    <row r="1572" spans="1:15" x14ac:dyDescent="0.2">
      <c r="A1572" s="141">
        <v>336001</v>
      </c>
      <c r="B1572" s="141" t="s">
        <v>4111</v>
      </c>
      <c r="C1572" s="141" t="s">
        <v>4100</v>
      </c>
      <c r="D1572" s="141" t="s">
        <v>4100</v>
      </c>
      <c r="E1572" s="141" t="s">
        <v>4100</v>
      </c>
      <c r="F1572" s="141" t="s">
        <v>4100</v>
      </c>
      <c r="G1572" s="141" t="s">
        <v>4100</v>
      </c>
      <c r="H1572" s="141" t="s">
        <v>4100</v>
      </c>
      <c r="I1572" s="141" t="s">
        <v>4100</v>
      </c>
      <c r="J1572" s="141" t="s">
        <v>4100</v>
      </c>
      <c r="K1572" s="141" t="s">
        <v>4100</v>
      </c>
      <c r="L1572" s="141" t="s">
        <v>4099</v>
      </c>
      <c r="M1572" s="141" t="s">
        <v>4099</v>
      </c>
      <c r="N1572" s="141" t="s">
        <v>4099</v>
      </c>
      <c r="O1572" s="141" t="s">
        <v>4099</v>
      </c>
    </row>
    <row r="1573" spans="1:15" x14ac:dyDescent="0.2">
      <c r="A1573" s="141">
        <v>336009</v>
      </c>
      <c r="B1573" s="141" t="s">
        <v>4111</v>
      </c>
      <c r="C1573" s="141" t="s">
        <v>4099</v>
      </c>
      <c r="D1573" s="141" t="s">
        <v>4100</v>
      </c>
      <c r="E1573" s="141" t="s">
        <v>4099</v>
      </c>
      <c r="F1573" s="141" t="s">
        <v>4100</v>
      </c>
      <c r="G1573" s="141" t="s">
        <v>4099</v>
      </c>
      <c r="H1573" s="141" t="s">
        <v>4099</v>
      </c>
      <c r="I1573" s="141" t="s">
        <v>4099</v>
      </c>
      <c r="J1573" s="141" t="s">
        <v>4099</v>
      </c>
      <c r="K1573" s="141" t="s">
        <v>4099</v>
      </c>
      <c r="L1573" s="141" t="s">
        <v>4099</v>
      </c>
      <c r="M1573" s="141" t="s">
        <v>4098</v>
      </c>
      <c r="N1573" s="141" t="s">
        <v>4099</v>
      </c>
      <c r="O1573" s="141" t="s">
        <v>4098</v>
      </c>
    </row>
    <row r="1574" spans="1:15" x14ac:dyDescent="0.2">
      <c r="A1574" s="141">
        <v>336016</v>
      </c>
      <c r="B1574" s="141" t="s">
        <v>4111</v>
      </c>
      <c r="C1574" s="141" t="s">
        <v>4099</v>
      </c>
      <c r="D1574" s="141" t="s">
        <v>4100</v>
      </c>
      <c r="E1574" s="141" t="s">
        <v>4098</v>
      </c>
      <c r="F1574" s="141" t="s">
        <v>4100</v>
      </c>
      <c r="G1574" s="141" t="s">
        <v>4099</v>
      </c>
      <c r="H1574" s="141" t="s">
        <v>4100</v>
      </c>
      <c r="I1574" s="141" t="s">
        <v>4099</v>
      </c>
      <c r="J1574" s="141" t="s">
        <v>4099</v>
      </c>
      <c r="K1574" s="141" t="s">
        <v>4099</v>
      </c>
      <c r="L1574" s="141" t="s">
        <v>4099</v>
      </c>
      <c r="M1574" s="141" t="s">
        <v>4099</v>
      </c>
      <c r="N1574" s="141" t="s">
        <v>4099</v>
      </c>
      <c r="O1574" s="141" t="s">
        <v>4098</v>
      </c>
    </row>
    <row r="1575" spans="1:15" x14ac:dyDescent="0.2">
      <c r="A1575" s="141">
        <v>336018</v>
      </c>
      <c r="B1575" s="141" t="s">
        <v>4111</v>
      </c>
      <c r="C1575" s="141" t="s">
        <v>4099</v>
      </c>
      <c r="D1575" s="141" t="s">
        <v>4099</v>
      </c>
      <c r="E1575" s="141" t="s">
        <v>4098</v>
      </c>
      <c r="F1575" s="141" t="s">
        <v>4100</v>
      </c>
      <c r="G1575" s="141" t="s">
        <v>4100</v>
      </c>
      <c r="H1575" s="141" t="s">
        <v>4098</v>
      </c>
      <c r="I1575" s="141" t="s">
        <v>4098</v>
      </c>
      <c r="J1575" s="141" t="s">
        <v>4098</v>
      </c>
      <c r="K1575" s="141" t="s">
        <v>4098</v>
      </c>
      <c r="L1575" s="141" t="s">
        <v>4098</v>
      </c>
      <c r="M1575" s="141" t="s">
        <v>4098</v>
      </c>
      <c r="N1575" s="141" t="s">
        <v>4098</v>
      </c>
      <c r="O1575" s="141" t="s">
        <v>4098</v>
      </c>
    </row>
    <row r="1576" spans="1:15" x14ac:dyDescent="0.2">
      <c r="A1576" s="141">
        <v>336029</v>
      </c>
      <c r="B1576" s="141" t="s">
        <v>4111</v>
      </c>
      <c r="C1576" s="141" t="s">
        <v>4099</v>
      </c>
      <c r="D1576" s="141" t="s">
        <v>4100</v>
      </c>
      <c r="E1576" s="141" t="s">
        <v>4100</v>
      </c>
      <c r="F1576" s="141" t="s">
        <v>4100</v>
      </c>
      <c r="G1576" s="141" t="s">
        <v>4099</v>
      </c>
      <c r="H1576" s="141" t="s">
        <v>4099</v>
      </c>
      <c r="I1576" s="141" t="s">
        <v>4099</v>
      </c>
      <c r="J1576" s="141" t="s">
        <v>4098</v>
      </c>
      <c r="K1576" s="141" t="s">
        <v>4098</v>
      </c>
      <c r="L1576" s="141" t="s">
        <v>4098</v>
      </c>
      <c r="M1576" s="141" t="s">
        <v>4098</v>
      </c>
      <c r="N1576" s="141" t="s">
        <v>4098</v>
      </c>
      <c r="O1576" s="141" t="s">
        <v>4099</v>
      </c>
    </row>
    <row r="1577" spans="1:15" x14ac:dyDescent="0.2">
      <c r="A1577" s="141">
        <v>336035</v>
      </c>
      <c r="B1577" s="141" t="s">
        <v>4111</v>
      </c>
      <c r="C1577" s="141" t="s">
        <v>4099</v>
      </c>
      <c r="D1577" s="141" t="s">
        <v>4100</v>
      </c>
      <c r="E1577" s="141" t="s">
        <v>4099</v>
      </c>
      <c r="F1577" s="141" t="s">
        <v>4099</v>
      </c>
      <c r="G1577" s="141" t="s">
        <v>4099</v>
      </c>
      <c r="H1577" s="141" t="s">
        <v>4099</v>
      </c>
      <c r="I1577" s="141" t="s">
        <v>4099</v>
      </c>
      <c r="J1577" s="141" t="s">
        <v>4099</v>
      </c>
      <c r="K1577" s="141" t="s">
        <v>4099</v>
      </c>
      <c r="L1577" s="141" t="s">
        <v>4099</v>
      </c>
      <c r="M1577" s="141" t="s">
        <v>4099</v>
      </c>
      <c r="N1577" s="141" t="s">
        <v>4099</v>
      </c>
      <c r="O1577" s="141" t="s">
        <v>4099</v>
      </c>
    </row>
    <row r="1578" spans="1:15" x14ac:dyDescent="0.2">
      <c r="A1578" s="141">
        <v>336053</v>
      </c>
      <c r="B1578" s="141" t="s">
        <v>4111</v>
      </c>
      <c r="C1578" s="141" t="s">
        <v>4099</v>
      </c>
      <c r="D1578" s="141" t="s">
        <v>4100</v>
      </c>
      <c r="E1578" s="141" t="s">
        <v>4099</v>
      </c>
      <c r="F1578" s="141" t="s">
        <v>4100</v>
      </c>
      <c r="G1578" s="141" t="s">
        <v>4100</v>
      </c>
      <c r="H1578" s="141" t="s">
        <v>4100</v>
      </c>
      <c r="I1578" s="141" t="s">
        <v>4099</v>
      </c>
      <c r="J1578" s="141" t="s">
        <v>4099</v>
      </c>
      <c r="K1578" s="141" t="s">
        <v>4100</v>
      </c>
      <c r="L1578" s="141" t="s">
        <v>4099</v>
      </c>
      <c r="M1578" s="141" t="s">
        <v>4100</v>
      </c>
      <c r="N1578" s="141" t="s">
        <v>4099</v>
      </c>
      <c r="O1578" s="141" t="s">
        <v>4098</v>
      </c>
    </row>
    <row r="1579" spans="1:15" x14ac:dyDescent="0.2">
      <c r="A1579" s="141">
        <v>336055</v>
      </c>
      <c r="B1579" s="141" t="s">
        <v>4111</v>
      </c>
      <c r="C1579" s="141" t="s">
        <v>4100</v>
      </c>
      <c r="D1579" s="141" t="s">
        <v>4100</v>
      </c>
      <c r="E1579" s="141" t="s">
        <v>4099</v>
      </c>
      <c r="F1579" s="141" t="s">
        <v>4099</v>
      </c>
      <c r="G1579" s="141" t="s">
        <v>4100</v>
      </c>
      <c r="H1579" s="141" t="s">
        <v>4100</v>
      </c>
      <c r="I1579" s="141" t="s">
        <v>4099</v>
      </c>
      <c r="J1579" s="141" t="s">
        <v>4099</v>
      </c>
      <c r="K1579" s="141" t="s">
        <v>4099</v>
      </c>
      <c r="L1579" s="141" t="s">
        <v>4098</v>
      </c>
      <c r="M1579" s="141" t="s">
        <v>4098</v>
      </c>
      <c r="N1579" s="141" t="s">
        <v>4098</v>
      </c>
      <c r="O1579" s="141" t="s">
        <v>4098</v>
      </c>
    </row>
    <row r="1580" spans="1:15" x14ac:dyDescent="0.2">
      <c r="A1580" s="141">
        <v>336058</v>
      </c>
      <c r="B1580" s="141" t="s">
        <v>4111</v>
      </c>
      <c r="C1580" s="141" t="s">
        <v>4099</v>
      </c>
      <c r="D1580" s="141" t="s">
        <v>4100</v>
      </c>
      <c r="E1580" s="141" t="s">
        <v>4100</v>
      </c>
      <c r="F1580" s="141" t="s">
        <v>4100</v>
      </c>
      <c r="G1580" s="141" t="s">
        <v>4099</v>
      </c>
      <c r="H1580" s="141" t="s">
        <v>4100</v>
      </c>
      <c r="I1580" s="141" t="s">
        <v>4100</v>
      </c>
      <c r="J1580" s="141" t="s">
        <v>4100</v>
      </c>
      <c r="K1580" s="141" t="s">
        <v>4100</v>
      </c>
      <c r="L1580" s="141" t="s">
        <v>4099</v>
      </c>
      <c r="M1580" s="141" t="s">
        <v>4099</v>
      </c>
      <c r="N1580" s="141" t="s">
        <v>4099</v>
      </c>
      <c r="O1580" s="141" t="s">
        <v>4100</v>
      </c>
    </row>
    <row r="1581" spans="1:15" x14ac:dyDescent="0.2">
      <c r="A1581" s="141">
        <v>336065</v>
      </c>
      <c r="B1581" s="141" t="s">
        <v>4111</v>
      </c>
      <c r="C1581" s="141" t="s">
        <v>4100</v>
      </c>
      <c r="D1581" s="141" t="s">
        <v>4100</v>
      </c>
      <c r="E1581" s="141" t="s">
        <v>4099</v>
      </c>
      <c r="F1581" s="141" t="s">
        <v>4098</v>
      </c>
      <c r="G1581" s="141" t="s">
        <v>4099</v>
      </c>
      <c r="H1581" s="141" t="s">
        <v>4100</v>
      </c>
      <c r="I1581" s="141" t="s">
        <v>4099</v>
      </c>
      <c r="J1581" s="141" t="s">
        <v>4100</v>
      </c>
      <c r="K1581" s="141" t="s">
        <v>4098</v>
      </c>
      <c r="L1581" s="141" t="s">
        <v>4099</v>
      </c>
      <c r="M1581" s="141" t="s">
        <v>4099</v>
      </c>
      <c r="N1581" s="141" t="s">
        <v>4099</v>
      </c>
      <c r="O1581" s="141" t="s">
        <v>4099</v>
      </c>
    </row>
    <row r="1582" spans="1:15" x14ac:dyDescent="0.2">
      <c r="A1582" s="141">
        <v>336077</v>
      </c>
      <c r="B1582" s="141" t="s">
        <v>4111</v>
      </c>
      <c r="C1582" s="141" t="s">
        <v>4099</v>
      </c>
      <c r="D1582" s="141" t="s">
        <v>4099</v>
      </c>
      <c r="E1582" s="141" t="s">
        <v>4100</v>
      </c>
      <c r="F1582" s="141" t="s">
        <v>4100</v>
      </c>
      <c r="G1582" s="141" t="s">
        <v>4099</v>
      </c>
      <c r="H1582" s="141" t="s">
        <v>4099</v>
      </c>
      <c r="I1582" s="141" t="s">
        <v>4099</v>
      </c>
      <c r="J1582" s="141" t="s">
        <v>4099</v>
      </c>
      <c r="K1582" s="141" t="s">
        <v>4098</v>
      </c>
      <c r="L1582" s="141" t="s">
        <v>4098</v>
      </c>
      <c r="M1582" s="141" t="s">
        <v>4098</v>
      </c>
      <c r="N1582" s="141" t="s">
        <v>4098</v>
      </c>
      <c r="O1582" s="141" t="s">
        <v>4098</v>
      </c>
    </row>
    <row r="1583" spans="1:15" x14ac:dyDescent="0.2">
      <c r="A1583" s="141">
        <v>336085</v>
      </c>
      <c r="B1583" s="141" t="s">
        <v>4111</v>
      </c>
      <c r="C1583" s="141" t="s">
        <v>4099</v>
      </c>
      <c r="D1583" s="141" t="s">
        <v>4100</v>
      </c>
      <c r="E1583" s="141" t="s">
        <v>4100</v>
      </c>
      <c r="F1583" s="141" t="s">
        <v>4100</v>
      </c>
      <c r="G1583" s="141" t="s">
        <v>4100</v>
      </c>
      <c r="H1583" s="141" t="s">
        <v>4100</v>
      </c>
      <c r="I1583" s="141" t="s">
        <v>4100</v>
      </c>
      <c r="J1583" s="141" t="s">
        <v>4100</v>
      </c>
      <c r="K1583" s="141" t="s">
        <v>4098</v>
      </c>
      <c r="L1583" s="141" t="s">
        <v>4100</v>
      </c>
      <c r="M1583" s="141" t="s">
        <v>4100</v>
      </c>
      <c r="N1583" s="141" t="s">
        <v>4098</v>
      </c>
      <c r="O1583" s="141" t="s">
        <v>4099</v>
      </c>
    </row>
    <row r="1584" spans="1:15" x14ac:dyDescent="0.2">
      <c r="A1584" s="141">
        <v>336087</v>
      </c>
      <c r="B1584" s="141" t="s">
        <v>4111</v>
      </c>
      <c r="C1584" s="141" t="s">
        <v>4099</v>
      </c>
      <c r="D1584" s="141" t="s">
        <v>4099</v>
      </c>
      <c r="E1584" s="141" t="s">
        <v>4100</v>
      </c>
      <c r="F1584" s="141" t="s">
        <v>4100</v>
      </c>
      <c r="G1584" s="141" t="s">
        <v>4099</v>
      </c>
      <c r="H1584" s="141" t="s">
        <v>4099</v>
      </c>
      <c r="I1584" s="141" t="s">
        <v>4099</v>
      </c>
      <c r="J1584" s="141" t="s">
        <v>4099</v>
      </c>
      <c r="K1584" s="141" t="s">
        <v>4099</v>
      </c>
      <c r="L1584" s="141" t="s">
        <v>4099</v>
      </c>
      <c r="M1584" s="141" t="s">
        <v>4099</v>
      </c>
      <c r="N1584" s="141" t="s">
        <v>4099</v>
      </c>
      <c r="O1584" s="141" t="s">
        <v>4099</v>
      </c>
    </row>
    <row r="1585" spans="1:15" x14ac:dyDescent="0.2">
      <c r="A1585" s="141">
        <v>336095</v>
      </c>
      <c r="B1585" s="141" t="s">
        <v>4111</v>
      </c>
      <c r="C1585" s="141" t="s">
        <v>4100</v>
      </c>
      <c r="D1585" s="141" t="s">
        <v>4100</v>
      </c>
      <c r="E1585" s="141" t="s">
        <v>4100</v>
      </c>
      <c r="F1585" s="141" t="s">
        <v>4100</v>
      </c>
      <c r="G1585" s="141" t="s">
        <v>4100</v>
      </c>
      <c r="H1585" s="141" t="s">
        <v>4100</v>
      </c>
      <c r="I1585" s="141" t="s">
        <v>4100</v>
      </c>
      <c r="J1585" s="141" t="s">
        <v>4099</v>
      </c>
      <c r="K1585" s="141" t="s">
        <v>4099</v>
      </c>
      <c r="L1585" s="141" t="s">
        <v>4099</v>
      </c>
      <c r="M1585" s="141" t="s">
        <v>4100</v>
      </c>
      <c r="N1585" s="141" t="s">
        <v>4100</v>
      </c>
      <c r="O1585" s="141" t="s">
        <v>4099</v>
      </c>
    </row>
    <row r="1586" spans="1:15" x14ac:dyDescent="0.2">
      <c r="A1586" s="141">
        <v>336096</v>
      </c>
      <c r="B1586" s="141" t="s">
        <v>4111</v>
      </c>
      <c r="C1586" s="141" t="s">
        <v>4100</v>
      </c>
      <c r="D1586" s="141" t="s">
        <v>4100</v>
      </c>
      <c r="E1586" s="141" t="s">
        <v>4100</v>
      </c>
      <c r="F1586" s="141" t="s">
        <v>4100</v>
      </c>
      <c r="G1586" s="141" t="s">
        <v>4099</v>
      </c>
      <c r="H1586" s="141" t="s">
        <v>4100</v>
      </c>
      <c r="I1586" s="141" t="s">
        <v>4100</v>
      </c>
      <c r="J1586" s="141" t="s">
        <v>4100</v>
      </c>
      <c r="K1586" s="141" t="s">
        <v>4100</v>
      </c>
      <c r="L1586" s="141" t="s">
        <v>4098</v>
      </c>
      <c r="M1586" s="141" t="s">
        <v>4098</v>
      </c>
      <c r="N1586" s="141" t="s">
        <v>4098</v>
      </c>
      <c r="O1586" s="141" t="s">
        <v>4099</v>
      </c>
    </row>
    <row r="1587" spans="1:15" x14ac:dyDescent="0.2">
      <c r="A1587" s="141">
        <v>336103</v>
      </c>
      <c r="B1587" s="141" t="s">
        <v>4111</v>
      </c>
      <c r="C1587" s="141" t="s">
        <v>4099</v>
      </c>
      <c r="D1587" s="141" t="s">
        <v>4099</v>
      </c>
      <c r="E1587" s="141" t="s">
        <v>4099</v>
      </c>
      <c r="F1587" s="141" t="s">
        <v>4100</v>
      </c>
      <c r="G1587" s="141" t="s">
        <v>4099</v>
      </c>
      <c r="H1587" s="141" t="s">
        <v>4100</v>
      </c>
      <c r="I1587" s="141" t="s">
        <v>4098</v>
      </c>
      <c r="J1587" s="141" t="s">
        <v>4099</v>
      </c>
      <c r="K1587" s="141" t="s">
        <v>4099</v>
      </c>
      <c r="L1587" s="141" t="s">
        <v>4100</v>
      </c>
      <c r="M1587" s="141" t="s">
        <v>4099</v>
      </c>
      <c r="N1587" s="141" t="s">
        <v>4098</v>
      </c>
      <c r="O1587" s="141" t="s">
        <v>4098</v>
      </c>
    </row>
    <row r="1588" spans="1:15" x14ac:dyDescent="0.2">
      <c r="A1588" s="141">
        <v>336115</v>
      </c>
      <c r="B1588" s="141" t="s">
        <v>4111</v>
      </c>
      <c r="C1588" s="141" t="s">
        <v>4100</v>
      </c>
      <c r="D1588" s="141" t="s">
        <v>4100</v>
      </c>
      <c r="E1588" s="141" t="s">
        <v>4100</v>
      </c>
      <c r="F1588" s="141" t="s">
        <v>4100</v>
      </c>
      <c r="G1588" s="141" t="s">
        <v>4100</v>
      </c>
      <c r="H1588" s="141" t="s">
        <v>4100</v>
      </c>
      <c r="I1588" s="141" t="s">
        <v>4100</v>
      </c>
      <c r="J1588" s="141" t="s">
        <v>4100</v>
      </c>
      <c r="K1588" s="141" t="s">
        <v>4100</v>
      </c>
      <c r="L1588" s="141" t="s">
        <v>4100</v>
      </c>
      <c r="M1588" s="141" t="s">
        <v>4100</v>
      </c>
      <c r="N1588" s="141" t="s">
        <v>4099</v>
      </c>
      <c r="O1588" s="141" t="s">
        <v>4099</v>
      </c>
    </row>
    <row r="1589" spans="1:15" x14ac:dyDescent="0.2">
      <c r="A1589" s="141">
        <v>336117</v>
      </c>
      <c r="B1589" s="141" t="s">
        <v>4111</v>
      </c>
      <c r="C1589" s="141" t="s">
        <v>4099</v>
      </c>
      <c r="D1589" s="141" t="s">
        <v>4099</v>
      </c>
      <c r="E1589" s="141" t="s">
        <v>4099</v>
      </c>
      <c r="F1589" s="141" t="s">
        <v>4098</v>
      </c>
      <c r="G1589" s="141" t="s">
        <v>4098</v>
      </c>
      <c r="H1589" s="141" t="s">
        <v>4098</v>
      </c>
      <c r="I1589" s="141" t="s">
        <v>4098</v>
      </c>
      <c r="J1589" s="141" t="s">
        <v>4099</v>
      </c>
      <c r="K1589" s="141" t="s">
        <v>4098</v>
      </c>
      <c r="L1589" s="141" t="s">
        <v>4099</v>
      </c>
      <c r="M1589" s="141" t="s">
        <v>4098</v>
      </c>
      <c r="N1589" s="141" t="s">
        <v>4098</v>
      </c>
      <c r="O1589" s="141" t="s">
        <v>4098</v>
      </c>
    </row>
    <row r="1590" spans="1:15" x14ac:dyDescent="0.2">
      <c r="A1590" s="141">
        <v>336120</v>
      </c>
      <c r="B1590" s="141" t="s">
        <v>4111</v>
      </c>
      <c r="C1590" s="141" t="s">
        <v>4099</v>
      </c>
      <c r="D1590" s="141" t="s">
        <v>4100</v>
      </c>
      <c r="E1590" s="141" t="s">
        <v>4099</v>
      </c>
      <c r="F1590" s="141" t="s">
        <v>4100</v>
      </c>
      <c r="G1590" s="141" t="s">
        <v>4100</v>
      </c>
      <c r="H1590" s="141" t="s">
        <v>4099</v>
      </c>
      <c r="I1590" s="141" t="s">
        <v>4099</v>
      </c>
      <c r="J1590" s="141" t="s">
        <v>4099</v>
      </c>
      <c r="K1590" s="141" t="s">
        <v>4098</v>
      </c>
      <c r="L1590" s="141" t="s">
        <v>4099</v>
      </c>
      <c r="M1590" s="141" t="s">
        <v>4099</v>
      </c>
      <c r="N1590" s="141" t="s">
        <v>4100</v>
      </c>
      <c r="O1590" s="141" t="s">
        <v>4099</v>
      </c>
    </row>
    <row r="1591" spans="1:15" x14ac:dyDescent="0.2">
      <c r="A1591" s="141">
        <v>336121</v>
      </c>
      <c r="B1591" s="141" t="s">
        <v>4111</v>
      </c>
      <c r="C1591" s="141" t="s">
        <v>4100</v>
      </c>
      <c r="D1591" s="141" t="s">
        <v>4100</v>
      </c>
      <c r="E1591" s="141" t="s">
        <v>4100</v>
      </c>
      <c r="F1591" s="141" t="s">
        <v>4099</v>
      </c>
      <c r="G1591" s="141" t="s">
        <v>4099</v>
      </c>
      <c r="H1591" s="141" t="s">
        <v>4100</v>
      </c>
      <c r="I1591" s="141" t="s">
        <v>4099</v>
      </c>
      <c r="J1591" s="141" t="s">
        <v>4098</v>
      </c>
      <c r="K1591" s="141" t="s">
        <v>4098</v>
      </c>
      <c r="L1591" s="141" t="s">
        <v>4098</v>
      </c>
      <c r="M1591" s="141" t="s">
        <v>4099</v>
      </c>
      <c r="N1591" s="141" t="s">
        <v>4098</v>
      </c>
      <c r="O1591" s="141" t="s">
        <v>4098</v>
      </c>
    </row>
    <row r="1592" spans="1:15" x14ac:dyDescent="0.2">
      <c r="A1592" s="141">
        <v>336124</v>
      </c>
      <c r="B1592" s="141" t="s">
        <v>4111</v>
      </c>
      <c r="C1592" s="141" t="s">
        <v>4100</v>
      </c>
      <c r="D1592" s="141" t="s">
        <v>4099</v>
      </c>
      <c r="E1592" s="141" t="s">
        <v>4099</v>
      </c>
      <c r="F1592" s="141" t="s">
        <v>4100</v>
      </c>
      <c r="G1592" s="141" t="s">
        <v>4099</v>
      </c>
      <c r="H1592" s="141" t="s">
        <v>4099</v>
      </c>
      <c r="I1592" s="141" t="s">
        <v>4099</v>
      </c>
      <c r="J1592" s="141" t="s">
        <v>4099</v>
      </c>
      <c r="K1592" s="141" t="s">
        <v>4099</v>
      </c>
      <c r="L1592" s="141" t="s">
        <v>4099</v>
      </c>
      <c r="M1592" s="141" t="s">
        <v>4098</v>
      </c>
      <c r="N1592" s="141" t="s">
        <v>4098</v>
      </c>
      <c r="O1592" s="141" t="s">
        <v>4099</v>
      </c>
    </row>
    <row r="1593" spans="1:15" x14ac:dyDescent="0.2">
      <c r="A1593" s="141">
        <v>336129</v>
      </c>
      <c r="B1593" s="141" t="s">
        <v>4111</v>
      </c>
      <c r="C1593" s="141" t="s">
        <v>4099</v>
      </c>
      <c r="D1593" s="141" t="s">
        <v>4099</v>
      </c>
      <c r="E1593" s="141" t="s">
        <v>4100</v>
      </c>
      <c r="F1593" s="141" t="s">
        <v>4098</v>
      </c>
      <c r="G1593" s="141" t="s">
        <v>4099</v>
      </c>
      <c r="H1593" s="141" t="s">
        <v>4098</v>
      </c>
      <c r="I1593" s="141" t="s">
        <v>4099</v>
      </c>
      <c r="J1593" s="141" t="s">
        <v>4098</v>
      </c>
      <c r="K1593" s="141" t="s">
        <v>4098</v>
      </c>
      <c r="L1593" s="141" t="s">
        <v>4098</v>
      </c>
      <c r="M1593" s="141" t="s">
        <v>4098</v>
      </c>
      <c r="N1593" s="141" t="s">
        <v>4099</v>
      </c>
      <c r="O1593" s="141" t="s">
        <v>4098</v>
      </c>
    </row>
    <row r="1594" spans="1:15" x14ac:dyDescent="0.2">
      <c r="A1594" s="141">
        <v>336133</v>
      </c>
      <c r="B1594" s="141" t="s">
        <v>4111</v>
      </c>
      <c r="C1594" s="141" t="s">
        <v>4100</v>
      </c>
      <c r="D1594" s="141" t="s">
        <v>4100</v>
      </c>
      <c r="E1594" s="141" t="s">
        <v>4100</v>
      </c>
      <c r="F1594" s="141" t="s">
        <v>4100</v>
      </c>
      <c r="G1594" s="141" t="s">
        <v>4100</v>
      </c>
      <c r="H1594" s="141" t="s">
        <v>4100</v>
      </c>
      <c r="I1594" s="141" t="s">
        <v>4099</v>
      </c>
      <c r="J1594" s="141" t="s">
        <v>4099</v>
      </c>
      <c r="K1594" s="141" t="s">
        <v>4099</v>
      </c>
      <c r="L1594" s="141" t="s">
        <v>4099</v>
      </c>
      <c r="M1594" s="141" t="s">
        <v>4099</v>
      </c>
      <c r="N1594" s="141" t="s">
        <v>4099</v>
      </c>
      <c r="O1594" s="141" t="s">
        <v>4099</v>
      </c>
    </row>
    <row r="1595" spans="1:15" x14ac:dyDescent="0.2">
      <c r="A1595" s="141">
        <v>336138</v>
      </c>
      <c r="B1595" s="141" t="s">
        <v>4111</v>
      </c>
      <c r="C1595" s="141" t="s">
        <v>4099</v>
      </c>
      <c r="D1595" s="141" t="s">
        <v>4100</v>
      </c>
      <c r="E1595" s="141" t="s">
        <v>4099</v>
      </c>
      <c r="F1595" s="141" t="s">
        <v>4100</v>
      </c>
      <c r="G1595" s="141" t="s">
        <v>4100</v>
      </c>
      <c r="H1595" s="141" t="s">
        <v>4099</v>
      </c>
      <c r="I1595" s="141" t="s">
        <v>4100</v>
      </c>
      <c r="J1595" s="141" t="s">
        <v>4100</v>
      </c>
      <c r="K1595" s="141" t="s">
        <v>4099</v>
      </c>
      <c r="L1595" s="141" t="s">
        <v>4099</v>
      </c>
      <c r="M1595" s="141" t="s">
        <v>4099</v>
      </c>
      <c r="N1595" s="141" t="s">
        <v>4100</v>
      </c>
      <c r="O1595" s="141" t="s">
        <v>4098</v>
      </c>
    </row>
    <row r="1596" spans="1:15" x14ac:dyDescent="0.2">
      <c r="A1596" s="141">
        <v>336149</v>
      </c>
      <c r="B1596" s="141" t="s">
        <v>4111</v>
      </c>
      <c r="C1596" s="141" t="s">
        <v>4099</v>
      </c>
      <c r="D1596" s="141" t="s">
        <v>4100</v>
      </c>
      <c r="E1596" s="141" t="s">
        <v>4100</v>
      </c>
      <c r="F1596" s="141" t="s">
        <v>4100</v>
      </c>
      <c r="G1596" s="141" t="s">
        <v>4099</v>
      </c>
      <c r="H1596" s="141" t="s">
        <v>4100</v>
      </c>
      <c r="I1596" s="141" t="s">
        <v>4099</v>
      </c>
      <c r="J1596" s="141" t="s">
        <v>4099</v>
      </c>
      <c r="K1596" s="141" t="s">
        <v>4098</v>
      </c>
      <c r="L1596" s="141" t="s">
        <v>4098</v>
      </c>
      <c r="M1596" s="141" t="s">
        <v>4098</v>
      </c>
      <c r="N1596" s="141" t="s">
        <v>4099</v>
      </c>
      <c r="O1596" s="141" t="s">
        <v>4098</v>
      </c>
    </row>
    <row r="1597" spans="1:15" x14ac:dyDescent="0.2">
      <c r="A1597" s="141">
        <v>336159</v>
      </c>
      <c r="B1597" s="141" t="s">
        <v>4111</v>
      </c>
      <c r="C1597" s="141" t="s">
        <v>4100</v>
      </c>
      <c r="D1597" s="141" t="s">
        <v>4100</v>
      </c>
      <c r="E1597" s="141" t="s">
        <v>4099</v>
      </c>
      <c r="F1597" s="141" t="s">
        <v>4100</v>
      </c>
      <c r="G1597" s="141" t="s">
        <v>4100</v>
      </c>
      <c r="H1597" s="141" t="s">
        <v>4100</v>
      </c>
      <c r="I1597" s="141" t="s">
        <v>4098</v>
      </c>
      <c r="J1597" s="141" t="s">
        <v>4099</v>
      </c>
      <c r="K1597" s="141" t="s">
        <v>4100</v>
      </c>
      <c r="L1597" s="141" t="s">
        <v>4099</v>
      </c>
      <c r="M1597" s="141" t="s">
        <v>4099</v>
      </c>
      <c r="N1597" s="141" t="s">
        <v>4100</v>
      </c>
      <c r="O1597" s="141" t="s">
        <v>4099</v>
      </c>
    </row>
    <row r="1598" spans="1:15" x14ac:dyDescent="0.2">
      <c r="A1598" s="141">
        <v>336166</v>
      </c>
      <c r="B1598" s="141" t="s">
        <v>4111</v>
      </c>
      <c r="C1598" s="141" t="s">
        <v>4100</v>
      </c>
      <c r="D1598" s="141" t="s">
        <v>4100</v>
      </c>
      <c r="E1598" s="141" t="s">
        <v>4100</v>
      </c>
      <c r="F1598" s="141" t="s">
        <v>4100</v>
      </c>
      <c r="G1598" s="141" t="s">
        <v>4099</v>
      </c>
      <c r="H1598" s="141" t="s">
        <v>4099</v>
      </c>
      <c r="I1598" s="141" t="s">
        <v>4099</v>
      </c>
      <c r="J1598" s="141" t="s">
        <v>4099</v>
      </c>
      <c r="K1598" s="141" t="s">
        <v>4100</v>
      </c>
      <c r="L1598" s="141" t="s">
        <v>4098</v>
      </c>
      <c r="M1598" s="141" t="s">
        <v>4099</v>
      </c>
      <c r="N1598" s="141" t="s">
        <v>4098</v>
      </c>
      <c r="O1598" s="141" t="s">
        <v>4099</v>
      </c>
    </row>
    <row r="1599" spans="1:15" x14ac:dyDescent="0.2">
      <c r="A1599" s="141">
        <v>336180</v>
      </c>
      <c r="B1599" s="141" t="s">
        <v>4111</v>
      </c>
      <c r="C1599" s="141" t="s">
        <v>4100</v>
      </c>
      <c r="D1599" s="141" t="s">
        <v>4100</v>
      </c>
      <c r="E1599" s="141" t="s">
        <v>4100</v>
      </c>
      <c r="F1599" s="141" t="s">
        <v>4100</v>
      </c>
      <c r="G1599" s="141" t="s">
        <v>4100</v>
      </c>
      <c r="H1599" s="141" t="s">
        <v>4100</v>
      </c>
      <c r="I1599" s="141" t="s">
        <v>4100</v>
      </c>
      <c r="J1599" s="141" t="s">
        <v>4098</v>
      </c>
      <c r="K1599" s="141" t="s">
        <v>4098</v>
      </c>
      <c r="L1599" s="141" t="s">
        <v>4098</v>
      </c>
      <c r="M1599" s="141" t="s">
        <v>4099</v>
      </c>
      <c r="N1599" s="141" t="s">
        <v>4099</v>
      </c>
      <c r="O1599" s="141" t="s">
        <v>4098</v>
      </c>
    </row>
    <row r="1600" spans="1:15" x14ac:dyDescent="0.2">
      <c r="A1600" s="141">
        <v>336193</v>
      </c>
      <c r="B1600" s="141" t="s">
        <v>4111</v>
      </c>
      <c r="C1600" s="141" t="s">
        <v>4099</v>
      </c>
      <c r="D1600" s="141" t="s">
        <v>4100</v>
      </c>
      <c r="E1600" s="141" t="s">
        <v>4099</v>
      </c>
      <c r="F1600" s="141" t="s">
        <v>4100</v>
      </c>
      <c r="G1600" s="141" t="s">
        <v>4100</v>
      </c>
      <c r="H1600" s="141" t="s">
        <v>4100</v>
      </c>
      <c r="I1600" s="141" t="s">
        <v>4099</v>
      </c>
      <c r="J1600" s="141" t="s">
        <v>4100</v>
      </c>
      <c r="K1600" s="141" t="s">
        <v>4100</v>
      </c>
      <c r="L1600" s="141" t="s">
        <v>4100</v>
      </c>
      <c r="M1600" s="141" t="s">
        <v>4099</v>
      </c>
      <c r="N1600" s="141" t="s">
        <v>4099</v>
      </c>
      <c r="O1600" s="141" t="s">
        <v>4098</v>
      </c>
    </row>
    <row r="1601" spans="1:15" x14ac:dyDescent="0.2">
      <c r="A1601" s="141">
        <v>336201</v>
      </c>
      <c r="B1601" s="141" t="s">
        <v>4111</v>
      </c>
      <c r="C1601" s="141" t="s">
        <v>4099</v>
      </c>
      <c r="D1601" s="141" t="s">
        <v>4099</v>
      </c>
      <c r="E1601" s="141" t="s">
        <v>4099</v>
      </c>
      <c r="F1601" s="141" t="s">
        <v>4098</v>
      </c>
      <c r="G1601" s="141" t="s">
        <v>4099</v>
      </c>
      <c r="H1601" s="141" t="s">
        <v>4098</v>
      </c>
      <c r="I1601" s="141" t="s">
        <v>4098</v>
      </c>
      <c r="J1601" s="141" t="s">
        <v>4099</v>
      </c>
      <c r="K1601" s="141" t="s">
        <v>4099</v>
      </c>
      <c r="L1601" s="141" t="s">
        <v>4099</v>
      </c>
      <c r="M1601" s="141" t="s">
        <v>4099</v>
      </c>
      <c r="N1601" s="141" t="s">
        <v>4098</v>
      </c>
      <c r="O1601" s="141" t="s">
        <v>4099</v>
      </c>
    </row>
    <row r="1602" spans="1:15" x14ac:dyDescent="0.2">
      <c r="A1602" s="141">
        <v>336203</v>
      </c>
      <c r="B1602" s="141" t="s">
        <v>4111</v>
      </c>
      <c r="C1602" s="141" t="s">
        <v>4100</v>
      </c>
      <c r="D1602" s="141" t="s">
        <v>4099</v>
      </c>
      <c r="E1602" s="141" t="s">
        <v>4100</v>
      </c>
      <c r="F1602" s="141" t="s">
        <v>4100</v>
      </c>
      <c r="G1602" s="141" t="s">
        <v>4099</v>
      </c>
      <c r="H1602" s="141" t="s">
        <v>4100</v>
      </c>
      <c r="I1602" s="141" t="s">
        <v>4100</v>
      </c>
      <c r="J1602" s="141" t="s">
        <v>4098</v>
      </c>
      <c r="K1602" s="141" t="s">
        <v>4098</v>
      </c>
      <c r="L1602" s="141" t="s">
        <v>4099</v>
      </c>
      <c r="M1602" s="141" t="s">
        <v>4100</v>
      </c>
      <c r="N1602" s="141" t="s">
        <v>4098</v>
      </c>
      <c r="O1602" s="141" t="s">
        <v>4098</v>
      </c>
    </row>
    <row r="1603" spans="1:15" x14ac:dyDescent="0.2">
      <c r="A1603" s="141">
        <v>336209</v>
      </c>
      <c r="B1603" s="141" t="s">
        <v>4111</v>
      </c>
      <c r="C1603" s="141" t="s">
        <v>4099</v>
      </c>
      <c r="D1603" s="141" t="s">
        <v>4100</v>
      </c>
      <c r="E1603" s="141" t="s">
        <v>4100</v>
      </c>
      <c r="F1603" s="141" t="s">
        <v>4099</v>
      </c>
      <c r="G1603" s="141" t="s">
        <v>4099</v>
      </c>
      <c r="H1603" s="141" t="s">
        <v>4098</v>
      </c>
      <c r="I1603" s="141" t="s">
        <v>4098</v>
      </c>
      <c r="J1603" s="141" t="s">
        <v>4098</v>
      </c>
      <c r="K1603" s="141" t="s">
        <v>4099</v>
      </c>
      <c r="L1603" s="141" t="s">
        <v>4098</v>
      </c>
      <c r="M1603" s="141" t="s">
        <v>4098</v>
      </c>
      <c r="N1603" s="141" t="s">
        <v>4098</v>
      </c>
      <c r="O1603" s="141" t="s">
        <v>4098</v>
      </c>
    </row>
    <row r="1604" spans="1:15" x14ac:dyDescent="0.2">
      <c r="A1604" s="141">
        <v>336214</v>
      </c>
      <c r="B1604" s="141" t="s">
        <v>4111</v>
      </c>
      <c r="C1604" s="141" t="s">
        <v>4099</v>
      </c>
      <c r="D1604" s="141" t="s">
        <v>4100</v>
      </c>
      <c r="E1604" s="141" t="s">
        <v>4099</v>
      </c>
      <c r="F1604" s="141" t="s">
        <v>4100</v>
      </c>
      <c r="G1604" s="141" t="s">
        <v>4100</v>
      </c>
      <c r="H1604" s="141" t="s">
        <v>4100</v>
      </c>
      <c r="I1604" s="141" t="s">
        <v>4098</v>
      </c>
      <c r="J1604" s="141" t="s">
        <v>4099</v>
      </c>
      <c r="K1604" s="141" t="s">
        <v>4099</v>
      </c>
      <c r="L1604" s="141" t="s">
        <v>4100</v>
      </c>
      <c r="M1604" s="141" t="s">
        <v>4100</v>
      </c>
      <c r="N1604" s="141" t="s">
        <v>4099</v>
      </c>
      <c r="O1604" s="141" t="s">
        <v>4098</v>
      </c>
    </row>
    <row r="1605" spans="1:15" x14ac:dyDescent="0.2">
      <c r="A1605" s="141">
        <v>336216</v>
      </c>
      <c r="B1605" s="141" t="s">
        <v>4111</v>
      </c>
      <c r="C1605" s="141" t="s">
        <v>4100</v>
      </c>
      <c r="D1605" s="141" t="s">
        <v>4100</v>
      </c>
      <c r="E1605" s="141" t="s">
        <v>4099</v>
      </c>
      <c r="F1605" s="141" t="s">
        <v>4100</v>
      </c>
      <c r="G1605" s="141" t="s">
        <v>4099</v>
      </c>
      <c r="H1605" s="141" t="s">
        <v>4100</v>
      </c>
      <c r="I1605" s="141" t="s">
        <v>4099</v>
      </c>
      <c r="J1605" s="141" t="s">
        <v>4099</v>
      </c>
      <c r="K1605" s="141" t="s">
        <v>4099</v>
      </c>
      <c r="L1605" s="141" t="s">
        <v>4099</v>
      </c>
      <c r="M1605" s="141" t="s">
        <v>4099</v>
      </c>
      <c r="N1605" s="141" t="s">
        <v>4099</v>
      </c>
      <c r="O1605" s="141" t="s">
        <v>4099</v>
      </c>
    </row>
    <row r="1606" spans="1:15" x14ac:dyDescent="0.2">
      <c r="A1606" s="141">
        <v>336217</v>
      </c>
      <c r="B1606" s="141" t="s">
        <v>4111</v>
      </c>
      <c r="C1606" s="141" t="s">
        <v>4099</v>
      </c>
      <c r="D1606" s="141" t="s">
        <v>4098</v>
      </c>
      <c r="E1606" s="141" t="s">
        <v>4099</v>
      </c>
      <c r="F1606" s="141" t="s">
        <v>4099</v>
      </c>
      <c r="G1606" s="141" t="s">
        <v>4098</v>
      </c>
      <c r="H1606" s="141" t="s">
        <v>4100</v>
      </c>
      <c r="I1606" s="141" t="s">
        <v>4099</v>
      </c>
      <c r="J1606" s="141" t="s">
        <v>4098</v>
      </c>
      <c r="K1606" s="141" t="s">
        <v>4099</v>
      </c>
      <c r="L1606" s="141" t="s">
        <v>4098</v>
      </c>
      <c r="M1606" s="141" t="s">
        <v>4098</v>
      </c>
      <c r="N1606" s="141" t="s">
        <v>4099</v>
      </c>
      <c r="O1606" s="141" t="s">
        <v>4098</v>
      </c>
    </row>
    <row r="1607" spans="1:15" x14ac:dyDescent="0.2">
      <c r="A1607" s="141">
        <v>336218</v>
      </c>
      <c r="B1607" s="141" t="s">
        <v>4111</v>
      </c>
      <c r="C1607" s="141" t="s">
        <v>4100</v>
      </c>
      <c r="D1607" s="141" t="s">
        <v>4099</v>
      </c>
      <c r="E1607" s="141" t="s">
        <v>4100</v>
      </c>
      <c r="F1607" s="141" t="s">
        <v>4099</v>
      </c>
      <c r="G1607" s="141" t="s">
        <v>4099</v>
      </c>
      <c r="H1607" s="141" t="s">
        <v>4099</v>
      </c>
      <c r="I1607" s="141" t="s">
        <v>4098</v>
      </c>
      <c r="J1607" s="141" t="s">
        <v>4100</v>
      </c>
      <c r="K1607" s="141" t="s">
        <v>4100</v>
      </c>
      <c r="L1607" s="141" t="s">
        <v>4099</v>
      </c>
      <c r="M1607" s="141" t="s">
        <v>4100</v>
      </c>
      <c r="N1607" s="141" t="s">
        <v>4098</v>
      </c>
      <c r="O1607" s="141" t="s">
        <v>4099</v>
      </c>
    </row>
    <row r="1608" spans="1:15" x14ac:dyDescent="0.2">
      <c r="A1608" s="141">
        <v>336223</v>
      </c>
      <c r="B1608" s="141" t="s">
        <v>4111</v>
      </c>
      <c r="C1608" s="141" t="s">
        <v>4099</v>
      </c>
      <c r="D1608" s="141" t="s">
        <v>4099</v>
      </c>
      <c r="E1608" s="141" t="s">
        <v>4099</v>
      </c>
      <c r="F1608" s="141" t="s">
        <v>4100</v>
      </c>
      <c r="G1608" s="141" t="s">
        <v>4099</v>
      </c>
      <c r="H1608" s="141" t="s">
        <v>4100</v>
      </c>
      <c r="I1608" s="141" t="s">
        <v>4099</v>
      </c>
      <c r="J1608" s="141" t="s">
        <v>4099</v>
      </c>
      <c r="K1608" s="141" t="s">
        <v>4099</v>
      </c>
      <c r="L1608" s="141" t="s">
        <v>4099</v>
      </c>
      <c r="M1608" s="141" t="s">
        <v>4099</v>
      </c>
      <c r="N1608" s="141" t="s">
        <v>4099</v>
      </c>
      <c r="O1608" s="141" t="s">
        <v>4099</v>
      </c>
    </row>
    <row r="1609" spans="1:15" x14ac:dyDescent="0.2">
      <c r="A1609" s="141">
        <v>336231</v>
      </c>
      <c r="B1609" s="141" t="s">
        <v>4111</v>
      </c>
      <c r="C1609" s="141" t="s">
        <v>4099</v>
      </c>
      <c r="D1609" s="141" t="s">
        <v>4100</v>
      </c>
      <c r="E1609" s="141" t="s">
        <v>4099</v>
      </c>
      <c r="F1609" s="141" t="s">
        <v>4099</v>
      </c>
      <c r="G1609" s="141" t="s">
        <v>4100</v>
      </c>
      <c r="H1609" s="141" t="s">
        <v>4099</v>
      </c>
      <c r="I1609" s="141" t="s">
        <v>4100</v>
      </c>
      <c r="J1609" s="141" t="s">
        <v>4100</v>
      </c>
      <c r="K1609" s="141" t="s">
        <v>4100</v>
      </c>
      <c r="L1609" s="141" t="s">
        <v>4100</v>
      </c>
      <c r="M1609" s="141" t="s">
        <v>4100</v>
      </c>
      <c r="N1609" s="141" t="s">
        <v>4099</v>
      </c>
      <c r="O1609" s="141" t="s">
        <v>4098</v>
      </c>
    </row>
    <row r="1610" spans="1:15" x14ac:dyDescent="0.2">
      <c r="A1610" s="141">
        <v>336232</v>
      </c>
      <c r="B1610" s="141" t="s">
        <v>4111</v>
      </c>
      <c r="C1610" s="141" t="s">
        <v>4100</v>
      </c>
      <c r="D1610" s="141" t="s">
        <v>4100</v>
      </c>
      <c r="E1610" s="141" t="s">
        <v>4100</v>
      </c>
      <c r="F1610" s="141" t="s">
        <v>4100</v>
      </c>
      <c r="G1610" s="141" t="s">
        <v>4099</v>
      </c>
      <c r="H1610" s="141" t="s">
        <v>4100</v>
      </c>
      <c r="I1610" s="141" t="s">
        <v>4099</v>
      </c>
      <c r="J1610" s="141" t="s">
        <v>4100</v>
      </c>
      <c r="K1610" s="141" t="s">
        <v>4100</v>
      </c>
      <c r="L1610" s="141" t="s">
        <v>4099</v>
      </c>
      <c r="M1610" s="141" t="s">
        <v>4099</v>
      </c>
      <c r="N1610" s="141" t="s">
        <v>4098</v>
      </c>
      <c r="O1610" s="141" t="s">
        <v>4098</v>
      </c>
    </row>
    <row r="1611" spans="1:15" x14ac:dyDescent="0.2">
      <c r="A1611" s="141">
        <v>336238</v>
      </c>
      <c r="B1611" s="141" t="s">
        <v>4111</v>
      </c>
      <c r="C1611" s="141" t="s">
        <v>4099</v>
      </c>
      <c r="D1611" s="141" t="s">
        <v>4099</v>
      </c>
      <c r="E1611" s="141" t="s">
        <v>4099</v>
      </c>
      <c r="F1611" s="141" t="s">
        <v>4100</v>
      </c>
      <c r="G1611" s="141" t="s">
        <v>4099</v>
      </c>
      <c r="H1611" s="141" t="s">
        <v>4099</v>
      </c>
      <c r="I1611" s="141" t="s">
        <v>4099</v>
      </c>
      <c r="J1611" s="141" t="s">
        <v>4099</v>
      </c>
      <c r="K1611" s="141" t="s">
        <v>4099</v>
      </c>
      <c r="L1611" s="141" t="s">
        <v>4099</v>
      </c>
      <c r="M1611" s="141" t="s">
        <v>4099</v>
      </c>
      <c r="N1611" s="141" t="s">
        <v>4099</v>
      </c>
      <c r="O1611" s="141" t="s">
        <v>4098</v>
      </c>
    </row>
    <row r="1612" spans="1:15" x14ac:dyDescent="0.2">
      <c r="A1612" s="141">
        <v>336243</v>
      </c>
      <c r="B1612" s="141" t="s">
        <v>4111</v>
      </c>
      <c r="C1612" s="141" t="s">
        <v>4099</v>
      </c>
      <c r="D1612" s="141" t="s">
        <v>4098</v>
      </c>
      <c r="E1612" s="141" t="s">
        <v>4098</v>
      </c>
      <c r="F1612" s="141" t="s">
        <v>4100</v>
      </c>
      <c r="G1612" s="141" t="s">
        <v>4099</v>
      </c>
      <c r="H1612" s="141" t="s">
        <v>4099</v>
      </c>
      <c r="I1612" s="141" t="s">
        <v>4099</v>
      </c>
      <c r="J1612" s="141" t="s">
        <v>4099</v>
      </c>
      <c r="K1612" s="141" t="s">
        <v>4099</v>
      </c>
      <c r="L1612" s="141" t="s">
        <v>4099</v>
      </c>
      <c r="M1612" s="141" t="s">
        <v>4099</v>
      </c>
      <c r="N1612" s="141" t="s">
        <v>4099</v>
      </c>
      <c r="O1612" s="141" t="s">
        <v>4099</v>
      </c>
    </row>
    <row r="1613" spans="1:15" x14ac:dyDescent="0.2">
      <c r="A1613" s="141">
        <v>336248</v>
      </c>
      <c r="B1613" s="141" t="s">
        <v>4111</v>
      </c>
      <c r="C1613" s="141" t="s">
        <v>4100</v>
      </c>
      <c r="D1613" s="141" t="s">
        <v>4099</v>
      </c>
      <c r="E1613" s="141" t="s">
        <v>4099</v>
      </c>
      <c r="F1613" s="141" t="s">
        <v>4098</v>
      </c>
      <c r="G1613" s="141" t="s">
        <v>4099</v>
      </c>
      <c r="H1613" s="141" t="s">
        <v>4099</v>
      </c>
      <c r="I1613" s="141" t="s">
        <v>4099</v>
      </c>
      <c r="J1613" s="141" t="s">
        <v>4099</v>
      </c>
      <c r="K1613" s="141" t="s">
        <v>4099</v>
      </c>
      <c r="L1613" s="141" t="s">
        <v>4100</v>
      </c>
      <c r="M1613" s="141" t="s">
        <v>4100</v>
      </c>
      <c r="N1613" s="141" t="s">
        <v>4099</v>
      </c>
      <c r="O1613" s="141" t="s">
        <v>4099</v>
      </c>
    </row>
    <row r="1614" spans="1:15" x14ac:dyDescent="0.2">
      <c r="A1614" s="141">
        <v>336251</v>
      </c>
      <c r="B1614" s="141" t="s">
        <v>4111</v>
      </c>
      <c r="C1614" s="141" t="s">
        <v>4100</v>
      </c>
      <c r="D1614" s="141" t="s">
        <v>4099</v>
      </c>
      <c r="E1614" s="141" t="s">
        <v>4099</v>
      </c>
      <c r="F1614" s="141" t="s">
        <v>4100</v>
      </c>
      <c r="G1614" s="141" t="s">
        <v>4100</v>
      </c>
      <c r="H1614" s="141" t="s">
        <v>4099</v>
      </c>
      <c r="I1614" s="141" t="s">
        <v>4098</v>
      </c>
      <c r="J1614" s="141" t="s">
        <v>4099</v>
      </c>
      <c r="K1614" s="141" t="s">
        <v>4099</v>
      </c>
      <c r="L1614" s="141" t="s">
        <v>4098</v>
      </c>
      <c r="M1614" s="141" t="s">
        <v>4099</v>
      </c>
      <c r="N1614" s="141" t="s">
        <v>4098</v>
      </c>
      <c r="O1614" s="141" t="s">
        <v>4098</v>
      </c>
    </row>
    <row r="1615" spans="1:15" x14ac:dyDescent="0.2">
      <c r="A1615" s="141">
        <v>336252</v>
      </c>
      <c r="B1615" s="141" t="s">
        <v>4111</v>
      </c>
      <c r="C1615" s="141" t="s">
        <v>4100</v>
      </c>
      <c r="D1615" s="141" t="s">
        <v>4100</v>
      </c>
      <c r="E1615" s="141" t="s">
        <v>4100</v>
      </c>
      <c r="F1615" s="141" t="s">
        <v>4100</v>
      </c>
      <c r="G1615" s="141" t="s">
        <v>4100</v>
      </c>
      <c r="H1615" s="141" t="s">
        <v>4099</v>
      </c>
      <c r="I1615" s="141" t="s">
        <v>4099</v>
      </c>
      <c r="J1615" s="141" t="s">
        <v>4100</v>
      </c>
      <c r="K1615" s="141" t="s">
        <v>4100</v>
      </c>
      <c r="L1615" s="141" t="s">
        <v>4100</v>
      </c>
      <c r="M1615" s="141" t="s">
        <v>4100</v>
      </c>
      <c r="N1615" s="141" t="s">
        <v>4100</v>
      </c>
      <c r="O1615" s="141" t="s">
        <v>4100</v>
      </c>
    </row>
    <row r="1616" spans="1:15" x14ac:dyDescent="0.2">
      <c r="A1616" s="141">
        <v>336258</v>
      </c>
      <c r="B1616" s="141" t="s">
        <v>4111</v>
      </c>
      <c r="C1616" s="141" t="s">
        <v>4099</v>
      </c>
      <c r="D1616" s="141" t="s">
        <v>4099</v>
      </c>
      <c r="E1616" s="141" t="s">
        <v>4099</v>
      </c>
      <c r="F1616" s="141" t="s">
        <v>4100</v>
      </c>
      <c r="G1616" s="141" t="s">
        <v>4098</v>
      </c>
      <c r="H1616" s="141" t="s">
        <v>4100</v>
      </c>
      <c r="I1616" s="141" t="s">
        <v>4100</v>
      </c>
      <c r="J1616" s="141" t="s">
        <v>4099</v>
      </c>
      <c r="K1616" s="141" t="s">
        <v>4100</v>
      </c>
      <c r="L1616" s="141" t="s">
        <v>4098</v>
      </c>
      <c r="M1616" s="141" t="s">
        <v>4099</v>
      </c>
      <c r="N1616" s="141" t="s">
        <v>4100</v>
      </c>
      <c r="O1616" s="141" t="s">
        <v>4099</v>
      </c>
    </row>
    <row r="1617" spans="1:15" x14ac:dyDescent="0.2">
      <c r="A1617" s="141">
        <v>336259</v>
      </c>
      <c r="B1617" s="141" t="s">
        <v>4111</v>
      </c>
      <c r="C1617" s="141" t="s">
        <v>4100</v>
      </c>
      <c r="D1617" s="141" t="s">
        <v>4100</v>
      </c>
      <c r="E1617" s="141" t="s">
        <v>4100</v>
      </c>
      <c r="F1617" s="141" t="s">
        <v>4100</v>
      </c>
      <c r="G1617" s="141" t="s">
        <v>4100</v>
      </c>
      <c r="H1617" s="141" t="s">
        <v>4100</v>
      </c>
      <c r="I1617" s="141" t="s">
        <v>4100</v>
      </c>
      <c r="J1617" s="141" t="s">
        <v>4100</v>
      </c>
      <c r="K1617" s="141" t="s">
        <v>4100</v>
      </c>
      <c r="L1617" s="141" t="s">
        <v>4099</v>
      </c>
      <c r="M1617" s="141" t="s">
        <v>4100</v>
      </c>
      <c r="N1617" s="141" t="s">
        <v>4100</v>
      </c>
      <c r="O1617" s="141" t="s">
        <v>4098</v>
      </c>
    </row>
    <row r="1618" spans="1:15" x14ac:dyDescent="0.2">
      <c r="A1618" s="141">
        <v>336274</v>
      </c>
      <c r="B1618" s="141" t="s">
        <v>4111</v>
      </c>
      <c r="C1618" s="141" t="s">
        <v>4100</v>
      </c>
      <c r="D1618" s="141" t="s">
        <v>4100</v>
      </c>
      <c r="E1618" s="141" t="s">
        <v>4100</v>
      </c>
      <c r="F1618" s="141" t="s">
        <v>4100</v>
      </c>
      <c r="G1618" s="141" t="s">
        <v>4100</v>
      </c>
      <c r="H1618" s="141" t="s">
        <v>4100</v>
      </c>
      <c r="I1618" s="141" t="s">
        <v>4100</v>
      </c>
      <c r="J1618" s="141" t="s">
        <v>4099</v>
      </c>
      <c r="K1618" s="141" t="s">
        <v>4099</v>
      </c>
      <c r="L1618" s="141" t="s">
        <v>4099</v>
      </c>
      <c r="M1618" s="141" t="s">
        <v>4099</v>
      </c>
      <c r="N1618" s="141" t="s">
        <v>4098</v>
      </c>
      <c r="O1618" s="141" t="s">
        <v>4099</v>
      </c>
    </row>
    <row r="1619" spans="1:15" x14ac:dyDescent="0.2">
      <c r="A1619" s="141">
        <v>336281</v>
      </c>
      <c r="B1619" s="141" t="s">
        <v>4111</v>
      </c>
      <c r="C1619" s="141" t="s">
        <v>4099</v>
      </c>
      <c r="D1619" s="141" t="s">
        <v>4099</v>
      </c>
      <c r="E1619" s="141" t="s">
        <v>4099</v>
      </c>
      <c r="F1619" s="141" t="s">
        <v>4099</v>
      </c>
      <c r="G1619" s="141" t="s">
        <v>4099</v>
      </c>
      <c r="H1619" s="141" t="s">
        <v>4100</v>
      </c>
      <c r="I1619" s="141" t="s">
        <v>4099</v>
      </c>
      <c r="J1619" s="141" t="s">
        <v>4100</v>
      </c>
      <c r="K1619" s="141" t="s">
        <v>4100</v>
      </c>
      <c r="L1619" s="141" t="s">
        <v>4100</v>
      </c>
      <c r="M1619" s="141" t="s">
        <v>4100</v>
      </c>
      <c r="N1619" s="141" t="s">
        <v>4099</v>
      </c>
      <c r="O1619" s="141" t="s">
        <v>4099</v>
      </c>
    </row>
    <row r="1620" spans="1:15" x14ac:dyDescent="0.2">
      <c r="A1620" s="141">
        <v>336282</v>
      </c>
      <c r="B1620" s="141" t="s">
        <v>4111</v>
      </c>
      <c r="C1620" s="141" t="s">
        <v>4099</v>
      </c>
      <c r="D1620" s="141" t="s">
        <v>4099</v>
      </c>
      <c r="E1620" s="141" t="s">
        <v>4099</v>
      </c>
      <c r="F1620" s="141" t="s">
        <v>4100</v>
      </c>
      <c r="G1620" s="141" t="s">
        <v>4099</v>
      </c>
      <c r="H1620" s="141" t="s">
        <v>4100</v>
      </c>
      <c r="I1620" s="141" t="s">
        <v>4099</v>
      </c>
      <c r="J1620" s="141" t="s">
        <v>4100</v>
      </c>
      <c r="K1620" s="141" t="s">
        <v>4099</v>
      </c>
      <c r="L1620" s="141" t="s">
        <v>4099</v>
      </c>
      <c r="M1620" s="141" t="s">
        <v>4100</v>
      </c>
      <c r="N1620" s="141" t="s">
        <v>4099</v>
      </c>
      <c r="O1620" s="141" t="s">
        <v>4099</v>
      </c>
    </row>
    <row r="1621" spans="1:15" x14ac:dyDescent="0.2">
      <c r="A1621" s="141">
        <v>336283</v>
      </c>
      <c r="B1621" s="141" t="s">
        <v>4111</v>
      </c>
      <c r="C1621" s="141" t="s">
        <v>4100</v>
      </c>
      <c r="D1621" s="141" t="s">
        <v>4100</v>
      </c>
      <c r="E1621" s="141" t="s">
        <v>4099</v>
      </c>
      <c r="F1621" s="141" t="s">
        <v>4099</v>
      </c>
      <c r="G1621" s="141" t="s">
        <v>4100</v>
      </c>
      <c r="H1621" s="141" t="s">
        <v>4100</v>
      </c>
      <c r="I1621" s="141" t="s">
        <v>4099</v>
      </c>
      <c r="J1621" s="141" t="s">
        <v>4099</v>
      </c>
      <c r="K1621" s="141" t="s">
        <v>4099</v>
      </c>
      <c r="L1621" s="141" t="s">
        <v>4099</v>
      </c>
      <c r="M1621" s="141" t="s">
        <v>4099</v>
      </c>
      <c r="N1621" s="141" t="s">
        <v>4098</v>
      </c>
      <c r="O1621" s="141" t="s">
        <v>4099</v>
      </c>
    </row>
    <row r="1622" spans="1:15" x14ac:dyDescent="0.2">
      <c r="A1622" s="141">
        <v>336292</v>
      </c>
      <c r="B1622" s="141" t="s">
        <v>4111</v>
      </c>
      <c r="C1622" s="141" t="s">
        <v>4100</v>
      </c>
      <c r="D1622" s="141" t="s">
        <v>4100</v>
      </c>
      <c r="E1622" s="141" t="s">
        <v>4100</v>
      </c>
      <c r="F1622" s="141" t="s">
        <v>4100</v>
      </c>
      <c r="G1622" s="141" t="s">
        <v>4100</v>
      </c>
      <c r="H1622" s="141" t="s">
        <v>4100</v>
      </c>
      <c r="I1622" s="141" t="s">
        <v>4100</v>
      </c>
      <c r="J1622" s="141" t="s">
        <v>4099</v>
      </c>
      <c r="K1622" s="141" t="s">
        <v>4099</v>
      </c>
      <c r="L1622" s="141" t="s">
        <v>4099</v>
      </c>
      <c r="M1622" s="141" t="s">
        <v>4099</v>
      </c>
      <c r="N1622" s="141" t="s">
        <v>4099</v>
      </c>
      <c r="O1622" s="141" t="s">
        <v>4098</v>
      </c>
    </row>
    <row r="1623" spans="1:15" x14ac:dyDescent="0.2">
      <c r="A1623" s="141">
        <v>336314</v>
      </c>
      <c r="B1623" s="141" t="s">
        <v>4111</v>
      </c>
      <c r="C1623" s="141" t="s">
        <v>4099</v>
      </c>
      <c r="D1623" s="141" t="s">
        <v>4100</v>
      </c>
      <c r="E1623" s="141" t="s">
        <v>4100</v>
      </c>
      <c r="F1623" s="141" t="s">
        <v>4100</v>
      </c>
      <c r="G1623" s="141" t="s">
        <v>4100</v>
      </c>
      <c r="H1623" s="141" t="s">
        <v>4100</v>
      </c>
      <c r="I1623" s="141" t="s">
        <v>4100</v>
      </c>
      <c r="J1623" s="141" t="s">
        <v>4098</v>
      </c>
      <c r="K1623" s="141" t="s">
        <v>4098</v>
      </c>
      <c r="L1623" s="141" t="s">
        <v>4098</v>
      </c>
      <c r="M1623" s="141" t="s">
        <v>4098</v>
      </c>
      <c r="N1623" s="141" t="s">
        <v>4098</v>
      </c>
      <c r="O1623" s="141" t="s">
        <v>4098</v>
      </c>
    </row>
    <row r="1624" spans="1:15" x14ac:dyDescent="0.2">
      <c r="A1624" s="141">
        <v>336315</v>
      </c>
      <c r="B1624" s="141" t="s">
        <v>4111</v>
      </c>
      <c r="C1624" s="141" t="s">
        <v>4099</v>
      </c>
      <c r="D1624" s="141" t="s">
        <v>4098</v>
      </c>
      <c r="E1624" s="141" t="s">
        <v>4098</v>
      </c>
      <c r="F1624" s="141" t="s">
        <v>4100</v>
      </c>
      <c r="G1624" s="141" t="s">
        <v>4099</v>
      </c>
      <c r="H1624" s="141" t="s">
        <v>4099</v>
      </c>
      <c r="I1624" s="141" t="s">
        <v>4099</v>
      </c>
      <c r="J1624" s="141" t="s">
        <v>4099</v>
      </c>
      <c r="K1624" s="141" t="s">
        <v>4099</v>
      </c>
      <c r="L1624" s="141" t="s">
        <v>4099</v>
      </c>
      <c r="M1624" s="141" t="s">
        <v>4099</v>
      </c>
      <c r="N1624" s="141" t="s">
        <v>4099</v>
      </c>
      <c r="O1624" s="141" t="s">
        <v>4099</v>
      </c>
    </row>
    <row r="1625" spans="1:15" x14ac:dyDescent="0.2">
      <c r="A1625" s="141">
        <v>336324</v>
      </c>
      <c r="B1625" s="141" t="s">
        <v>4111</v>
      </c>
      <c r="C1625" s="141" t="s">
        <v>4100</v>
      </c>
      <c r="D1625" s="141" t="s">
        <v>4100</v>
      </c>
      <c r="E1625" s="141" t="s">
        <v>4100</v>
      </c>
      <c r="F1625" s="141" t="s">
        <v>4100</v>
      </c>
      <c r="G1625" s="141" t="s">
        <v>4100</v>
      </c>
      <c r="H1625" s="141" t="s">
        <v>4100</v>
      </c>
      <c r="I1625" s="141" t="s">
        <v>4099</v>
      </c>
      <c r="J1625" s="141" t="s">
        <v>4098</v>
      </c>
      <c r="K1625" s="141" t="s">
        <v>4098</v>
      </c>
      <c r="L1625" s="141" t="s">
        <v>4099</v>
      </c>
      <c r="M1625" s="141" t="s">
        <v>4099</v>
      </c>
      <c r="N1625" s="141" t="s">
        <v>4099</v>
      </c>
      <c r="O1625" s="141" t="s">
        <v>4098</v>
      </c>
    </row>
    <row r="1626" spans="1:15" x14ac:dyDescent="0.2">
      <c r="A1626" s="141">
        <v>336325</v>
      </c>
      <c r="B1626" s="141" t="s">
        <v>4111</v>
      </c>
      <c r="C1626" s="141" t="s">
        <v>4099</v>
      </c>
      <c r="D1626" s="141" t="s">
        <v>4099</v>
      </c>
      <c r="E1626" s="141" t="s">
        <v>4099</v>
      </c>
      <c r="F1626" s="141" t="s">
        <v>4100</v>
      </c>
      <c r="G1626" s="141" t="s">
        <v>4099</v>
      </c>
      <c r="H1626" s="141" t="s">
        <v>4100</v>
      </c>
      <c r="I1626" s="141" t="s">
        <v>4099</v>
      </c>
      <c r="J1626" s="141" t="s">
        <v>4100</v>
      </c>
      <c r="K1626" s="141" t="s">
        <v>4099</v>
      </c>
      <c r="L1626" s="141" t="s">
        <v>4100</v>
      </c>
      <c r="M1626" s="141" t="s">
        <v>4100</v>
      </c>
      <c r="N1626" s="141" t="s">
        <v>4100</v>
      </c>
      <c r="O1626" s="141" t="s">
        <v>4098</v>
      </c>
    </row>
    <row r="1627" spans="1:15" x14ac:dyDescent="0.2">
      <c r="A1627" s="141">
        <v>336328</v>
      </c>
      <c r="B1627" s="141" t="s">
        <v>4111</v>
      </c>
      <c r="C1627" s="141" t="s">
        <v>4099</v>
      </c>
      <c r="D1627" s="141" t="s">
        <v>4100</v>
      </c>
      <c r="E1627" s="141" t="s">
        <v>4099</v>
      </c>
      <c r="F1627" s="141" t="s">
        <v>4100</v>
      </c>
      <c r="G1627" s="141" t="s">
        <v>4099</v>
      </c>
      <c r="H1627" s="141" t="s">
        <v>4100</v>
      </c>
      <c r="I1627" s="141" t="s">
        <v>4099</v>
      </c>
      <c r="J1627" s="141" t="s">
        <v>4099</v>
      </c>
      <c r="K1627" s="141" t="s">
        <v>4099</v>
      </c>
      <c r="L1627" s="141" t="s">
        <v>4099</v>
      </c>
      <c r="M1627" s="141" t="s">
        <v>4099</v>
      </c>
      <c r="N1627" s="141" t="s">
        <v>4099</v>
      </c>
      <c r="O1627" s="141" t="s">
        <v>4099</v>
      </c>
    </row>
    <row r="1628" spans="1:15" x14ac:dyDescent="0.2">
      <c r="A1628" s="141">
        <v>336345</v>
      </c>
      <c r="B1628" s="141" t="s">
        <v>4111</v>
      </c>
      <c r="C1628" s="141" t="s">
        <v>4100</v>
      </c>
      <c r="D1628" s="141" t="s">
        <v>4100</v>
      </c>
      <c r="E1628" s="141" t="s">
        <v>4100</v>
      </c>
      <c r="F1628" s="141" t="s">
        <v>4100</v>
      </c>
      <c r="G1628" s="141" t="s">
        <v>4100</v>
      </c>
      <c r="H1628" s="141" t="s">
        <v>4098</v>
      </c>
      <c r="I1628" s="141" t="s">
        <v>4099</v>
      </c>
      <c r="J1628" s="141" t="s">
        <v>4099</v>
      </c>
      <c r="K1628" s="141" t="s">
        <v>4099</v>
      </c>
      <c r="L1628" s="141" t="s">
        <v>4099</v>
      </c>
      <c r="M1628" s="141" t="s">
        <v>4099</v>
      </c>
      <c r="N1628" s="141" t="s">
        <v>4099</v>
      </c>
      <c r="O1628" s="141" t="s">
        <v>4099</v>
      </c>
    </row>
    <row r="1629" spans="1:15" x14ac:dyDescent="0.2">
      <c r="A1629" s="141">
        <v>336353</v>
      </c>
      <c r="B1629" s="141" t="s">
        <v>4111</v>
      </c>
      <c r="C1629" s="141" t="s">
        <v>4100</v>
      </c>
      <c r="D1629" s="141" t="s">
        <v>4100</v>
      </c>
      <c r="E1629" s="141" t="s">
        <v>4100</v>
      </c>
      <c r="F1629" s="141" t="s">
        <v>4100</v>
      </c>
      <c r="G1629" s="141" t="s">
        <v>4100</v>
      </c>
      <c r="H1629" s="141" t="s">
        <v>4100</v>
      </c>
      <c r="I1629" s="141" t="s">
        <v>4099</v>
      </c>
      <c r="J1629" s="141" t="s">
        <v>4098</v>
      </c>
      <c r="K1629" s="141" t="s">
        <v>4098</v>
      </c>
      <c r="L1629" s="141" t="s">
        <v>4099</v>
      </c>
      <c r="M1629" s="141" t="s">
        <v>4100</v>
      </c>
      <c r="N1629" s="141" t="s">
        <v>4099</v>
      </c>
      <c r="O1629" s="141" t="s">
        <v>4099</v>
      </c>
    </row>
    <row r="1630" spans="1:15" x14ac:dyDescent="0.2">
      <c r="A1630" s="141">
        <v>336358</v>
      </c>
      <c r="B1630" s="141" t="s">
        <v>4111</v>
      </c>
      <c r="C1630" s="141" t="s">
        <v>4099</v>
      </c>
      <c r="D1630" s="141" t="s">
        <v>4100</v>
      </c>
      <c r="E1630" s="141" t="s">
        <v>4100</v>
      </c>
      <c r="F1630" s="141" t="s">
        <v>4100</v>
      </c>
      <c r="G1630" s="141" t="s">
        <v>4098</v>
      </c>
      <c r="H1630" s="141" t="s">
        <v>4100</v>
      </c>
      <c r="I1630" s="141" t="s">
        <v>4098</v>
      </c>
      <c r="J1630" s="141" t="s">
        <v>4098</v>
      </c>
      <c r="K1630" s="141" t="s">
        <v>4099</v>
      </c>
      <c r="L1630" s="141" t="s">
        <v>4098</v>
      </c>
      <c r="M1630" s="141" t="s">
        <v>4098</v>
      </c>
      <c r="N1630" s="141" t="s">
        <v>4098</v>
      </c>
      <c r="O1630" s="141" t="s">
        <v>4098</v>
      </c>
    </row>
    <row r="1631" spans="1:15" x14ac:dyDescent="0.2">
      <c r="A1631" s="141">
        <v>336359</v>
      </c>
      <c r="B1631" s="141" t="s">
        <v>4111</v>
      </c>
      <c r="C1631" s="141" t="s">
        <v>4100</v>
      </c>
      <c r="D1631" s="141" t="s">
        <v>4099</v>
      </c>
      <c r="E1631" s="141" t="s">
        <v>4099</v>
      </c>
      <c r="F1631" s="141" t="s">
        <v>4100</v>
      </c>
      <c r="G1631" s="141" t="s">
        <v>4099</v>
      </c>
      <c r="H1631" s="141" t="s">
        <v>4099</v>
      </c>
      <c r="I1631" s="141" t="s">
        <v>4099</v>
      </c>
      <c r="J1631" s="141" t="s">
        <v>4098</v>
      </c>
      <c r="K1631" s="141" t="s">
        <v>4099</v>
      </c>
      <c r="L1631" s="141" t="s">
        <v>4099</v>
      </c>
      <c r="M1631" s="141" t="s">
        <v>4098</v>
      </c>
      <c r="N1631" s="141" t="s">
        <v>4098</v>
      </c>
      <c r="O1631" s="141" t="s">
        <v>4099</v>
      </c>
    </row>
    <row r="1632" spans="1:15" x14ac:dyDescent="0.2">
      <c r="A1632" s="141">
        <v>336361</v>
      </c>
      <c r="B1632" s="141" t="s">
        <v>4111</v>
      </c>
      <c r="C1632" s="141" t="s">
        <v>4100</v>
      </c>
      <c r="D1632" s="141" t="s">
        <v>4100</v>
      </c>
      <c r="E1632" s="141" t="s">
        <v>4099</v>
      </c>
      <c r="F1632" s="141" t="s">
        <v>4100</v>
      </c>
      <c r="G1632" s="141" t="s">
        <v>4099</v>
      </c>
      <c r="H1632" s="141" t="s">
        <v>4099</v>
      </c>
      <c r="I1632" s="141" t="s">
        <v>4099</v>
      </c>
      <c r="J1632" s="141" t="s">
        <v>4099</v>
      </c>
      <c r="K1632" s="141" t="s">
        <v>4099</v>
      </c>
      <c r="L1632" s="141" t="s">
        <v>4100</v>
      </c>
      <c r="M1632" s="141" t="s">
        <v>4100</v>
      </c>
      <c r="N1632" s="141" t="s">
        <v>4100</v>
      </c>
      <c r="O1632" s="141" t="s">
        <v>4098</v>
      </c>
    </row>
    <row r="1633" spans="1:15" x14ac:dyDescent="0.2">
      <c r="A1633" s="141">
        <v>336380</v>
      </c>
      <c r="B1633" s="141" t="s">
        <v>4111</v>
      </c>
      <c r="C1633" s="141" t="s">
        <v>4100</v>
      </c>
      <c r="D1633" s="141" t="s">
        <v>4099</v>
      </c>
      <c r="E1633" s="141" t="s">
        <v>4100</v>
      </c>
      <c r="F1633" s="141" t="s">
        <v>4100</v>
      </c>
      <c r="G1633" s="141" t="s">
        <v>4100</v>
      </c>
      <c r="H1633" s="141" t="s">
        <v>4099</v>
      </c>
      <c r="I1633" s="141" t="s">
        <v>4098</v>
      </c>
      <c r="J1633" s="141" t="s">
        <v>4100</v>
      </c>
      <c r="K1633" s="141" t="s">
        <v>4100</v>
      </c>
      <c r="L1633" s="141" t="s">
        <v>4099</v>
      </c>
      <c r="M1633" s="141" t="s">
        <v>4100</v>
      </c>
      <c r="N1633" s="141" t="s">
        <v>4098</v>
      </c>
      <c r="O1633" s="141" t="s">
        <v>4099</v>
      </c>
    </row>
    <row r="1634" spans="1:15" x14ac:dyDescent="0.2">
      <c r="A1634" s="141">
        <v>336387</v>
      </c>
      <c r="B1634" s="141" t="s">
        <v>4111</v>
      </c>
      <c r="C1634" s="141" t="s">
        <v>4099</v>
      </c>
      <c r="D1634" s="141" t="s">
        <v>4099</v>
      </c>
      <c r="E1634" s="141" t="s">
        <v>4098</v>
      </c>
      <c r="F1634" s="141" t="s">
        <v>4099</v>
      </c>
      <c r="G1634" s="141" t="s">
        <v>4099</v>
      </c>
      <c r="H1634" s="141" t="s">
        <v>4099</v>
      </c>
      <c r="I1634" s="141" t="s">
        <v>4098</v>
      </c>
      <c r="J1634" s="141" t="s">
        <v>4099</v>
      </c>
      <c r="K1634" s="141" t="s">
        <v>4098</v>
      </c>
      <c r="L1634" s="141" t="s">
        <v>4099</v>
      </c>
      <c r="M1634" s="141" t="s">
        <v>4099</v>
      </c>
      <c r="N1634" s="141" t="s">
        <v>4098</v>
      </c>
      <c r="O1634" s="141" t="s">
        <v>4098</v>
      </c>
    </row>
    <row r="1635" spans="1:15" x14ac:dyDescent="0.2">
      <c r="A1635" s="141">
        <v>336395</v>
      </c>
      <c r="B1635" s="141" t="s">
        <v>4111</v>
      </c>
      <c r="C1635" s="141" t="s">
        <v>4100</v>
      </c>
      <c r="D1635" s="141" t="s">
        <v>4099</v>
      </c>
      <c r="E1635" s="141" t="s">
        <v>4100</v>
      </c>
      <c r="F1635" s="141" t="s">
        <v>4100</v>
      </c>
      <c r="G1635" s="141" t="s">
        <v>4098</v>
      </c>
      <c r="H1635" s="141" t="s">
        <v>4100</v>
      </c>
      <c r="I1635" s="141" t="s">
        <v>4098</v>
      </c>
      <c r="J1635" s="141" t="s">
        <v>4098</v>
      </c>
      <c r="K1635" s="141" t="s">
        <v>4098</v>
      </c>
      <c r="L1635" s="141" t="s">
        <v>4098</v>
      </c>
      <c r="M1635" s="141" t="s">
        <v>4098</v>
      </c>
      <c r="N1635" s="141" t="s">
        <v>4098</v>
      </c>
      <c r="O1635" s="141" t="s">
        <v>4098</v>
      </c>
    </row>
    <row r="1636" spans="1:15" x14ac:dyDescent="0.2">
      <c r="A1636" s="141">
        <v>336401</v>
      </c>
      <c r="B1636" s="141" t="s">
        <v>4111</v>
      </c>
      <c r="C1636" s="141" t="s">
        <v>4100</v>
      </c>
      <c r="D1636" s="141" t="s">
        <v>4099</v>
      </c>
      <c r="E1636" s="141" t="s">
        <v>4099</v>
      </c>
      <c r="F1636" s="141" t="s">
        <v>4100</v>
      </c>
      <c r="G1636" s="141" t="s">
        <v>4099</v>
      </c>
      <c r="H1636" s="141" t="s">
        <v>4099</v>
      </c>
      <c r="I1636" s="141" t="s">
        <v>4099</v>
      </c>
      <c r="J1636" s="141" t="s">
        <v>4099</v>
      </c>
      <c r="K1636" s="141" t="s">
        <v>4098</v>
      </c>
      <c r="L1636" s="141" t="s">
        <v>4099</v>
      </c>
      <c r="M1636" s="141" t="s">
        <v>4098</v>
      </c>
      <c r="N1636" s="141" t="s">
        <v>4099</v>
      </c>
      <c r="O1636" s="141" t="s">
        <v>4098</v>
      </c>
    </row>
    <row r="1637" spans="1:15" x14ac:dyDescent="0.2">
      <c r="A1637" s="141">
        <v>336410</v>
      </c>
      <c r="B1637" s="141" t="s">
        <v>4111</v>
      </c>
      <c r="C1637" s="141" t="s">
        <v>4100</v>
      </c>
      <c r="D1637" s="141" t="s">
        <v>4100</v>
      </c>
      <c r="E1637" s="141" t="s">
        <v>4100</v>
      </c>
      <c r="F1637" s="141" t="s">
        <v>4100</v>
      </c>
      <c r="G1637" s="141" t="s">
        <v>4099</v>
      </c>
      <c r="H1637" s="141" t="s">
        <v>4100</v>
      </c>
      <c r="I1637" s="141" t="s">
        <v>4100</v>
      </c>
      <c r="J1637" s="141" t="s">
        <v>4100</v>
      </c>
      <c r="K1637" s="141" t="s">
        <v>4100</v>
      </c>
      <c r="L1637" s="141" t="s">
        <v>4100</v>
      </c>
      <c r="M1637" s="141" t="s">
        <v>4100</v>
      </c>
      <c r="N1637" s="141" t="s">
        <v>4098</v>
      </c>
      <c r="O1637" s="141" t="s">
        <v>4099</v>
      </c>
    </row>
    <row r="1638" spans="1:15" x14ac:dyDescent="0.2">
      <c r="A1638" s="141">
        <v>336411</v>
      </c>
      <c r="B1638" s="141" t="s">
        <v>4111</v>
      </c>
      <c r="C1638" s="141" t="s">
        <v>4099</v>
      </c>
      <c r="D1638" s="141" t="s">
        <v>4099</v>
      </c>
      <c r="E1638" s="141" t="s">
        <v>4099</v>
      </c>
      <c r="F1638" s="141" t="s">
        <v>4099</v>
      </c>
      <c r="G1638" s="141" t="s">
        <v>4099</v>
      </c>
      <c r="H1638" s="141" t="s">
        <v>4099</v>
      </c>
      <c r="I1638" s="141" t="s">
        <v>4099</v>
      </c>
      <c r="J1638" s="141" t="s">
        <v>4098</v>
      </c>
      <c r="K1638" s="141" t="s">
        <v>4098</v>
      </c>
      <c r="L1638" s="141" t="s">
        <v>4099</v>
      </c>
      <c r="M1638" s="141" t="s">
        <v>4099</v>
      </c>
      <c r="N1638" s="141" t="s">
        <v>4098</v>
      </c>
      <c r="O1638" s="141" t="s">
        <v>4098</v>
      </c>
    </row>
    <row r="1639" spans="1:15" x14ac:dyDescent="0.2">
      <c r="A1639" s="141">
        <v>336416</v>
      </c>
      <c r="B1639" s="141" t="s">
        <v>4111</v>
      </c>
      <c r="C1639" s="141" t="s">
        <v>4100</v>
      </c>
      <c r="D1639" s="141" t="s">
        <v>4100</v>
      </c>
      <c r="E1639" s="141" t="s">
        <v>4100</v>
      </c>
      <c r="F1639" s="141" t="s">
        <v>4098</v>
      </c>
      <c r="G1639" s="141" t="s">
        <v>4100</v>
      </c>
      <c r="H1639" s="141" t="s">
        <v>4100</v>
      </c>
      <c r="I1639" s="141" t="s">
        <v>4099</v>
      </c>
      <c r="J1639" s="141" t="s">
        <v>4100</v>
      </c>
      <c r="K1639" s="141" t="s">
        <v>4099</v>
      </c>
      <c r="L1639" s="141" t="s">
        <v>4098</v>
      </c>
      <c r="M1639" s="141" t="s">
        <v>4098</v>
      </c>
      <c r="N1639" s="141" t="s">
        <v>4099</v>
      </c>
      <c r="O1639" s="141" t="s">
        <v>4099</v>
      </c>
    </row>
    <row r="1640" spans="1:15" x14ac:dyDescent="0.2">
      <c r="A1640" s="141">
        <v>336423</v>
      </c>
      <c r="B1640" s="141" t="s">
        <v>4111</v>
      </c>
      <c r="C1640" s="141" t="s">
        <v>4099</v>
      </c>
      <c r="D1640" s="141" t="s">
        <v>4099</v>
      </c>
      <c r="E1640" s="141" t="s">
        <v>4099</v>
      </c>
      <c r="F1640" s="141" t="s">
        <v>4099</v>
      </c>
      <c r="G1640" s="141" t="s">
        <v>4098</v>
      </c>
      <c r="H1640" s="141" t="s">
        <v>4100</v>
      </c>
      <c r="I1640" s="141" t="s">
        <v>4098</v>
      </c>
      <c r="J1640" s="141" t="s">
        <v>4098</v>
      </c>
      <c r="K1640" s="141" t="s">
        <v>4098</v>
      </c>
      <c r="L1640" s="141" t="s">
        <v>4098</v>
      </c>
      <c r="M1640" s="141" t="s">
        <v>4098</v>
      </c>
      <c r="N1640" s="141" t="s">
        <v>4098</v>
      </c>
      <c r="O1640" s="141" t="s">
        <v>4098</v>
      </c>
    </row>
    <row r="1641" spans="1:15" x14ac:dyDescent="0.2">
      <c r="A1641" s="141">
        <v>336432</v>
      </c>
      <c r="B1641" s="141" t="s">
        <v>4111</v>
      </c>
      <c r="C1641" s="141" t="s">
        <v>4100</v>
      </c>
      <c r="D1641" s="141" t="s">
        <v>4100</v>
      </c>
      <c r="E1641" s="141" t="s">
        <v>4100</v>
      </c>
      <c r="F1641" s="141" t="s">
        <v>4100</v>
      </c>
      <c r="G1641" s="141" t="s">
        <v>4100</v>
      </c>
      <c r="H1641" s="141" t="s">
        <v>4100</v>
      </c>
      <c r="I1641" s="141" t="s">
        <v>4099</v>
      </c>
      <c r="J1641" s="141" t="s">
        <v>4099</v>
      </c>
      <c r="K1641" s="141" t="s">
        <v>4100</v>
      </c>
      <c r="L1641" s="141" t="s">
        <v>4099</v>
      </c>
      <c r="M1641" s="141" t="s">
        <v>4100</v>
      </c>
      <c r="N1641" s="141" t="s">
        <v>4100</v>
      </c>
      <c r="O1641" s="141" t="s">
        <v>4099</v>
      </c>
    </row>
    <row r="1642" spans="1:15" x14ac:dyDescent="0.2">
      <c r="A1642" s="141">
        <v>336442</v>
      </c>
      <c r="B1642" s="141" t="s">
        <v>4111</v>
      </c>
      <c r="C1642" s="141" t="s">
        <v>4099</v>
      </c>
      <c r="D1642" s="141" t="s">
        <v>4100</v>
      </c>
      <c r="E1642" s="141" t="s">
        <v>4099</v>
      </c>
      <c r="F1642" s="141" t="s">
        <v>4100</v>
      </c>
      <c r="G1642" s="141" t="s">
        <v>4100</v>
      </c>
      <c r="H1642" s="141" t="s">
        <v>4100</v>
      </c>
      <c r="I1642" s="141" t="s">
        <v>4100</v>
      </c>
      <c r="J1642" s="141" t="s">
        <v>4100</v>
      </c>
      <c r="K1642" s="141" t="s">
        <v>4100</v>
      </c>
      <c r="L1642" s="141" t="s">
        <v>4100</v>
      </c>
      <c r="M1642" s="141" t="s">
        <v>4100</v>
      </c>
      <c r="N1642" s="141" t="s">
        <v>4098</v>
      </c>
      <c r="O1642" s="141" t="s">
        <v>4099</v>
      </c>
    </row>
    <row r="1643" spans="1:15" x14ac:dyDescent="0.2">
      <c r="A1643" s="141">
        <v>336444</v>
      </c>
      <c r="B1643" s="141" t="s">
        <v>4111</v>
      </c>
      <c r="C1643" s="141" t="s">
        <v>4100</v>
      </c>
      <c r="D1643" s="141" t="s">
        <v>4099</v>
      </c>
      <c r="E1643" s="141" t="s">
        <v>4099</v>
      </c>
      <c r="F1643" s="141" t="s">
        <v>4100</v>
      </c>
      <c r="G1643" s="141" t="s">
        <v>4099</v>
      </c>
      <c r="H1643" s="141" t="s">
        <v>4099</v>
      </c>
      <c r="I1643" s="141" t="s">
        <v>4099</v>
      </c>
      <c r="J1643" s="141" t="s">
        <v>4099</v>
      </c>
      <c r="K1643" s="141" t="s">
        <v>4099</v>
      </c>
      <c r="L1643" s="141" t="s">
        <v>4099</v>
      </c>
      <c r="M1643" s="141" t="s">
        <v>4099</v>
      </c>
      <c r="N1643" s="141" t="s">
        <v>4098</v>
      </c>
      <c r="O1643" s="141" t="s">
        <v>4098</v>
      </c>
    </row>
    <row r="1644" spans="1:15" x14ac:dyDescent="0.2">
      <c r="A1644" s="141">
        <v>336446</v>
      </c>
      <c r="B1644" s="141" t="s">
        <v>4111</v>
      </c>
      <c r="C1644" s="141" t="s">
        <v>4099</v>
      </c>
      <c r="D1644" s="141" t="s">
        <v>4100</v>
      </c>
      <c r="E1644" s="141" t="s">
        <v>4099</v>
      </c>
      <c r="F1644" s="141" t="s">
        <v>4100</v>
      </c>
      <c r="G1644" s="141" t="s">
        <v>4100</v>
      </c>
      <c r="H1644" s="141" t="s">
        <v>4100</v>
      </c>
      <c r="I1644" s="141" t="s">
        <v>4099</v>
      </c>
      <c r="J1644" s="141" t="s">
        <v>4099</v>
      </c>
      <c r="K1644" s="141" t="s">
        <v>4099</v>
      </c>
      <c r="L1644" s="141" t="s">
        <v>4099</v>
      </c>
      <c r="M1644" s="141" t="s">
        <v>4099</v>
      </c>
      <c r="N1644" s="141" t="s">
        <v>4099</v>
      </c>
      <c r="O1644" s="141" t="s">
        <v>4099</v>
      </c>
    </row>
    <row r="1645" spans="1:15" x14ac:dyDescent="0.2">
      <c r="A1645" s="141">
        <v>336449</v>
      </c>
      <c r="B1645" s="141" t="s">
        <v>4111</v>
      </c>
      <c r="C1645" s="141" t="s">
        <v>4100</v>
      </c>
      <c r="D1645" s="141" t="s">
        <v>4099</v>
      </c>
      <c r="E1645" s="141" t="s">
        <v>4100</v>
      </c>
      <c r="F1645" s="141" t="s">
        <v>4100</v>
      </c>
      <c r="G1645" s="141" t="s">
        <v>4100</v>
      </c>
      <c r="H1645" s="141" t="s">
        <v>4100</v>
      </c>
      <c r="I1645" s="141" t="s">
        <v>4100</v>
      </c>
      <c r="J1645" s="141" t="s">
        <v>4100</v>
      </c>
      <c r="K1645" s="141" t="s">
        <v>4099</v>
      </c>
      <c r="L1645" s="141" t="s">
        <v>4099</v>
      </c>
      <c r="M1645" s="141" t="s">
        <v>4100</v>
      </c>
      <c r="N1645" s="141" t="s">
        <v>4098</v>
      </c>
      <c r="O1645" s="141" t="s">
        <v>4099</v>
      </c>
    </row>
    <row r="1646" spans="1:15" x14ac:dyDescent="0.2">
      <c r="A1646" s="141">
        <v>336450</v>
      </c>
      <c r="B1646" s="141" t="s">
        <v>4111</v>
      </c>
      <c r="C1646" s="141" t="s">
        <v>4099</v>
      </c>
      <c r="D1646" s="141" t="s">
        <v>4099</v>
      </c>
      <c r="E1646" s="141" t="s">
        <v>4100</v>
      </c>
      <c r="F1646" s="141" t="s">
        <v>4099</v>
      </c>
      <c r="G1646" s="141" t="s">
        <v>4099</v>
      </c>
      <c r="H1646" s="141" t="s">
        <v>4100</v>
      </c>
      <c r="I1646" s="141" t="s">
        <v>4099</v>
      </c>
      <c r="J1646" s="141" t="s">
        <v>4100</v>
      </c>
      <c r="K1646" s="141" t="s">
        <v>4099</v>
      </c>
      <c r="L1646" s="141" t="s">
        <v>4099</v>
      </c>
      <c r="M1646" s="141" t="s">
        <v>4100</v>
      </c>
      <c r="N1646" s="141" t="s">
        <v>4099</v>
      </c>
      <c r="O1646" s="141" t="s">
        <v>4098</v>
      </c>
    </row>
    <row r="1647" spans="1:15" x14ac:dyDescent="0.2">
      <c r="A1647" s="141">
        <v>336455</v>
      </c>
      <c r="B1647" s="141" t="s">
        <v>4111</v>
      </c>
      <c r="C1647" s="141" t="s">
        <v>4100</v>
      </c>
      <c r="D1647" s="141" t="s">
        <v>4100</v>
      </c>
      <c r="E1647" s="141" t="s">
        <v>4099</v>
      </c>
      <c r="F1647" s="141" t="s">
        <v>4100</v>
      </c>
      <c r="G1647" s="141" t="s">
        <v>4100</v>
      </c>
      <c r="H1647" s="141" t="s">
        <v>4100</v>
      </c>
      <c r="I1647" s="141" t="s">
        <v>4100</v>
      </c>
      <c r="J1647" s="141" t="s">
        <v>4099</v>
      </c>
      <c r="K1647" s="141" t="s">
        <v>4099</v>
      </c>
      <c r="L1647" s="141" t="s">
        <v>4100</v>
      </c>
      <c r="M1647" s="141" t="s">
        <v>4100</v>
      </c>
      <c r="N1647" s="141" t="s">
        <v>4100</v>
      </c>
      <c r="O1647" s="141" t="s">
        <v>4099</v>
      </c>
    </row>
    <row r="1648" spans="1:15" x14ac:dyDescent="0.2">
      <c r="A1648" s="141">
        <v>336467</v>
      </c>
      <c r="B1648" s="141" t="s">
        <v>4111</v>
      </c>
      <c r="C1648" s="141" t="s">
        <v>4100</v>
      </c>
      <c r="D1648" s="141" t="s">
        <v>4098</v>
      </c>
      <c r="E1648" s="141" t="s">
        <v>4100</v>
      </c>
      <c r="F1648" s="141" t="s">
        <v>4099</v>
      </c>
      <c r="G1648" s="141" t="s">
        <v>4099</v>
      </c>
      <c r="H1648" s="141" t="s">
        <v>4098</v>
      </c>
      <c r="I1648" s="141" t="s">
        <v>4099</v>
      </c>
      <c r="J1648" s="141" t="s">
        <v>4100</v>
      </c>
      <c r="K1648" s="141" t="s">
        <v>4100</v>
      </c>
      <c r="L1648" s="141" t="s">
        <v>4099</v>
      </c>
      <c r="M1648" s="141" t="s">
        <v>4099</v>
      </c>
      <c r="N1648" s="141" t="s">
        <v>4098</v>
      </c>
      <c r="O1648" s="141" t="s">
        <v>4098</v>
      </c>
    </row>
    <row r="1649" spans="1:15" x14ac:dyDescent="0.2">
      <c r="A1649" s="141">
        <v>336472</v>
      </c>
      <c r="B1649" s="141" t="s">
        <v>4111</v>
      </c>
      <c r="C1649" s="141" t="s">
        <v>4099</v>
      </c>
      <c r="D1649" s="141" t="s">
        <v>4099</v>
      </c>
      <c r="E1649" s="141" t="s">
        <v>4099</v>
      </c>
      <c r="F1649" s="141" t="s">
        <v>4100</v>
      </c>
      <c r="G1649" s="141" t="s">
        <v>4099</v>
      </c>
      <c r="H1649" s="141" t="s">
        <v>4100</v>
      </c>
      <c r="I1649" s="141" t="s">
        <v>4100</v>
      </c>
      <c r="J1649" s="141" t="s">
        <v>4099</v>
      </c>
      <c r="K1649" s="141" t="s">
        <v>4099</v>
      </c>
      <c r="L1649" s="141" t="s">
        <v>4099</v>
      </c>
      <c r="M1649" s="141" t="s">
        <v>4100</v>
      </c>
      <c r="N1649" s="141" t="s">
        <v>4099</v>
      </c>
      <c r="O1649" s="141" t="s">
        <v>4098</v>
      </c>
    </row>
    <row r="1650" spans="1:15" x14ac:dyDescent="0.2">
      <c r="A1650" s="141">
        <v>336480</v>
      </c>
      <c r="B1650" s="141" t="s">
        <v>4111</v>
      </c>
      <c r="C1650" s="141" t="s">
        <v>4100</v>
      </c>
      <c r="D1650" s="141" t="s">
        <v>4100</v>
      </c>
      <c r="E1650" s="141" t="s">
        <v>4099</v>
      </c>
      <c r="F1650" s="141" t="s">
        <v>4100</v>
      </c>
      <c r="G1650" s="141" t="s">
        <v>4099</v>
      </c>
      <c r="H1650" s="141" t="s">
        <v>4100</v>
      </c>
      <c r="I1650" s="141" t="s">
        <v>4099</v>
      </c>
      <c r="J1650" s="141" t="s">
        <v>4100</v>
      </c>
      <c r="K1650" s="141" t="s">
        <v>4100</v>
      </c>
      <c r="L1650" s="141" t="s">
        <v>4099</v>
      </c>
      <c r="M1650" s="141" t="s">
        <v>4099</v>
      </c>
      <c r="N1650" s="141" t="s">
        <v>4099</v>
      </c>
      <c r="O1650" s="141" t="s">
        <v>4099</v>
      </c>
    </row>
    <row r="1651" spans="1:15" x14ac:dyDescent="0.2">
      <c r="A1651" s="141">
        <v>336483</v>
      </c>
      <c r="B1651" s="141" t="s">
        <v>4111</v>
      </c>
      <c r="C1651" s="141" t="s">
        <v>4100</v>
      </c>
      <c r="D1651" s="141" t="s">
        <v>4099</v>
      </c>
      <c r="E1651" s="141" t="s">
        <v>4099</v>
      </c>
      <c r="F1651" s="141" t="s">
        <v>4100</v>
      </c>
      <c r="G1651" s="141" t="s">
        <v>4100</v>
      </c>
      <c r="H1651" s="141" t="s">
        <v>4100</v>
      </c>
      <c r="I1651" s="141" t="s">
        <v>4099</v>
      </c>
      <c r="J1651" s="141" t="s">
        <v>4099</v>
      </c>
      <c r="K1651" s="141" t="s">
        <v>4100</v>
      </c>
      <c r="L1651" s="141" t="s">
        <v>4099</v>
      </c>
      <c r="M1651" s="141" t="s">
        <v>4099</v>
      </c>
      <c r="N1651" s="141" t="s">
        <v>4099</v>
      </c>
      <c r="O1651" s="141" t="s">
        <v>4098</v>
      </c>
    </row>
    <row r="1652" spans="1:15" x14ac:dyDescent="0.2">
      <c r="A1652" s="141">
        <v>336489</v>
      </c>
      <c r="B1652" s="141" t="s">
        <v>4111</v>
      </c>
      <c r="C1652" s="141" t="s">
        <v>4100</v>
      </c>
      <c r="D1652" s="141" t="s">
        <v>4100</v>
      </c>
      <c r="E1652" s="141" t="s">
        <v>4100</v>
      </c>
      <c r="F1652" s="141" t="s">
        <v>4100</v>
      </c>
      <c r="G1652" s="141" t="s">
        <v>4100</v>
      </c>
      <c r="H1652" s="141" t="s">
        <v>4099</v>
      </c>
      <c r="I1652" s="141" t="s">
        <v>4099</v>
      </c>
      <c r="J1652" s="141" t="s">
        <v>4100</v>
      </c>
      <c r="K1652" s="141" t="s">
        <v>4100</v>
      </c>
      <c r="L1652" s="141" t="s">
        <v>4100</v>
      </c>
      <c r="M1652" s="141" t="s">
        <v>4099</v>
      </c>
      <c r="N1652" s="141" t="s">
        <v>4098</v>
      </c>
      <c r="O1652" s="141" t="s">
        <v>4099</v>
      </c>
    </row>
    <row r="1653" spans="1:15" x14ac:dyDescent="0.2">
      <c r="A1653" s="141">
        <v>336495</v>
      </c>
      <c r="B1653" s="141" t="s">
        <v>4111</v>
      </c>
      <c r="C1653" s="141" t="s">
        <v>4100</v>
      </c>
      <c r="D1653" s="141" t="s">
        <v>4100</v>
      </c>
      <c r="E1653" s="141" t="s">
        <v>4100</v>
      </c>
      <c r="F1653" s="141" t="s">
        <v>4100</v>
      </c>
      <c r="G1653" s="141" t="s">
        <v>4100</v>
      </c>
      <c r="H1653" s="141" t="s">
        <v>4100</v>
      </c>
      <c r="I1653" s="141" t="s">
        <v>4100</v>
      </c>
      <c r="J1653" s="141" t="s">
        <v>4100</v>
      </c>
      <c r="K1653" s="141" t="s">
        <v>4100</v>
      </c>
      <c r="L1653" s="141" t="s">
        <v>4100</v>
      </c>
      <c r="M1653" s="141" t="s">
        <v>4100</v>
      </c>
      <c r="N1653" s="141" t="s">
        <v>4100</v>
      </c>
      <c r="O1653" s="141" t="s">
        <v>4099</v>
      </c>
    </row>
    <row r="1654" spans="1:15" x14ac:dyDescent="0.2">
      <c r="A1654" s="141">
        <v>336512</v>
      </c>
      <c r="B1654" s="141" t="s">
        <v>4111</v>
      </c>
      <c r="C1654" s="141" t="s">
        <v>4100</v>
      </c>
      <c r="D1654" s="141" t="s">
        <v>4100</v>
      </c>
      <c r="E1654" s="141" t="s">
        <v>4100</v>
      </c>
      <c r="F1654" s="141" t="s">
        <v>4099</v>
      </c>
      <c r="G1654" s="141" t="s">
        <v>4100</v>
      </c>
      <c r="H1654" s="141" t="s">
        <v>4100</v>
      </c>
      <c r="I1654" s="141" t="s">
        <v>4100</v>
      </c>
      <c r="J1654" s="141" t="s">
        <v>4098</v>
      </c>
      <c r="K1654" s="141" t="s">
        <v>4098</v>
      </c>
      <c r="L1654" s="141" t="s">
        <v>4098</v>
      </c>
      <c r="M1654" s="141" t="s">
        <v>4098</v>
      </c>
      <c r="N1654" s="141" t="s">
        <v>4098</v>
      </c>
      <c r="O1654" s="141" t="s">
        <v>4098</v>
      </c>
    </row>
    <row r="1655" spans="1:15" x14ac:dyDescent="0.2">
      <c r="A1655" s="141">
        <v>336517</v>
      </c>
      <c r="B1655" s="141" t="s">
        <v>4111</v>
      </c>
      <c r="C1655" s="141" t="s">
        <v>4100</v>
      </c>
      <c r="D1655" s="141" t="s">
        <v>4099</v>
      </c>
      <c r="E1655" s="141" t="s">
        <v>4099</v>
      </c>
      <c r="F1655" s="141" t="s">
        <v>4100</v>
      </c>
      <c r="G1655" s="141" t="s">
        <v>4099</v>
      </c>
      <c r="H1655" s="141" t="s">
        <v>4098</v>
      </c>
      <c r="I1655" s="141" t="s">
        <v>4099</v>
      </c>
      <c r="J1655" s="141" t="s">
        <v>4100</v>
      </c>
      <c r="K1655" s="141" t="s">
        <v>4100</v>
      </c>
      <c r="L1655" s="141" t="s">
        <v>4098</v>
      </c>
      <c r="M1655" s="141" t="s">
        <v>4100</v>
      </c>
      <c r="N1655" s="141" t="s">
        <v>4099</v>
      </c>
      <c r="O1655" s="141" t="s">
        <v>4099</v>
      </c>
    </row>
    <row r="1656" spans="1:15" x14ac:dyDescent="0.2">
      <c r="A1656" s="141">
        <v>336518</v>
      </c>
      <c r="B1656" s="141" t="s">
        <v>4111</v>
      </c>
      <c r="C1656" s="141" t="s">
        <v>4100</v>
      </c>
      <c r="D1656" s="141" t="s">
        <v>4100</v>
      </c>
      <c r="E1656" s="141" t="s">
        <v>4100</v>
      </c>
      <c r="F1656" s="141" t="s">
        <v>4100</v>
      </c>
      <c r="G1656" s="141" t="s">
        <v>4100</v>
      </c>
      <c r="H1656" s="141" t="s">
        <v>4100</v>
      </c>
      <c r="I1656" s="141" t="s">
        <v>4099</v>
      </c>
      <c r="J1656" s="141" t="s">
        <v>4100</v>
      </c>
      <c r="K1656" s="141" t="s">
        <v>4100</v>
      </c>
      <c r="L1656" s="141" t="s">
        <v>4099</v>
      </c>
      <c r="M1656" s="141" t="s">
        <v>4099</v>
      </c>
      <c r="N1656" s="141" t="s">
        <v>4100</v>
      </c>
      <c r="O1656" s="141" t="s">
        <v>4100</v>
      </c>
    </row>
    <row r="1657" spans="1:15" x14ac:dyDescent="0.2">
      <c r="A1657" s="141">
        <v>336520</v>
      </c>
      <c r="B1657" s="141" t="s">
        <v>4111</v>
      </c>
      <c r="C1657" s="141" t="s">
        <v>4100</v>
      </c>
      <c r="D1657" s="141" t="s">
        <v>4099</v>
      </c>
      <c r="E1657" s="141" t="s">
        <v>4099</v>
      </c>
      <c r="F1657" s="141" t="s">
        <v>4099</v>
      </c>
      <c r="G1657" s="141" t="s">
        <v>4100</v>
      </c>
      <c r="H1657" s="141" t="s">
        <v>4099</v>
      </c>
      <c r="I1657" s="141" t="s">
        <v>4099</v>
      </c>
      <c r="J1657" s="141" t="s">
        <v>4099</v>
      </c>
      <c r="K1657" s="141" t="s">
        <v>4098</v>
      </c>
      <c r="L1657" s="141" t="s">
        <v>4099</v>
      </c>
      <c r="M1657" s="141" t="s">
        <v>4099</v>
      </c>
      <c r="N1657" s="141" t="s">
        <v>4099</v>
      </c>
      <c r="O1657" s="141" t="s">
        <v>4099</v>
      </c>
    </row>
    <row r="1658" spans="1:15" x14ac:dyDescent="0.2">
      <c r="A1658" s="141">
        <v>336523</v>
      </c>
      <c r="B1658" s="141" t="s">
        <v>4111</v>
      </c>
      <c r="C1658" s="141" t="s">
        <v>4099</v>
      </c>
      <c r="D1658" s="141" t="s">
        <v>4099</v>
      </c>
      <c r="E1658" s="141" t="s">
        <v>4099</v>
      </c>
      <c r="F1658" s="141" t="s">
        <v>4099</v>
      </c>
      <c r="G1658" s="141" t="s">
        <v>4099</v>
      </c>
      <c r="H1658" s="141" t="s">
        <v>4099</v>
      </c>
      <c r="I1658" s="141" t="s">
        <v>4099</v>
      </c>
      <c r="J1658" s="141" t="s">
        <v>4099</v>
      </c>
      <c r="K1658" s="141" t="s">
        <v>4098</v>
      </c>
      <c r="L1658" s="141" t="s">
        <v>4099</v>
      </c>
      <c r="M1658" s="141" t="s">
        <v>4099</v>
      </c>
      <c r="N1658" s="141" t="s">
        <v>4099</v>
      </c>
      <c r="O1658" s="141" t="s">
        <v>4098</v>
      </c>
    </row>
    <row r="1659" spans="1:15" x14ac:dyDescent="0.2">
      <c r="A1659" s="141">
        <v>336529</v>
      </c>
      <c r="B1659" s="141" t="s">
        <v>4111</v>
      </c>
      <c r="C1659" s="141" t="s">
        <v>4099</v>
      </c>
      <c r="D1659" s="141" t="s">
        <v>4099</v>
      </c>
      <c r="E1659" s="141" t="s">
        <v>4100</v>
      </c>
      <c r="F1659" s="141" t="s">
        <v>4098</v>
      </c>
      <c r="G1659" s="141" t="s">
        <v>4099</v>
      </c>
      <c r="H1659" s="141" t="s">
        <v>4098</v>
      </c>
      <c r="I1659" s="141" t="s">
        <v>4098</v>
      </c>
      <c r="J1659" s="141" t="s">
        <v>4098</v>
      </c>
      <c r="K1659" s="141" t="s">
        <v>4098</v>
      </c>
      <c r="L1659" s="141" t="s">
        <v>4098</v>
      </c>
      <c r="M1659" s="141" t="s">
        <v>4098</v>
      </c>
      <c r="N1659" s="141" t="s">
        <v>4098</v>
      </c>
      <c r="O1659" s="141" t="s">
        <v>4098</v>
      </c>
    </row>
    <row r="1660" spans="1:15" x14ac:dyDescent="0.2">
      <c r="A1660" s="141">
        <v>336530</v>
      </c>
      <c r="B1660" s="141" t="s">
        <v>4111</v>
      </c>
      <c r="C1660" s="141" t="s">
        <v>4100</v>
      </c>
      <c r="D1660" s="141" t="s">
        <v>4099</v>
      </c>
      <c r="E1660" s="141" t="s">
        <v>4100</v>
      </c>
      <c r="F1660" s="141" t="s">
        <v>4100</v>
      </c>
      <c r="G1660" s="141" t="s">
        <v>4100</v>
      </c>
      <c r="H1660" s="141" t="s">
        <v>4100</v>
      </c>
      <c r="I1660" s="141" t="s">
        <v>4099</v>
      </c>
      <c r="J1660" s="141" t="s">
        <v>4100</v>
      </c>
      <c r="K1660" s="141" t="s">
        <v>4099</v>
      </c>
      <c r="L1660" s="141" t="s">
        <v>4100</v>
      </c>
      <c r="M1660" s="141" t="s">
        <v>4100</v>
      </c>
      <c r="N1660" s="141" t="s">
        <v>4099</v>
      </c>
      <c r="O1660" s="141" t="s">
        <v>4099</v>
      </c>
    </row>
    <row r="1661" spans="1:15" x14ac:dyDescent="0.2">
      <c r="A1661" s="141">
        <v>336539</v>
      </c>
      <c r="B1661" s="141" t="s">
        <v>4111</v>
      </c>
      <c r="C1661" s="141" t="s">
        <v>4099</v>
      </c>
      <c r="D1661" s="141" t="s">
        <v>4099</v>
      </c>
      <c r="E1661" s="141" t="s">
        <v>4099</v>
      </c>
      <c r="F1661" s="141" t="s">
        <v>4098</v>
      </c>
      <c r="G1661" s="141" t="s">
        <v>4098</v>
      </c>
      <c r="H1661" s="141" t="s">
        <v>4100</v>
      </c>
      <c r="I1661" s="141" t="s">
        <v>4100</v>
      </c>
      <c r="J1661" s="141" t="s">
        <v>4099</v>
      </c>
      <c r="K1661" s="141" t="s">
        <v>4098</v>
      </c>
      <c r="L1661" s="141" t="s">
        <v>4098</v>
      </c>
      <c r="M1661" s="141" t="s">
        <v>4099</v>
      </c>
      <c r="N1661" s="141" t="s">
        <v>4098</v>
      </c>
      <c r="O1661" s="141" t="s">
        <v>4098</v>
      </c>
    </row>
    <row r="1662" spans="1:15" x14ac:dyDescent="0.2">
      <c r="A1662" s="141">
        <v>336540</v>
      </c>
      <c r="B1662" s="141" t="s">
        <v>4111</v>
      </c>
      <c r="C1662" s="141" t="s">
        <v>4100</v>
      </c>
      <c r="D1662" s="141" t="s">
        <v>4100</v>
      </c>
      <c r="E1662" s="141" t="s">
        <v>4100</v>
      </c>
      <c r="F1662" s="141" t="s">
        <v>4100</v>
      </c>
      <c r="G1662" s="141" t="s">
        <v>4100</v>
      </c>
      <c r="H1662" s="141" t="s">
        <v>4100</v>
      </c>
      <c r="I1662" s="141" t="s">
        <v>4099</v>
      </c>
      <c r="J1662" s="141" t="s">
        <v>4100</v>
      </c>
      <c r="K1662" s="141" t="s">
        <v>4100</v>
      </c>
      <c r="L1662" s="141" t="s">
        <v>4099</v>
      </c>
      <c r="M1662" s="141" t="s">
        <v>4100</v>
      </c>
      <c r="N1662" s="141" t="s">
        <v>4100</v>
      </c>
      <c r="O1662" s="141" t="s">
        <v>4099</v>
      </c>
    </row>
    <row r="1663" spans="1:15" x14ac:dyDescent="0.2">
      <c r="A1663" s="141">
        <v>336548</v>
      </c>
      <c r="B1663" s="141" t="s">
        <v>4111</v>
      </c>
      <c r="C1663" s="141" t="s">
        <v>4100</v>
      </c>
      <c r="D1663" s="141" t="s">
        <v>4100</v>
      </c>
      <c r="E1663" s="141" t="s">
        <v>4099</v>
      </c>
      <c r="F1663" s="141" t="s">
        <v>4099</v>
      </c>
      <c r="G1663" s="141" t="s">
        <v>4100</v>
      </c>
      <c r="H1663" s="141" t="s">
        <v>4099</v>
      </c>
      <c r="I1663" s="141" t="s">
        <v>4099</v>
      </c>
      <c r="J1663" s="141" t="s">
        <v>4100</v>
      </c>
      <c r="K1663" s="141" t="s">
        <v>4098</v>
      </c>
      <c r="L1663" s="141" t="s">
        <v>4099</v>
      </c>
      <c r="M1663" s="141" t="s">
        <v>4100</v>
      </c>
      <c r="N1663" s="141" t="s">
        <v>4099</v>
      </c>
      <c r="O1663" s="141" t="s">
        <v>4099</v>
      </c>
    </row>
    <row r="1664" spans="1:15" x14ac:dyDescent="0.2">
      <c r="A1664" s="141">
        <v>336556</v>
      </c>
      <c r="B1664" s="141" t="s">
        <v>4111</v>
      </c>
      <c r="C1664" s="141" t="s">
        <v>4099</v>
      </c>
      <c r="D1664" s="141" t="s">
        <v>4099</v>
      </c>
      <c r="E1664" s="141" t="s">
        <v>4099</v>
      </c>
      <c r="F1664" s="141" t="s">
        <v>4100</v>
      </c>
      <c r="G1664" s="141" t="s">
        <v>4100</v>
      </c>
      <c r="H1664" s="141" t="s">
        <v>4099</v>
      </c>
      <c r="I1664" s="141" t="s">
        <v>4099</v>
      </c>
      <c r="J1664" s="141" t="s">
        <v>4099</v>
      </c>
      <c r="K1664" s="141" t="s">
        <v>4100</v>
      </c>
      <c r="L1664" s="141" t="s">
        <v>4100</v>
      </c>
      <c r="M1664" s="141" t="s">
        <v>4099</v>
      </c>
      <c r="N1664" s="141" t="s">
        <v>4099</v>
      </c>
      <c r="O1664" s="141" t="s">
        <v>4099</v>
      </c>
    </row>
    <row r="1665" spans="1:15" x14ac:dyDescent="0.2">
      <c r="A1665" s="141">
        <v>336560</v>
      </c>
      <c r="B1665" s="141" t="s">
        <v>4111</v>
      </c>
      <c r="C1665" s="141" t="s">
        <v>4099</v>
      </c>
      <c r="D1665" s="141" t="s">
        <v>4099</v>
      </c>
      <c r="E1665" s="141" t="s">
        <v>4099</v>
      </c>
      <c r="F1665" s="141" t="s">
        <v>4100</v>
      </c>
      <c r="G1665" s="141" t="s">
        <v>4100</v>
      </c>
      <c r="H1665" s="141" t="s">
        <v>4099</v>
      </c>
      <c r="I1665" s="141" t="s">
        <v>4100</v>
      </c>
      <c r="J1665" s="141" t="s">
        <v>4098</v>
      </c>
      <c r="K1665" s="141" t="s">
        <v>4098</v>
      </c>
      <c r="L1665" s="141" t="s">
        <v>4100</v>
      </c>
      <c r="M1665" s="141" t="s">
        <v>4099</v>
      </c>
      <c r="N1665" s="141" t="s">
        <v>4099</v>
      </c>
      <c r="O1665" s="141" t="s">
        <v>4098</v>
      </c>
    </row>
    <row r="1666" spans="1:15" x14ac:dyDescent="0.2">
      <c r="A1666" s="141">
        <v>336567</v>
      </c>
      <c r="B1666" s="141" t="s">
        <v>4111</v>
      </c>
      <c r="C1666" s="141" t="s">
        <v>4100</v>
      </c>
      <c r="D1666" s="141" t="s">
        <v>4100</v>
      </c>
      <c r="E1666" s="141" t="s">
        <v>4099</v>
      </c>
      <c r="F1666" s="141" t="s">
        <v>4100</v>
      </c>
      <c r="G1666" s="141" t="s">
        <v>4100</v>
      </c>
      <c r="H1666" s="141" t="s">
        <v>4100</v>
      </c>
      <c r="I1666" s="141" t="s">
        <v>4099</v>
      </c>
      <c r="J1666" s="141" t="s">
        <v>4100</v>
      </c>
      <c r="K1666" s="141" t="s">
        <v>4100</v>
      </c>
      <c r="L1666" s="141" t="s">
        <v>4100</v>
      </c>
      <c r="M1666" s="141" t="s">
        <v>4100</v>
      </c>
      <c r="N1666" s="141" t="s">
        <v>4099</v>
      </c>
      <c r="O1666" s="141" t="s">
        <v>4099</v>
      </c>
    </row>
    <row r="1667" spans="1:15" x14ac:dyDescent="0.2">
      <c r="A1667" s="141">
        <v>336571</v>
      </c>
      <c r="B1667" s="141" t="s">
        <v>4111</v>
      </c>
      <c r="C1667" s="141" t="s">
        <v>4100</v>
      </c>
      <c r="D1667" s="141" t="s">
        <v>4100</v>
      </c>
      <c r="E1667" s="141" t="s">
        <v>4100</v>
      </c>
      <c r="F1667" s="141" t="s">
        <v>4100</v>
      </c>
      <c r="G1667" s="141" t="s">
        <v>4100</v>
      </c>
      <c r="H1667" s="141" t="s">
        <v>4100</v>
      </c>
      <c r="I1667" s="141" t="s">
        <v>4100</v>
      </c>
      <c r="J1667" s="141" t="s">
        <v>4100</v>
      </c>
      <c r="K1667" s="141" t="s">
        <v>4100</v>
      </c>
      <c r="L1667" s="141" t="s">
        <v>4100</v>
      </c>
      <c r="M1667" s="141" t="s">
        <v>4100</v>
      </c>
      <c r="N1667" s="141" t="s">
        <v>4099</v>
      </c>
      <c r="O1667" s="141" t="s">
        <v>4099</v>
      </c>
    </row>
    <row r="1668" spans="1:15" x14ac:dyDescent="0.2">
      <c r="A1668" s="141">
        <v>336572</v>
      </c>
      <c r="B1668" s="141" t="s">
        <v>4111</v>
      </c>
      <c r="C1668" s="141" t="s">
        <v>4099</v>
      </c>
      <c r="D1668" s="141" t="s">
        <v>4100</v>
      </c>
      <c r="E1668" s="141" t="s">
        <v>4099</v>
      </c>
      <c r="F1668" s="141" t="s">
        <v>4099</v>
      </c>
      <c r="G1668" s="141" t="s">
        <v>4099</v>
      </c>
      <c r="H1668" s="141" t="s">
        <v>4099</v>
      </c>
      <c r="I1668" s="141" t="s">
        <v>4098</v>
      </c>
      <c r="J1668" s="141" t="s">
        <v>4099</v>
      </c>
      <c r="K1668" s="141" t="s">
        <v>4098</v>
      </c>
      <c r="L1668" s="141" t="s">
        <v>4099</v>
      </c>
      <c r="M1668" s="141" t="s">
        <v>4098</v>
      </c>
      <c r="N1668" s="141" t="s">
        <v>4098</v>
      </c>
      <c r="O1668" s="141" t="s">
        <v>4098</v>
      </c>
    </row>
    <row r="1669" spans="1:15" x14ac:dyDescent="0.2">
      <c r="A1669" s="141">
        <v>336583</v>
      </c>
      <c r="B1669" s="141" t="s">
        <v>4111</v>
      </c>
      <c r="C1669" s="141" t="s">
        <v>4099</v>
      </c>
      <c r="D1669" s="141" t="s">
        <v>4099</v>
      </c>
      <c r="E1669" s="141" t="s">
        <v>4099</v>
      </c>
      <c r="F1669" s="141" t="s">
        <v>4098</v>
      </c>
      <c r="G1669" s="141" t="s">
        <v>4098</v>
      </c>
      <c r="H1669" s="141" t="s">
        <v>4099</v>
      </c>
      <c r="I1669" s="141" t="s">
        <v>4098</v>
      </c>
      <c r="J1669" s="141" t="s">
        <v>4099</v>
      </c>
      <c r="K1669" s="141" t="s">
        <v>4098</v>
      </c>
      <c r="L1669" s="141" t="s">
        <v>4098</v>
      </c>
      <c r="M1669" s="141" t="s">
        <v>4098</v>
      </c>
      <c r="N1669" s="141" t="s">
        <v>4098</v>
      </c>
      <c r="O1669" s="141" t="s">
        <v>4098</v>
      </c>
    </row>
    <row r="1670" spans="1:15" x14ac:dyDescent="0.2">
      <c r="A1670" s="141">
        <v>336591</v>
      </c>
      <c r="B1670" s="141" t="s">
        <v>4111</v>
      </c>
      <c r="C1670" s="141" t="s">
        <v>4100</v>
      </c>
      <c r="D1670" s="141" t="s">
        <v>4099</v>
      </c>
      <c r="E1670" s="141" t="s">
        <v>4099</v>
      </c>
      <c r="F1670" s="141" t="s">
        <v>4098</v>
      </c>
      <c r="G1670" s="141" t="s">
        <v>4098</v>
      </c>
      <c r="H1670" s="141" t="s">
        <v>4098</v>
      </c>
      <c r="I1670" s="141" t="s">
        <v>4099</v>
      </c>
      <c r="J1670" s="141" t="s">
        <v>4099</v>
      </c>
      <c r="K1670" s="141" t="s">
        <v>4099</v>
      </c>
      <c r="L1670" s="141" t="s">
        <v>4098</v>
      </c>
      <c r="M1670" s="141" t="s">
        <v>4099</v>
      </c>
      <c r="N1670" s="141" t="s">
        <v>4099</v>
      </c>
      <c r="O1670" s="141" t="s">
        <v>4099</v>
      </c>
    </row>
    <row r="1671" spans="1:15" x14ac:dyDescent="0.2">
      <c r="A1671" s="141">
        <v>336595</v>
      </c>
      <c r="B1671" s="141" t="s">
        <v>4111</v>
      </c>
      <c r="C1671" s="141" t="s">
        <v>4100</v>
      </c>
      <c r="D1671" s="141" t="s">
        <v>4100</v>
      </c>
      <c r="E1671" s="141" t="s">
        <v>4099</v>
      </c>
      <c r="F1671" s="141" t="s">
        <v>4100</v>
      </c>
      <c r="G1671" s="141" t="s">
        <v>4100</v>
      </c>
      <c r="H1671" s="141" t="s">
        <v>4100</v>
      </c>
      <c r="I1671" s="141" t="s">
        <v>4100</v>
      </c>
      <c r="J1671" s="141" t="s">
        <v>4099</v>
      </c>
      <c r="K1671" s="141" t="s">
        <v>4098</v>
      </c>
      <c r="L1671" s="141" t="s">
        <v>4099</v>
      </c>
      <c r="M1671" s="141" t="s">
        <v>4100</v>
      </c>
      <c r="N1671" s="141" t="s">
        <v>4100</v>
      </c>
      <c r="O1671" s="141" t="s">
        <v>4099</v>
      </c>
    </row>
    <row r="1672" spans="1:15" x14ac:dyDescent="0.2">
      <c r="A1672" s="141">
        <v>336607</v>
      </c>
      <c r="B1672" s="141" t="s">
        <v>4111</v>
      </c>
      <c r="C1672" s="141" t="s">
        <v>4099</v>
      </c>
      <c r="D1672" s="141" t="s">
        <v>4099</v>
      </c>
      <c r="E1672" s="141" t="s">
        <v>4099</v>
      </c>
      <c r="F1672" s="141" t="s">
        <v>4100</v>
      </c>
      <c r="G1672" s="141" t="s">
        <v>4098</v>
      </c>
      <c r="H1672" s="141" t="s">
        <v>4100</v>
      </c>
      <c r="I1672" s="141" t="s">
        <v>4099</v>
      </c>
      <c r="J1672" s="141" t="s">
        <v>4100</v>
      </c>
      <c r="K1672" s="141" t="s">
        <v>4099</v>
      </c>
      <c r="L1672" s="141" t="s">
        <v>4100</v>
      </c>
      <c r="M1672" s="141" t="s">
        <v>4099</v>
      </c>
      <c r="N1672" s="141" t="s">
        <v>4098</v>
      </c>
      <c r="O1672" s="141" t="s">
        <v>4098</v>
      </c>
    </row>
    <row r="1673" spans="1:15" x14ac:dyDescent="0.2">
      <c r="A1673" s="141">
        <v>336613</v>
      </c>
      <c r="B1673" s="141" t="s">
        <v>4111</v>
      </c>
      <c r="C1673" s="141" t="s">
        <v>4099</v>
      </c>
      <c r="D1673" s="141" t="s">
        <v>4100</v>
      </c>
      <c r="E1673" s="141" t="s">
        <v>4100</v>
      </c>
      <c r="F1673" s="141" t="s">
        <v>4099</v>
      </c>
      <c r="G1673" s="141" t="s">
        <v>4099</v>
      </c>
      <c r="H1673" s="141" t="s">
        <v>4098</v>
      </c>
      <c r="I1673" s="141" t="s">
        <v>4099</v>
      </c>
      <c r="J1673" s="141" t="s">
        <v>4098</v>
      </c>
      <c r="K1673" s="141" t="s">
        <v>4098</v>
      </c>
      <c r="L1673" s="141" t="s">
        <v>4098</v>
      </c>
      <c r="M1673" s="141" t="s">
        <v>4098</v>
      </c>
      <c r="N1673" s="141" t="s">
        <v>4098</v>
      </c>
      <c r="O1673" s="141" t="s">
        <v>4098</v>
      </c>
    </row>
    <row r="1674" spans="1:15" x14ac:dyDescent="0.2">
      <c r="A1674" s="141">
        <v>336620</v>
      </c>
      <c r="B1674" s="141" t="s">
        <v>4111</v>
      </c>
      <c r="C1674" s="141" t="s">
        <v>4100</v>
      </c>
      <c r="D1674" s="141" t="s">
        <v>4100</v>
      </c>
      <c r="E1674" s="141" t="s">
        <v>4100</v>
      </c>
      <c r="F1674" s="141" t="s">
        <v>4100</v>
      </c>
      <c r="G1674" s="141" t="s">
        <v>4100</v>
      </c>
      <c r="H1674" s="141" t="s">
        <v>4100</v>
      </c>
      <c r="I1674" s="141" t="s">
        <v>4100</v>
      </c>
      <c r="J1674" s="141" t="s">
        <v>4098</v>
      </c>
      <c r="K1674" s="141" t="s">
        <v>4099</v>
      </c>
      <c r="L1674" s="141" t="s">
        <v>4098</v>
      </c>
      <c r="M1674" s="141" t="s">
        <v>4098</v>
      </c>
      <c r="N1674" s="141" t="s">
        <v>4098</v>
      </c>
      <c r="O1674" s="141" t="s">
        <v>4098</v>
      </c>
    </row>
    <row r="1675" spans="1:15" x14ac:dyDescent="0.2">
      <c r="A1675" s="141">
        <v>336628</v>
      </c>
      <c r="B1675" s="141" t="s">
        <v>4111</v>
      </c>
      <c r="C1675" s="141" t="s">
        <v>4100</v>
      </c>
      <c r="D1675" s="141" t="s">
        <v>4099</v>
      </c>
      <c r="E1675" s="141" t="s">
        <v>4100</v>
      </c>
      <c r="F1675" s="141" t="s">
        <v>4099</v>
      </c>
      <c r="G1675" s="141" t="s">
        <v>4100</v>
      </c>
      <c r="H1675" s="141" t="s">
        <v>4099</v>
      </c>
      <c r="I1675" s="141" t="s">
        <v>4099</v>
      </c>
      <c r="J1675" s="141" t="s">
        <v>4098</v>
      </c>
      <c r="K1675" s="141" t="s">
        <v>4098</v>
      </c>
      <c r="L1675" s="141" t="s">
        <v>4098</v>
      </c>
      <c r="M1675" s="141" t="s">
        <v>4098</v>
      </c>
      <c r="N1675" s="141" t="s">
        <v>4098</v>
      </c>
      <c r="O1675" s="141" t="s">
        <v>4098</v>
      </c>
    </row>
    <row r="1676" spans="1:15" x14ac:dyDescent="0.2">
      <c r="A1676" s="141">
        <v>336631</v>
      </c>
      <c r="B1676" s="141" t="s">
        <v>4111</v>
      </c>
      <c r="C1676" s="141" t="s">
        <v>4100</v>
      </c>
      <c r="D1676" s="141" t="s">
        <v>4100</v>
      </c>
      <c r="E1676" s="141" t="s">
        <v>4100</v>
      </c>
      <c r="F1676" s="141" t="s">
        <v>4100</v>
      </c>
      <c r="G1676" s="141" t="s">
        <v>4100</v>
      </c>
      <c r="H1676" s="141" t="s">
        <v>4100</v>
      </c>
      <c r="I1676" s="141" t="s">
        <v>4100</v>
      </c>
      <c r="J1676" s="141" t="s">
        <v>4098</v>
      </c>
      <c r="K1676" s="141" t="s">
        <v>4098</v>
      </c>
      <c r="L1676" s="141" t="s">
        <v>4099</v>
      </c>
      <c r="M1676" s="141" t="s">
        <v>4100</v>
      </c>
      <c r="N1676" s="141" t="s">
        <v>4098</v>
      </c>
      <c r="O1676" s="141" t="s">
        <v>4100</v>
      </c>
    </row>
    <row r="1677" spans="1:15" x14ac:dyDescent="0.2">
      <c r="A1677" s="141">
        <v>336637</v>
      </c>
      <c r="B1677" s="141" t="s">
        <v>4111</v>
      </c>
      <c r="C1677" s="141" t="s">
        <v>4099</v>
      </c>
      <c r="D1677" s="141" t="s">
        <v>4100</v>
      </c>
      <c r="E1677" s="141" t="s">
        <v>4099</v>
      </c>
      <c r="F1677" s="141" t="s">
        <v>4099</v>
      </c>
      <c r="G1677" s="141" t="s">
        <v>4100</v>
      </c>
      <c r="H1677" s="141" t="s">
        <v>4099</v>
      </c>
      <c r="I1677" s="141" t="s">
        <v>4099</v>
      </c>
      <c r="J1677" s="141" t="s">
        <v>4099</v>
      </c>
      <c r="K1677" s="141" t="s">
        <v>4099</v>
      </c>
      <c r="L1677" s="141" t="s">
        <v>4099</v>
      </c>
      <c r="M1677" s="141" t="s">
        <v>4099</v>
      </c>
      <c r="N1677" s="141" t="s">
        <v>4099</v>
      </c>
      <c r="O1677" s="141" t="s">
        <v>4099</v>
      </c>
    </row>
    <row r="1678" spans="1:15" x14ac:dyDescent="0.2">
      <c r="A1678" s="141">
        <v>336645</v>
      </c>
      <c r="B1678" s="141" t="s">
        <v>4111</v>
      </c>
      <c r="C1678" s="141" t="s">
        <v>4100</v>
      </c>
      <c r="D1678" s="141" t="s">
        <v>4099</v>
      </c>
      <c r="E1678" s="141" t="s">
        <v>4099</v>
      </c>
      <c r="F1678" s="141" t="s">
        <v>4100</v>
      </c>
      <c r="G1678" s="141" t="s">
        <v>4100</v>
      </c>
      <c r="H1678" s="141" t="s">
        <v>4099</v>
      </c>
      <c r="I1678" s="141" t="s">
        <v>4099</v>
      </c>
      <c r="J1678" s="141" t="s">
        <v>4100</v>
      </c>
      <c r="K1678" s="141" t="s">
        <v>4100</v>
      </c>
      <c r="L1678" s="141" t="s">
        <v>4100</v>
      </c>
      <c r="M1678" s="141" t="s">
        <v>4100</v>
      </c>
      <c r="N1678" s="141" t="s">
        <v>4098</v>
      </c>
      <c r="O1678" s="141" t="s">
        <v>4098</v>
      </c>
    </row>
    <row r="1679" spans="1:15" x14ac:dyDescent="0.2">
      <c r="A1679" s="141">
        <v>336653</v>
      </c>
      <c r="B1679" s="141" t="s">
        <v>4111</v>
      </c>
      <c r="C1679" s="141" t="s">
        <v>4099</v>
      </c>
      <c r="D1679" s="141" t="s">
        <v>4099</v>
      </c>
      <c r="E1679" s="141" t="s">
        <v>4099</v>
      </c>
      <c r="F1679" s="141" t="s">
        <v>4099</v>
      </c>
      <c r="G1679" s="141" t="s">
        <v>4099</v>
      </c>
      <c r="H1679" s="141" t="s">
        <v>4099</v>
      </c>
      <c r="I1679" s="141" t="s">
        <v>4099</v>
      </c>
      <c r="J1679" s="141" t="s">
        <v>4100</v>
      </c>
      <c r="K1679" s="141" t="s">
        <v>4100</v>
      </c>
      <c r="L1679" s="141" t="s">
        <v>4099</v>
      </c>
      <c r="M1679" s="141" t="s">
        <v>4099</v>
      </c>
      <c r="N1679" s="141" t="s">
        <v>4098</v>
      </c>
      <c r="O1679" s="141" t="s">
        <v>4098</v>
      </c>
    </row>
    <row r="1680" spans="1:15" x14ac:dyDescent="0.2">
      <c r="A1680" s="141">
        <v>336655</v>
      </c>
      <c r="B1680" s="141" t="s">
        <v>4111</v>
      </c>
      <c r="C1680" s="141" t="s">
        <v>4099</v>
      </c>
      <c r="D1680" s="141" t="s">
        <v>4099</v>
      </c>
      <c r="E1680" s="141" t="s">
        <v>4100</v>
      </c>
      <c r="F1680" s="141" t="s">
        <v>4100</v>
      </c>
      <c r="G1680" s="141" t="s">
        <v>4099</v>
      </c>
      <c r="H1680" s="141" t="s">
        <v>4100</v>
      </c>
      <c r="I1680" s="141" t="s">
        <v>4100</v>
      </c>
      <c r="J1680" s="141" t="s">
        <v>4100</v>
      </c>
      <c r="K1680" s="141" t="s">
        <v>4099</v>
      </c>
      <c r="L1680" s="141" t="s">
        <v>4098</v>
      </c>
      <c r="M1680" s="141" t="s">
        <v>4099</v>
      </c>
      <c r="N1680" s="141" t="s">
        <v>4100</v>
      </c>
      <c r="O1680" s="141" t="s">
        <v>4098</v>
      </c>
    </row>
    <row r="1681" spans="1:15" x14ac:dyDescent="0.2">
      <c r="A1681" s="141">
        <v>336658</v>
      </c>
      <c r="B1681" s="141" t="s">
        <v>4111</v>
      </c>
      <c r="C1681" s="141" t="s">
        <v>4100</v>
      </c>
      <c r="D1681" s="141" t="s">
        <v>4099</v>
      </c>
      <c r="E1681" s="141" t="s">
        <v>4099</v>
      </c>
      <c r="F1681" s="141" t="s">
        <v>4100</v>
      </c>
      <c r="G1681" s="141" t="s">
        <v>4100</v>
      </c>
      <c r="H1681" s="141" t="s">
        <v>4100</v>
      </c>
      <c r="I1681" s="141" t="s">
        <v>4099</v>
      </c>
      <c r="J1681" s="141" t="s">
        <v>4099</v>
      </c>
      <c r="K1681" s="141" t="s">
        <v>4099</v>
      </c>
      <c r="L1681" s="141" t="s">
        <v>4099</v>
      </c>
      <c r="M1681" s="141" t="s">
        <v>4099</v>
      </c>
      <c r="N1681" s="141" t="s">
        <v>4100</v>
      </c>
      <c r="O1681" s="141" t="s">
        <v>4099</v>
      </c>
    </row>
    <row r="1682" spans="1:15" x14ac:dyDescent="0.2">
      <c r="A1682" s="141">
        <v>336661</v>
      </c>
      <c r="B1682" s="141" t="s">
        <v>4111</v>
      </c>
      <c r="C1682" s="141" t="s">
        <v>4100</v>
      </c>
      <c r="D1682" s="141" t="s">
        <v>4100</v>
      </c>
      <c r="E1682" s="141" t="s">
        <v>4099</v>
      </c>
      <c r="F1682" s="141" t="s">
        <v>4100</v>
      </c>
      <c r="G1682" s="141" t="s">
        <v>4099</v>
      </c>
      <c r="H1682" s="141" t="s">
        <v>4100</v>
      </c>
      <c r="I1682" s="141" t="s">
        <v>4099</v>
      </c>
      <c r="J1682" s="141" t="s">
        <v>4100</v>
      </c>
      <c r="K1682" s="141" t="s">
        <v>4098</v>
      </c>
      <c r="L1682" s="141" t="s">
        <v>4099</v>
      </c>
      <c r="M1682" s="141" t="s">
        <v>4099</v>
      </c>
      <c r="N1682" s="141" t="s">
        <v>4099</v>
      </c>
      <c r="O1682" s="141" t="s">
        <v>4098</v>
      </c>
    </row>
    <row r="1683" spans="1:15" x14ac:dyDescent="0.2">
      <c r="A1683" s="141">
        <v>336666</v>
      </c>
      <c r="B1683" s="141" t="s">
        <v>4111</v>
      </c>
      <c r="C1683" s="141" t="s">
        <v>4099</v>
      </c>
      <c r="D1683" s="141" t="s">
        <v>4100</v>
      </c>
      <c r="E1683" s="141" t="s">
        <v>4099</v>
      </c>
      <c r="F1683" s="141" t="s">
        <v>4100</v>
      </c>
      <c r="G1683" s="141" t="s">
        <v>4100</v>
      </c>
      <c r="H1683" s="141" t="s">
        <v>4099</v>
      </c>
      <c r="I1683" s="141" t="s">
        <v>4099</v>
      </c>
      <c r="J1683" s="141" t="s">
        <v>4098</v>
      </c>
      <c r="K1683" s="141" t="s">
        <v>4098</v>
      </c>
      <c r="L1683" s="141" t="s">
        <v>4099</v>
      </c>
      <c r="M1683" s="141" t="s">
        <v>4098</v>
      </c>
      <c r="N1683" s="141" t="s">
        <v>4099</v>
      </c>
      <c r="O1683" s="141" t="s">
        <v>4098</v>
      </c>
    </row>
    <row r="1684" spans="1:15" x14ac:dyDescent="0.2">
      <c r="A1684" s="141">
        <v>336669</v>
      </c>
      <c r="B1684" s="141" t="s">
        <v>4111</v>
      </c>
      <c r="C1684" s="141" t="s">
        <v>4100</v>
      </c>
      <c r="D1684" s="141" t="s">
        <v>4100</v>
      </c>
      <c r="E1684" s="141" t="s">
        <v>4099</v>
      </c>
      <c r="F1684" s="141" t="s">
        <v>4100</v>
      </c>
      <c r="G1684" s="141" t="s">
        <v>4100</v>
      </c>
      <c r="H1684" s="141" t="s">
        <v>4100</v>
      </c>
      <c r="I1684" s="141" t="s">
        <v>4099</v>
      </c>
      <c r="J1684" s="141" t="s">
        <v>4100</v>
      </c>
      <c r="K1684" s="141" t="s">
        <v>4100</v>
      </c>
      <c r="L1684" s="141" t="s">
        <v>4100</v>
      </c>
      <c r="M1684" s="141" t="s">
        <v>4100</v>
      </c>
      <c r="N1684" s="141" t="s">
        <v>4099</v>
      </c>
      <c r="O1684" s="141" t="s">
        <v>4099</v>
      </c>
    </row>
    <row r="1685" spans="1:15" x14ac:dyDescent="0.2">
      <c r="A1685" s="141">
        <v>336671</v>
      </c>
      <c r="B1685" s="141" t="s">
        <v>4111</v>
      </c>
      <c r="C1685" s="141" t="s">
        <v>4100</v>
      </c>
      <c r="D1685" s="141" t="s">
        <v>4099</v>
      </c>
      <c r="E1685" s="141" t="s">
        <v>4100</v>
      </c>
      <c r="F1685" s="141" t="s">
        <v>4100</v>
      </c>
      <c r="G1685" s="141" t="s">
        <v>4099</v>
      </c>
      <c r="H1685" s="141" t="s">
        <v>4100</v>
      </c>
      <c r="I1685" s="141" t="s">
        <v>4100</v>
      </c>
      <c r="J1685" s="141" t="s">
        <v>4100</v>
      </c>
      <c r="K1685" s="141" t="s">
        <v>4100</v>
      </c>
      <c r="L1685" s="141" t="s">
        <v>4100</v>
      </c>
      <c r="M1685" s="141" t="s">
        <v>4100</v>
      </c>
      <c r="N1685" s="141" t="s">
        <v>4100</v>
      </c>
      <c r="O1685" s="141" t="s">
        <v>4099</v>
      </c>
    </row>
    <row r="1686" spans="1:15" x14ac:dyDescent="0.2">
      <c r="A1686" s="141">
        <v>336678</v>
      </c>
      <c r="B1686" s="141" t="s">
        <v>4111</v>
      </c>
      <c r="C1686" s="141" t="s">
        <v>4100</v>
      </c>
      <c r="D1686" s="141" t="s">
        <v>4098</v>
      </c>
      <c r="E1686" s="141" t="s">
        <v>4099</v>
      </c>
      <c r="F1686" s="141" t="s">
        <v>4100</v>
      </c>
      <c r="G1686" s="141" t="s">
        <v>4099</v>
      </c>
      <c r="H1686" s="141" t="s">
        <v>4100</v>
      </c>
      <c r="I1686" s="141" t="s">
        <v>4099</v>
      </c>
      <c r="J1686" s="141" t="s">
        <v>4099</v>
      </c>
      <c r="K1686" s="141" t="s">
        <v>4098</v>
      </c>
      <c r="L1686" s="141" t="s">
        <v>4098</v>
      </c>
      <c r="M1686" s="141" t="s">
        <v>4099</v>
      </c>
      <c r="N1686" s="141" t="s">
        <v>4099</v>
      </c>
      <c r="O1686" s="141" t="s">
        <v>4099</v>
      </c>
    </row>
    <row r="1687" spans="1:15" x14ac:dyDescent="0.2">
      <c r="A1687" s="141">
        <v>336682</v>
      </c>
      <c r="B1687" s="141" t="s">
        <v>4111</v>
      </c>
      <c r="C1687" s="141" t="s">
        <v>4100</v>
      </c>
      <c r="D1687" s="141" t="s">
        <v>4100</v>
      </c>
      <c r="E1687" s="141" t="s">
        <v>4100</v>
      </c>
      <c r="F1687" s="141" t="s">
        <v>4098</v>
      </c>
      <c r="G1687" s="141" t="s">
        <v>4100</v>
      </c>
      <c r="H1687" s="141" t="s">
        <v>4100</v>
      </c>
      <c r="I1687" s="141" t="s">
        <v>4100</v>
      </c>
      <c r="J1687" s="141" t="s">
        <v>4100</v>
      </c>
      <c r="K1687" s="141" t="s">
        <v>4098</v>
      </c>
      <c r="L1687" s="141" t="s">
        <v>4099</v>
      </c>
      <c r="M1687" s="141" t="s">
        <v>4099</v>
      </c>
      <c r="N1687" s="141" t="s">
        <v>4098</v>
      </c>
      <c r="O1687" s="141" t="s">
        <v>4099</v>
      </c>
    </row>
    <row r="1688" spans="1:15" x14ac:dyDescent="0.2">
      <c r="A1688" s="141">
        <v>336685</v>
      </c>
      <c r="B1688" s="141" t="s">
        <v>4111</v>
      </c>
      <c r="C1688" s="141" t="s">
        <v>4100</v>
      </c>
      <c r="D1688" s="141" t="s">
        <v>4100</v>
      </c>
      <c r="E1688" s="141" t="s">
        <v>4099</v>
      </c>
      <c r="F1688" s="141" t="s">
        <v>4100</v>
      </c>
      <c r="G1688" s="141" t="s">
        <v>4100</v>
      </c>
      <c r="H1688" s="141" t="s">
        <v>4100</v>
      </c>
      <c r="I1688" s="141" t="s">
        <v>4100</v>
      </c>
      <c r="J1688" s="141" t="s">
        <v>4100</v>
      </c>
      <c r="K1688" s="141" t="s">
        <v>4100</v>
      </c>
      <c r="L1688" s="141" t="s">
        <v>4099</v>
      </c>
      <c r="M1688" s="141" t="s">
        <v>4100</v>
      </c>
      <c r="N1688" s="141" t="s">
        <v>4099</v>
      </c>
      <c r="O1688" s="141" t="s">
        <v>4099</v>
      </c>
    </row>
    <row r="1689" spans="1:15" x14ac:dyDescent="0.2">
      <c r="A1689" s="141">
        <v>336696</v>
      </c>
      <c r="B1689" s="141" t="s">
        <v>4111</v>
      </c>
      <c r="C1689" s="141" t="s">
        <v>4100</v>
      </c>
      <c r="D1689" s="141" t="s">
        <v>4099</v>
      </c>
      <c r="E1689" s="141" t="s">
        <v>4099</v>
      </c>
      <c r="F1689" s="141" t="s">
        <v>4100</v>
      </c>
      <c r="G1689" s="141" t="s">
        <v>4100</v>
      </c>
      <c r="H1689" s="141" t="s">
        <v>4098</v>
      </c>
      <c r="I1689" s="141" t="s">
        <v>4099</v>
      </c>
      <c r="J1689" s="141" t="s">
        <v>4098</v>
      </c>
      <c r="K1689" s="141" t="s">
        <v>4098</v>
      </c>
      <c r="L1689" s="141" t="s">
        <v>4099</v>
      </c>
      <c r="M1689" s="141" t="s">
        <v>4099</v>
      </c>
      <c r="N1689" s="141" t="s">
        <v>4099</v>
      </c>
      <c r="O1689" s="141" t="s">
        <v>4100</v>
      </c>
    </row>
    <row r="1690" spans="1:15" x14ac:dyDescent="0.2">
      <c r="A1690" s="141">
        <v>336704</v>
      </c>
      <c r="B1690" s="141" t="s">
        <v>4111</v>
      </c>
      <c r="C1690" s="141" t="s">
        <v>4099</v>
      </c>
      <c r="D1690" s="141" t="s">
        <v>4099</v>
      </c>
      <c r="E1690" s="141" t="s">
        <v>4099</v>
      </c>
      <c r="F1690" s="141" t="s">
        <v>4100</v>
      </c>
      <c r="G1690" s="141" t="s">
        <v>4099</v>
      </c>
      <c r="H1690" s="141" t="s">
        <v>4100</v>
      </c>
      <c r="I1690" s="141" t="s">
        <v>4098</v>
      </c>
      <c r="J1690" s="141" t="s">
        <v>4099</v>
      </c>
      <c r="K1690" s="141" t="s">
        <v>4100</v>
      </c>
      <c r="L1690" s="141" t="s">
        <v>4099</v>
      </c>
      <c r="M1690" s="141" t="s">
        <v>4100</v>
      </c>
      <c r="N1690" s="141" t="s">
        <v>4098</v>
      </c>
      <c r="O1690" s="141" t="s">
        <v>4098</v>
      </c>
    </row>
    <row r="1691" spans="1:15" x14ac:dyDescent="0.2">
      <c r="A1691" s="141">
        <v>336709</v>
      </c>
      <c r="B1691" s="141" t="s">
        <v>4111</v>
      </c>
      <c r="C1691" s="141" t="s">
        <v>4100</v>
      </c>
      <c r="D1691" s="141" t="s">
        <v>4100</v>
      </c>
      <c r="E1691" s="141" t="s">
        <v>4100</v>
      </c>
      <c r="F1691" s="141" t="s">
        <v>4100</v>
      </c>
      <c r="G1691" s="141" t="s">
        <v>4100</v>
      </c>
      <c r="H1691" s="141" t="s">
        <v>4100</v>
      </c>
      <c r="I1691" s="141" t="s">
        <v>4099</v>
      </c>
      <c r="J1691" s="141" t="s">
        <v>4099</v>
      </c>
      <c r="K1691" s="141" t="s">
        <v>4100</v>
      </c>
      <c r="L1691" s="141" t="s">
        <v>4100</v>
      </c>
      <c r="M1691" s="141" t="s">
        <v>4100</v>
      </c>
      <c r="N1691" s="141" t="s">
        <v>4100</v>
      </c>
      <c r="O1691" s="141" t="s">
        <v>4100</v>
      </c>
    </row>
    <row r="1692" spans="1:15" x14ac:dyDescent="0.2">
      <c r="A1692" s="141">
        <v>336714</v>
      </c>
      <c r="B1692" s="141" t="s">
        <v>4111</v>
      </c>
      <c r="C1692" s="141" t="s">
        <v>4099</v>
      </c>
      <c r="D1692" s="141" t="s">
        <v>4100</v>
      </c>
      <c r="E1692" s="141" t="s">
        <v>4100</v>
      </c>
      <c r="F1692" s="141" t="s">
        <v>4100</v>
      </c>
      <c r="G1692" s="141" t="s">
        <v>4100</v>
      </c>
      <c r="H1692" s="141" t="s">
        <v>4100</v>
      </c>
      <c r="I1692" s="141" t="s">
        <v>4100</v>
      </c>
      <c r="J1692" s="141" t="s">
        <v>4100</v>
      </c>
      <c r="K1692" s="141" t="s">
        <v>4100</v>
      </c>
      <c r="L1692" s="141" t="s">
        <v>4099</v>
      </c>
      <c r="M1692" s="141" t="s">
        <v>4100</v>
      </c>
      <c r="N1692" s="141" t="s">
        <v>4098</v>
      </c>
      <c r="O1692" s="141" t="s">
        <v>4100</v>
      </c>
    </row>
    <row r="1693" spans="1:15" x14ac:dyDescent="0.2">
      <c r="A1693" s="141">
        <v>336719</v>
      </c>
      <c r="B1693" s="141" t="s">
        <v>4111</v>
      </c>
      <c r="C1693" s="141" t="s">
        <v>4099</v>
      </c>
      <c r="D1693" s="141" t="s">
        <v>4099</v>
      </c>
      <c r="E1693" s="141" t="s">
        <v>4099</v>
      </c>
      <c r="F1693" s="141" t="s">
        <v>4099</v>
      </c>
      <c r="G1693" s="141" t="s">
        <v>4100</v>
      </c>
      <c r="H1693" s="141" t="s">
        <v>4100</v>
      </c>
      <c r="I1693" s="141" t="s">
        <v>4100</v>
      </c>
      <c r="J1693" s="141" t="s">
        <v>4099</v>
      </c>
      <c r="K1693" s="141" t="s">
        <v>4099</v>
      </c>
      <c r="L1693" s="141" t="s">
        <v>4099</v>
      </c>
      <c r="M1693" s="141" t="s">
        <v>4099</v>
      </c>
      <c r="N1693" s="141" t="s">
        <v>4099</v>
      </c>
      <c r="O1693" s="141" t="s">
        <v>4099</v>
      </c>
    </row>
    <row r="1694" spans="1:15" x14ac:dyDescent="0.2">
      <c r="A1694" s="141">
        <v>336737</v>
      </c>
      <c r="B1694" s="141" t="s">
        <v>4111</v>
      </c>
      <c r="C1694" s="141" t="s">
        <v>4100</v>
      </c>
      <c r="D1694" s="141" t="s">
        <v>4100</v>
      </c>
      <c r="E1694" s="141" t="s">
        <v>4100</v>
      </c>
      <c r="F1694" s="141" t="s">
        <v>4100</v>
      </c>
      <c r="G1694" s="141" t="s">
        <v>4100</v>
      </c>
      <c r="H1694" s="141" t="s">
        <v>4100</v>
      </c>
      <c r="I1694" s="141" t="s">
        <v>4099</v>
      </c>
      <c r="J1694" s="141" t="s">
        <v>4099</v>
      </c>
      <c r="K1694" s="141" t="s">
        <v>4099</v>
      </c>
      <c r="L1694" s="141" t="s">
        <v>4099</v>
      </c>
      <c r="M1694" s="141" t="s">
        <v>4099</v>
      </c>
      <c r="N1694" s="141" t="s">
        <v>4099</v>
      </c>
      <c r="O1694" s="141" t="s">
        <v>4099</v>
      </c>
    </row>
    <row r="1695" spans="1:15" x14ac:dyDescent="0.2">
      <c r="A1695" s="141">
        <v>336739</v>
      </c>
      <c r="B1695" s="141" t="s">
        <v>4111</v>
      </c>
      <c r="C1695" s="141" t="s">
        <v>4100</v>
      </c>
      <c r="D1695" s="141" t="s">
        <v>4099</v>
      </c>
      <c r="E1695" s="141" t="s">
        <v>4099</v>
      </c>
      <c r="F1695" s="141" t="s">
        <v>4099</v>
      </c>
      <c r="G1695" s="141" t="s">
        <v>4099</v>
      </c>
      <c r="H1695" s="141" t="s">
        <v>4100</v>
      </c>
      <c r="I1695" s="141" t="s">
        <v>4098</v>
      </c>
      <c r="J1695" s="141" t="s">
        <v>4099</v>
      </c>
      <c r="K1695" s="141" t="s">
        <v>4100</v>
      </c>
      <c r="L1695" s="141" t="s">
        <v>4099</v>
      </c>
      <c r="M1695" s="141" t="s">
        <v>4099</v>
      </c>
      <c r="N1695" s="141" t="s">
        <v>4099</v>
      </c>
      <c r="O1695" s="141" t="s">
        <v>4098</v>
      </c>
    </row>
    <row r="1696" spans="1:15" x14ac:dyDescent="0.2">
      <c r="A1696" s="141">
        <v>336749</v>
      </c>
      <c r="B1696" s="141" t="s">
        <v>4111</v>
      </c>
      <c r="C1696" s="141" t="s">
        <v>4100</v>
      </c>
      <c r="D1696" s="141" t="s">
        <v>4099</v>
      </c>
      <c r="E1696" s="141" t="s">
        <v>4100</v>
      </c>
      <c r="F1696" s="141" t="s">
        <v>4100</v>
      </c>
      <c r="G1696" s="141" t="s">
        <v>4100</v>
      </c>
      <c r="H1696" s="141" t="s">
        <v>4100</v>
      </c>
      <c r="I1696" s="141" t="s">
        <v>4100</v>
      </c>
      <c r="J1696" s="141" t="s">
        <v>4098</v>
      </c>
      <c r="K1696" s="141" t="s">
        <v>4100</v>
      </c>
      <c r="L1696" s="141" t="s">
        <v>4100</v>
      </c>
      <c r="M1696" s="141" t="s">
        <v>4098</v>
      </c>
      <c r="N1696" s="141" t="s">
        <v>4098</v>
      </c>
      <c r="O1696" s="141" t="s">
        <v>4098</v>
      </c>
    </row>
    <row r="1697" spans="1:15" x14ac:dyDescent="0.2">
      <c r="A1697" s="141">
        <v>336750</v>
      </c>
      <c r="B1697" s="141" t="s">
        <v>4111</v>
      </c>
      <c r="C1697" s="141" t="s">
        <v>4100</v>
      </c>
      <c r="D1697" s="141" t="s">
        <v>4100</v>
      </c>
      <c r="E1697" s="141" t="s">
        <v>4100</v>
      </c>
      <c r="F1697" s="141" t="s">
        <v>4099</v>
      </c>
      <c r="G1697" s="141" t="s">
        <v>4100</v>
      </c>
      <c r="H1697" s="141" t="s">
        <v>4100</v>
      </c>
      <c r="I1697" s="141" t="s">
        <v>4099</v>
      </c>
      <c r="J1697" s="141" t="s">
        <v>4099</v>
      </c>
      <c r="K1697" s="141" t="s">
        <v>4099</v>
      </c>
      <c r="L1697" s="141" t="s">
        <v>4099</v>
      </c>
      <c r="M1697" s="141" t="s">
        <v>4099</v>
      </c>
      <c r="N1697" s="141" t="s">
        <v>4098</v>
      </c>
      <c r="O1697" s="141" t="s">
        <v>4099</v>
      </c>
    </row>
    <row r="1698" spans="1:15" x14ac:dyDescent="0.2">
      <c r="A1698" s="141">
        <v>336752</v>
      </c>
      <c r="B1698" s="141" t="s">
        <v>4111</v>
      </c>
      <c r="C1698" s="141" t="s">
        <v>4098</v>
      </c>
      <c r="D1698" s="141" t="s">
        <v>4098</v>
      </c>
      <c r="E1698" s="141" t="s">
        <v>4098</v>
      </c>
      <c r="F1698" s="141" t="s">
        <v>4100</v>
      </c>
      <c r="G1698" s="141" t="s">
        <v>4100</v>
      </c>
      <c r="H1698" s="141" t="s">
        <v>4098</v>
      </c>
      <c r="I1698" s="141" t="s">
        <v>4100</v>
      </c>
      <c r="J1698" s="141" t="s">
        <v>4098</v>
      </c>
      <c r="K1698" s="141" t="s">
        <v>4098</v>
      </c>
      <c r="L1698" s="141" t="s">
        <v>4098</v>
      </c>
      <c r="M1698" s="141" t="s">
        <v>4100</v>
      </c>
      <c r="N1698" s="141" t="s">
        <v>4100</v>
      </c>
      <c r="O1698" s="141" t="s">
        <v>4100</v>
      </c>
    </row>
    <row r="1699" spans="1:15" x14ac:dyDescent="0.2">
      <c r="A1699" s="141">
        <v>336761</v>
      </c>
      <c r="B1699" s="141" t="s">
        <v>4111</v>
      </c>
      <c r="C1699" s="141" t="s">
        <v>4099</v>
      </c>
      <c r="D1699" s="141" t="s">
        <v>4099</v>
      </c>
      <c r="E1699" s="141" t="s">
        <v>4098</v>
      </c>
      <c r="F1699" s="141" t="s">
        <v>4100</v>
      </c>
      <c r="G1699" s="141" t="s">
        <v>4098</v>
      </c>
      <c r="H1699" s="141" t="s">
        <v>4100</v>
      </c>
      <c r="I1699" s="141" t="s">
        <v>4098</v>
      </c>
      <c r="J1699" s="141" t="s">
        <v>4099</v>
      </c>
      <c r="K1699" s="141" t="s">
        <v>4098</v>
      </c>
      <c r="L1699" s="141" t="s">
        <v>4098</v>
      </c>
      <c r="M1699" s="141" t="s">
        <v>4100</v>
      </c>
      <c r="N1699" s="141" t="s">
        <v>4100</v>
      </c>
      <c r="O1699" s="141" t="s">
        <v>4098</v>
      </c>
    </row>
    <row r="1700" spans="1:15" x14ac:dyDescent="0.2">
      <c r="A1700" s="141">
        <v>336763</v>
      </c>
      <c r="B1700" s="141" t="s">
        <v>4111</v>
      </c>
      <c r="C1700" s="141" t="s">
        <v>4100</v>
      </c>
      <c r="D1700" s="141" t="s">
        <v>4100</v>
      </c>
      <c r="E1700" s="141" t="s">
        <v>4100</v>
      </c>
      <c r="F1700" s="141" t="s">
        <v>4099</v>
      </c>
      <c r="G1700" s="141" t="s">
        <v>4099</v>
      </c>
      <c r="H1700" s="141" t="s">
        <v>4100</v>
      </c>
      <c r="I1700" s="141" t="s">
        <v>4098</v>
      </c>
      <c r="J1700" s="141" t="s">
        <v>4099</v>
      </c>
      <c r="K1700" s="141" t="s">
        <v>4099</v>
      </c>
      <c r="L1700" s="141" t="s">
        <v>4099</v>
      </c>
      <c r="M1700" s="141" t="s">
        <v>4099</v>
      </c>
      <c r="N1700" s="141" t="s">
        <v>4099</v>
      </c>
      <c r="O1700" s="141" t="s">
        <v>4099</v>
      </c>
    </row>
    <row r="1701" spans="1:15" x14ac:dyDescent="0.2">
      <c r="A1701" s="141">
        <v>336773</v>
      </c>
      <c r="B1701" s="141" t="s">
        <v>4111</v>
      </c>
      <c r="C1701" s="141" t="s">
        <v>4100</v>
      </c>
      <c r="D1701" s="141" t="s">
        <v>4099</v>
      </c>
      <c r="E1701" s="141" t="s">
        <v>4100</v>
      </c>
      <c r="F1701" s="141" t="s">
        <v>4100</v>
      </c>
      <c r="G1701" s="141" t="s">
        <v>4100</v>
      </c>
      <c r="H1701" s="141" t="s">
        <v>4098</v>
      </c>
      <c r="I1701" s="141" t="s">
        <v>4098</v>
      </c>
      <c r="J1701" s="141" t="s">
        <v>4100</v>
      </c>
      <c r="K1701" s="141" t="s">
        <v>4100</v>
      </c>
      <c r="L1701" s="141" t="s">
        <v>4099</v>
      </c>
      <c r="M1701" s="141" t="s">
        <v>4100</v>
      </c>
      <c r="N1701" s="141" t="s">
        <v>4099</v>
      </c>
      <c r="O1701" s="141" t="s">
        <v>4099</v>
      </c>
    </row>
    <row r="1702" spans="1:15" x14ac:dyDescent="0.2">
      <c r="A1702" s="141">
        <v>336778</v>
      </c>
      <c r="B1702" s="141" t="s">
        <v>4111</v>
      </c>
      <c r="C1702" s="141" t="s">
        <v>4100</v>
      </c>
      <c r="D1702" s="141" t="s">
        <v>4100</v>
      </c>
      <c r="E1702" s="141" t="s">
        <v>4100</v>
      </c>
      <c r="F1702" s="141" t="s">
        <v>4100</v>
      </c>
      <c r="G1702" s="141" t="s">
        <v>4100</v>
      </c>
      <c r="H1702" s="141" t="s">
        <v>4100</v>
      </c>
      <c r="I1702" s="141" t="s">
        <v>4098</v>
      </c>
      <c r="J1702" s="141" t="s">
        <v>4100</v>
      </c>
      <c r="K1702" s="141" t="s">
        <v>4098</v>
      </c>
      <c r="L1702" s="141" t="s">
        <v>4098</v>
      </c>
      <c r="M1702" s="141" t="s">
        <v>4100</v>
      </c>
      <c r="N1702" s="141" t="s">
        <v>4098</v>
      </c>
      <c r="O1702" s="141" t="s">
        <v>4100</v>
      </c>
    </row>
    <row r="1703" spans="1:15" x14ac:dyDescent="0.2">
      <c r="A1703" s="141">
        <v>336789</v>
      </c>
      <c r="B1703" s="141" t="s">
        <v>4111</v>
      </c>
      <c r="C1703" s="141" t="s">
        <v>4100</v>
      </c>
      <c r="D1703" s="141" t="s">
        <v>4099</v>
      </c>
      <c r="E1703" s="141" t="s">
        <v>4100</v>
      </c>
      <c r="F1703" s="141" t="s">
        <v>4100</v>
      </c>
      <c r="G1703" s="141" t="s">
        <v>4100</v>
      </c>
      <c r="H1703" s="141" t="s">
        <v>4100</v>
      </c>
      <c r="I1703" s="141" t="s">
        <v>4099</v>
      </c>
      <c r="J1703" s="141" t="s">
        <v>4100</v>
      </c>
      <c r="K1703" s="141" t="s">
        <v>4100</v>
      </c>
      <c r="L1703" s="141" t="s">
        <v>4099</v>
      </c>
      <c r="M1703" s="141" t="s">
        <v>4099</v>
      </c>
      <c r="N1703" s="141" t="s">
        <v>4099</v>
      </c>
      <c r="O1703" s="141" t="s">
        <v>4099</v>
      </c>
    </row>
    <row r="1704" spans="1:15" x14ac:dyDescent="0.2">
      <c r="A1704" s="141">
        <v>336798</v>
      </c>
      <c r="B1704" s="141" t="s">
        <v>4111</v>
      </c>
      <c r="C1704" s="141" t="s">
        <v>4100</v>
      </c>
      <c r="D1704" s="141" t="s">
        <v>4100</v>
      </c>
      <c r="E1704" s="141" t="s">
        <v>4099</v>
      </c>
      <c r="F1704" s="141" t="s">
        <v>4100</v>
      </c>
      <c r="G1704" s="141" t="s">
        <v>4100</v>
      </c>
      <c r="H1704" s="141" t="s">
        <v>4100</v>
      </c>
      <c r="I1704" s="141" t="s">
        <v>4099</v>
      </c>
      <c r="J1704" s="141" t="s">
        <v>4100</v>
      </c>
      <c r="K1704" s="141" t="s">
        <v>4100</v>
      </c>
      <c r="L1704" s="141" t="s">
        <v>4100</v>
      </c>
      <c r="M1704" s="141" t="s">
        <v>4100</v>
      </c>
      <c r="N1704" s="141" t="s">
        <v>4099</v>
      </c>
      <c r="O1704" s="141" t="s">
        <v>4100</v>
      </c>
    </row>
    <row r="1705" spans="1:15" x14ac:dyDescent="0.2">
      <c r="A1705" s="141">
        <v>336801</v>
      </c>
      <c r="B1705" s="141" t="s">
        <v>4111</v>
      </c>
      <c r="C1705" s="141" t="s">
        <v>4100</v>
      </c>
      <c r="D1705" s="141" t="s">
        <v>4100</v>
      </c>
      <c r="E1705" s="141" t="s">
        <v>4099</v>
      </c>
      <c r="F1705" s="141" t="s">
        <v>4100</v>
      </c>
      <c r="G1705" s="141" t="s">
        <v>4100</v>
      </c>
      <c r="H1705" s="141" t="s">
        <v>4100</v>
      </c>
      <c r="I1705" s="141" t="s">
        <v>4099</v>
      </c>
      <c r="J1705" s="141" t="s">
        <v>4100</v>
      </c>
      <c r="K1705" s="141" t="s">
        <v>4100</v>
      </c>
      <c r="L1705" s="141" t="s">
        <v>4100</v>
      </c>
      <c r="M1705" s="141" t="s">
        <v>4099</v>
      </c>
      <c r="N1705" s="141" t="s">
        <v>4100</v>
      </c>
      <c r="O1705" s="141" t="s">
        <v>4099</v>
      </c>
    </row>
    <row r="1706" spans="1:15" x14ac:dyDescent="0.2">
      <c r="A1706" s="141">
        <v>336803</v>
      </c>
      <c r="B1706" s="141" t="s">
        <v>4111</v>
      </c>
      <c r="C1706" s="141" t="s">
        <v>4100</v>
      </c>
      <c r="D1706" s="141" t="s">
        <v>4100</v>
      </c>
      <c r="E1706" s="141" t="s">
        <v>4100</v>
      </c>
      <c r="F1706" s="141" t="s">
        <v>4100</v>
      </c>
      <c r="G1706" s="141" t="s">
        <v>4100</v>
      </c>
      <c r="H1706" s="141" t="s">
        <v>4100</v>
      </c>
      <c r="I1706" s="141" t="s">
        <v>4100</v>
      </c>
      <c r="J1706" s="141" t="s">
        <v>4099</v>
      </c>
      <c r="K1706" s="141" t="s">
        <v>4100</v>
      </c>
      <c r="L1706" s="141" t="s">
        <v>4099</v>
      </c>
      <c r="M1706" s="141" t="s">
        <v>4099</v>
      </c>
      <c r="N1706" s="141" t="s">
        <v>4099</v>
      </c>
      <c r="O1706" s="141" t="s">
        <v>4099</v>
      </c>
    </row>
    <row r="1707" spans="1:15" x14ac:dyDescent="0.2">
      <c r="A1707" s="141">
        <v>336804</v>
      </c>
      <c r="B1707" s="141" t="s">
        <v>4111</v>
      </c>
      <c r="C1707" s="141" t="s">
        <v>4099</v>
      </c>
      <c r="D1707" s="141" t="s">
        <v>4100</v>
      </c>
      <c r="E1707" s="141" t="s">
        <v>4100</v>
      </c>
      <c r="F1707" s="141" t="s">
        <v>4100</v>
      </c>
      <c r="G1707" s="141" t="s">
        <v>4099</v>
      </c>
      <c r="H1707" s="141" t="s">
        <v>4100</v>
      </c>
      <c r="I1707" s="141" t="s">
        <v>4099</v>
      </c>
      <c r="J1707" s="141" t="s">
        <v>4100</v>
      </c>
      <c r="K1707" s="141" t="s">
        <v>4100</v>
      </c>
      <c r="L1707" s="141" t="s">
        <v>4100</v>
      </c>
      <c r="M1707" s="141" t="s">
        <v>4100</v>
      </c>
      <c r="N1707" s="141" t="s">
        <v>4100</v>
      </c>
      <c r="O1707" s="141" t="s">
        <v>4099</v>
      </c>
    </row>
    <row r="1708" spans="1:15" x14ac:dyDescent="0.2">
      <c r="A1708" s="141">
        <v>336813</v>
      </c>
      <c r="B1708" s="141" t="s">
        <v>4111</v>
      </c>
      <c r="C1708" s="141" t="s">
        <v>4100</v>
      </c>
      <c r="D1708" s="141" t="s">
        <v>4098</v>
      </c>
      <c r="E1708" s="141" t="s">
        <v>4100</v>
      </c>
      <c r="F1708" s="141" t="s">
        <v>4100</v>
      </c>
      <c r="G1708" s="141" t="s">
        <v>4100</v>
      </c>
      <c r="H1708" s="141" t="s">
        <v>4100</v>
      </c>
      <c r="I1708" s="141" t="s">
        <v>4098</v>
      </c>
      <c r="J1708" s="141" t="s">
        <v>4100</v>
      </c>
      <c r="K1708" s="141" t="s">
        <v>4099</v>
      </c>
      <c r="L1708" s="141" t="s">
        <v>4100</v>
      </c>
      <c r="M1708" s="141" t="s">
        <v>4099</v>
      </c>
      <c r="N1708" s="141" t="s">
        <v>4099</v>
      </c>
      <c r="O1708" s="141" t="s">
        <v>4099</v>
      </c>
    </row>
    <row r="1709" spans="1:15" x14ac:dyDescent="0.2">
      <c r="A1709" s="141">
        <v>336822</v>
      </c>
      <c r="B1709" s="141" t="s">
        <v>4111</v>
      </c>
      <c r="C1709" s="141" t="s">
        <v>4099</v>
      </c>
      <c r="D1709" s="141" t="s">
        <v>4100</v>
      </c>
      <c r="E1709" s="141" t="s">
        <v>4100</v>
      </c>
      <c r="F1709" s="141" t="s">
        <v>4100</v>
      </c>
      <c r="G1709" s="141" t="s">
        <v>4100</v>
      </c>
      <c r="H1709" s="141" t="s">
        <v>4100</v>
      </c>
      <c r="I1709" s="141" t="s">
        <v>4100</v>
      </c>
      <c r="J1709" s="141" t="s">
        <v>4100</v>
      </c>
      <c r="K1709" s="141" t="s">
        <v>4100</v>
      </c>
      <c r="L1709" s="141" t="s">
        <v>4100</v>
      </c>
      <c r="M1709" s="141" t="s">
        <v>4100</v>
      </c>
      <c r="N1709" s="141" t="s">
        <v>4100</v>
      </c>
      <c r="O1709" s="141" t="s">
        <v>4100</v>
      </c>
    </row>
    <row r="1710" spans="1:15" x14ac:dyDescent="0.2">
      <c r="A1710" s="141">
        <v>336829</v>
      </c>
      <c r="B1710" s="141" t="s">
        <v>4111</v>
      </c>
      <c r="C1710" s="141" t="s">
        <v>4100</v>
      </c>
      <c r="D1710" s="141" t="s">
        <v>4099</v>
      </c>
      <c r="E1710" s="141" t="s">
        <v>4100</v>
      </c>
      <c r="F1710" s="141" t="s">
        <v>4100</v>
      </c>
      <c r="G1710" s="141" t="s">
        <v>4100</v>
      </c>
      <c r="H1710" s="141" t="s">
        <v>4100</v>
      </c>
      <c r="I1710" s="141" t="s">
        <v>4099</v>
      </c>
      <c r="J1710" s="141" t="s">
        <v>4100</v>
      </c>
      <c r="K1710" s="141" t="s">
        <v>4100</v>
      </c>
      <c r="L1710" s="141" t="s">
        <v>4100</v>
      </c>
      <c r="M1710" s="141" t="s">
        <v>4099</v>
      </c>
      <c r="N1710" s="141" t="s">
        <v>4099</v>
      </c>
      <c r="O1710" s="141" t="s">
        <v>4099</v>
      </c>
    </row>
    <row r="1711" spans="1:15" x14ac:dyDescent="0.2">
      <c r="A1711" s="141">
        <v>336830</v>
      </c>
      <c r="B1711" s="141" t="s">
        <v>4111</v>
      </c>
      <c r="C1711" s="141" t="s">
        <v>4098</v>
      </c>
      <c r="D1711" s="141" t="s">
        <v>4098</v>
      </c>
      <c r="E1711" s="141" t="s">
        <v>4100</v>
      </c>
      <c r="F1711" s="141" t="s">
        <v>4099</v>
      </c>
      <c r="G1711" s="141" t="s">
        <v>4099</v>
      </c>
      <c r="H1711" s="141" t="s">
        <v>4100</v>
      </c>
      <c r="I1711" s="141" t="s">
        <v>4100</v>
      </c>
      <c r="J1711" s="141" t="s">
        <v>4099</v>
      </c>
      <c r="K1711" s="141" t="s">
        <v>4099</v>
      </c>
      <c r="L1711" s="141" t="s">
        <v>4098</v>
      </c>
      <c r="M1711" s="141" t="s">
        <v>4099</v>
      </c>
      <c r="N1711" s="141" t="s">
        <v>4098</v>
      </c>
      <c r="O1711" s="141" t="s">
        <v>4098</v>
      </c>
    </row>
    <row r="1712" spans="1:15" x14ac:dyDescent="0.2">
      <c r="A1712" s="141">
        <v>336856</v>
      </c>
      <c r="B1712" s="141" t="s">
        <v>4111</v>
      </c>
      <c r="C1712" s="141" t="s">
        <v>4100</v>
      </c>
      <c r="D1712" s="141" t="s">
        <v>4100</v>
      </c>
      <c r="E1712" s="141" t="s">
        <v>4100</v>
      </c>
      <c r="F1712" s="141" t="s">
        <v>4100</v>
      </c>
      <c r="G1712" s="141" t="s">
        <v>4100</v>
      </c>
      <c r="H1712" s="141" t="s">
        <v>4100</v>
      </c>
      <c r="I1712" s="141" t="s">
        <v>4099</v>
      </c>
      <c r="J1712" s="141" t="s">
        <v>4100</v>
      </c>
      <c r="K1712" s="141" t="s">
        <v>4100</v>
      </c>
      <c r="L1712" s="141" t="s">
        <v>4100</v>
      </c>
      <c r="M1712" s="141" t="s">
        <v>4100</v>
      </c>
      <c r="N1712" s="141" t="s">
        <v>4099</v>
      </c>
      <c r="O1712" s="141" t="s">
        <v>4100</v>
      </c>
    </row>
    <row r="1713" spans="1:34" x14ac:dyDescent="0.2">
      <c r="A1713" s="141">
        <v>336875</v>
      </c>
      <c r="B1713" s="141" t="s">
        <v>4111</v>
      </c>
      <c r="C1713" s="141" t="s">
        <v>4100</v>
      </c>
      <c r="D1713" s="141" t="s">
        <v>4100</v>
      </c>
      <c r="E1713" s="141" t="s">
        <v>4100</v>
      </c>
      <c r="F1713" s="141" t="s">
        <v>4100</v>
      </c>
      <c r="G1713" s="141" t="s">
        <v>4098</v>
      </c>
      <c r="H1713" s="141" t="s">
        <v>4100</v>
      </c>
      <c r="I1713" s="141" t="s">
        <v>4100</v>
      </c>
      <c r="J1713" s="141" t="s">
        <v>4099</v>
      </c>
      <c r="K1713" s="141" t="s">
        <v>4100</v>
      </c>
      <c r="L1713" s="141" t="s">
        <v>4100</v>
      </c>
      <c r="M1713" s="141" t="s">
        <v>4100</v>
      </c>
      <c r="N1713" s="141" t="s">
        <v>4100</v>
      </c>
      <c r="O1713" s="141" t="s">
        <v>4100</v>
      </c>
    </row>
    <row r="1714" spans="1:34" x14ac:dyDescent="0.2">
      <c r="A1714" s="141">
        <v>336876</v>
      </c>
      <c r="B1714" s="141" t="s">
        <v>4111</v>
      </c>
      <c r="C1714" s="141" t="s">
        <v>4100</v>
      </c>
      <c r="D1714" s="141" t="s">
        <v>4098</v>
      </c>
      <c r="E1714" s="141" t="s">
        <v>4098</v>
      </c>
      <c r="F1714" s="141" t="s">
        <v>4099</v>
      </c>
      <c r="G1714" s="141" t="s">
        <v>4098</v>
      </c>
      <c r="H1714" s="141" t="s">
        <v>4099</v>
      </c>
      <c r="I1714" s="141" t="s">
        <v>4098</v>
      </c>
      <c r="J1714" s="141" t="s">
        <v>4099</v>
      </c>
      <c r="K1714" s="141" t="s">
        <v>4099</v>
      </c>
      <c r="L1714" s="141" t="s">
        <v>4099</v>
      </c>
      <c r="M1714" s="141" t="s">
        <v>4099</v>
      </c>
      <c r="N1714" s="141" t="s">
        <v>4099</v>
      </c>
      <c r="O1714" s="141" t="s">
        <v>4098</v>
      </c>
    </row>
    <row r="1715" spans="1:34" x14ac:dyDescent="0.2">
      <c r="A1715" s="141">
        <v>336878</v>
      </c>
      <c r="B1715" s="141" t="s">
        <v>4111</v>
      </c>
      <c r="C1715" s="141" t="s">
        <v>4099</v>
      </c>
      <c r="D1715" s="141" t="s">
        <v>4100</v>
      </c>
      <c r="E1715" s="141" t="s">
        <v>4100</v>
      </c>
      <c r="F1715" s="141" t="s">
        <v>4100</v>
      </c>
      <c r="G1715" s="141" t="s">
        <v>4100</v>
      </c>
      <c r="H1715" s="141" t="s">
        <v>4100</v>
      </c>
      <c r="I1715" s="141" t="s">
        <v>4099</v>
      </c>
      <c r="J1715" s="141" t="s">
        <v>4100</v>
      </c>
      <c r="K1715" s="141" t="s">
        <v>4099</v>
      </c>
      <c r="L1715" s="141" t="s">
        <v>4099</v>
      </c>
      <c r="M1715" s="141" t="s">
        <v>4100</v>
      </c>
      <c r="N1715" s="141" t="s">
        <v>4098</v>
      </c>
      <c r="O1715" s="141" t="s">
        <v>4100</v>
      </c>
    </row>
    <row r="1716" spans="1:34" x14ac:dyDescent="0.2">
      <c r="A1716" s="141">
        <v>336879</v>
      </c>
      <c r="B1716" s="141" t="s">
        <v>4111</v>
      </c>
      <c r="C1716" s="141" t="s">
        <v>4100</v>
      </c>
      <c r="D1716" s="141" t="s">
        <v>4098</v>
      </c>
      <c r="E1716" s="141" t="s">
        <v>4100</v>
      </c>
      <c r="F1716" s="141" t="s">
        <v>4100</v>
      </c>
      <c r="G1716" s="141" t="s">
        <v>4100</v>
      </c>
      <c r="H1716" s="141" t="s">
        <v>4100</v>
      </c>
      <c r="I1716" s="141" t="s">
        <v>4099</v>
      </c>
      <c r="J1716" s="141" t="s">
        <v>4099</v>
      </c>
      <c r="K1716" s="141" t="s">
        <v>4099</v>
      </c>
      <c r="L1716" s="141" t="s">
        <v>4099</v>
      </c>
      <c r="M1716" s="141" t="s">
        <v>4100</v>
      </c>
      <c r="N1716" s="141" t="s">
        <v>4099</v>
      </c>
      <c r="O1716" s="141" t="s">
        <v>4099</v>
      </c>
    </row>
    <row r="1717" spans="1:34" x14ac:dyDescent="0.2">
      <c r="A1717" s="141">
        <v>336889</v>
      </c>
      <c r="B1717" s="141" t="s">
        <v>4111</v>
      </c>
      <c r="C1717" s="141" t="s">
        <v>4099</v>
      </c>
      <c r="D1717" s="141" t="s">
        <v>4100</v>
      </c>
      <c r="E1717" s="141" t="s">
        <v>4099</v>
      </c>
      <c r="F1717" s="141" t="s">
        <v>4098</v>
      </c>
      <c r="G1717" s="141" t="s">
        <v>4098</v>
      </c>
      <c r="H1717" s="141" t="s">
        <v>4098</v>
      </c>
      <c r="I1717" s="141" t="s">
        <v>4098</v>
      </c>
      <c r="J1717" s="141" t="s">
        <v>4099</v>
      </c>
      <c r="K1717" s="141" t="s">
        <v>4099</v>
      </c>
      <c r="L1717" s="141" t="s">
        <v>4100</v>
      </c>
      <c r="M1717" s="141" t="s">
        <v>4100</v>
      </c>
      <c r="N1717" s="141" t="s">
        <v>4098</v>
      </c>
      <c r="O1717" s="141" t="s">
        <v>4099</v>
      </c>
    </row>
    <row r="1718" spans="1:34" x14ac:dyDescent="0.2">
      <c r="A1718" s="141">
        <v>336892</v>
      </c>
      <c r="B1718" s="141" t="s">
        <v>4111</v>
      </c>
      <c r="C1718" s="141" t="s">
        <v>4100</v>
      </c>
      <c r="D1718" s="141" t="s">
        <v>4100</v>
      </c>
      <c r="E1718" s="141" t="s">
        <v>4099</v>
      </c>
      <c r="F1718" s="141" t="s">
        <v>4099</v>
      </c>
      <c r="G1718" s="141" t="s">
        <v>4098</v>
      </c>
      <c r="H1718" s="141" t="s">
        <v>4100</v>
      </c>
      <c r="I1718" s="141" t="s">
        <v>4098</v>
      </c>
      <c r="J1718" s="141" t="s">
        <v>4100</v>
      </c>
      <c r="K1718" s="141" t="s">
        <v>4099</v>
      </c>
      <c r="L1718" s="141" t="s">
        <v>4100</v>
      </c>
      <c r="M1718" s="141" t="s">
        <v>4100</v>
      </c>
      <c r="N1718" s="141" t="s">
        <v>4099</v>
      </c>
      <c r="O1718" s="141" t="s">
        <v>4099</v>
      </c>
    </row>
    <row r="1719" spans="1:34" x14ac:dyDescent="0.2">
      <c r="A1719" s="141">
        <v>336895</v>
      </c>
      <c r="B1719" s="141" t="s">
        <v>4111</v>
      </c>
      <c r="C1719" s="141" t="s">
        <v>4100</v>
      </c>
      <c r="D1719" s="141" t="s">
        <v>4100</v>
      </c>
      <c r="E1719" s="141" t="s">
        <v>4100</v>
      </c>
      <c r="F1719" s="141" t="s">
        <v>4100</v>
      </c>
      <c r="G1719" s="141" t="s">
        <v>4100</v>
      </c>
      <c r="H1719" s="141" t="s">
        <v>4100</v>
      </c>
      <c r="I1719" s="141" t="s">
        <v>4100</v>
      </c>
      <c r="J1719" s="141" t="s">
        <v>4100</v>
      </c>
      <c r="K1719" s="141" t="s">
        <v>4100</v>
      </c>
      <c r="L1719" s="141" t="s">
        <v>4100</v>
      </c>
      <c r="M1719" s="141" t="s">
        <v>4099</v>
      </c>
      <c r="N1719" s="141" t="s">
        <v>4099</v>
      </c>
      <c r="O1719" s="141" t="s">
        <v>4099</v>
      </c>
    </row>
    <row r="1720" spans="1:34" x14ac:dyDescent="0.2">
      <c r="A1720" s="141">
        <v>336904</v>
      </c>
      <c r="B1720" s="141" t="s">
        <v>4111</v>
      </c>
      <c r="C1720" s="141" t="s">
        <v>4099</v>
      </c>
      <c r="D1720" s="141" t="s">
        <v>4099</v>
      </c>
      <c r="E1720" s="141" t="s">
        <v>4099</v>
      </c>
      <c r="F1720" s="141" t="s">
        <v>4099</v>
      </c>
      <c r="G1720" s="141" t="s">
        <v>4099</v>
      </c>
      <c r="H1720" s="141" t="s">
        <v>4098</v>
      </c>
      <c r="I1720" s="141" t="s">
        <v>4098</v>
      </c>
      <c r="J1720" s="141" t="s">
        <v>4099</v>
      </c>
      <c r="K1720" s="141" t="s">
        <v>4098</v>
      </c>
      <c r="L1720" s="141" t="s">
        <v>4099</v>
      </c>
      <c r="M1720" s="141" t="s">
        <v>4098</v>
      </c>
      <c r="N1720" s="141" t="s">
        <v>4098</v>
      </c>
      <c r="O1720" s="141" t="s">
        <v>4098</v>
      </c>
    </row>
    <row r="1721" spans="1:34" x14ac:dyDescent="0.2">
      <c r="A1721" s="141">
        <v>336905</v>
      </c>
      <c r="B1721" s="141" t="s">
        <v>4111</v>
      </c>
      <c r="C1721" s="141" t="s">
        <v>4100</v>
      </c>
      <c r="D1721" s="141" t="s">
        <v>4100</v>
      </c>
      <c r="E1721" s="141" t="s">
        <v>4100</v>
      </c>
      <c r="F1721" s="141" t="s">
        <v>4100</v>
      </c>
      <c r="G1721" s="141" t="s">
        <v>4098</v>
      </c>
      <c r="H1721" s="141" t="s">
        <v>4100</v>
      </c>
      <c r="I1721" s="141" t="s">
        <v>4100</v>
      </c>
      <c r="J1721" s="141" t="s">
        <v>4100</v>
      </c>
      <c r="K1721" s="141" t="s">
        <v>4100</v>
      </c>
      <c r="L1721" s="141" t="s">
        <v>4099</v>
      </c>
      <c r="M1721" s="141" t="s">
        <v>4100</v>
      </c>
      <c r="N1721" s="141" t="s">
        <v>4100</v>
      </c>
      <c r="O1721" s="141" t="s">
        <v>4098</v>
      </c>
    </row>
    <row r="1722" spans="1:34" x14ac:dyDescent="0.2">
      <c r="A1722" s="141">
        <v>336908</v>
      </c>
      <c r="B1722" s="141" t="s">
        <v>4111</v>
      </c>
      <c r="C1722" s="141" t="s">
        <v>4099</v>
      </c>
      <c r="D1722" s="141" t="s">
        <v>4099</v>
      </c>
      <c r="E1722" s="141" t="s">
        <v>4100</v>
      </c>
      <c r="F1722" s="141" t="s">
        <v>4100</v>
      </c>
      <c r="G1722" s="141" t="s">
        <v>4100</v>
      </c>
      <c r="H1722" s="141" t="s">
        <v>4098</v>
      </c>
      <c r="I1722" s="141" t="s">
        <v>4100</v>
      </c>
      <c r="J1722" s="141" t="s">
        <v>4100</v>
      </c>
      <c r="K1722" s="141" t="s">
        <v>4100</v>
      </c>
      <c r="L1722" s="141" t="s">
        <v>4100</v>
      </c>
      <c r="M1722" s="141" t="s">
        <v>4100</v>
      </c>
      <c r="N1722" s="141" t="s">
        <v>4099</v>
      </c>
      <c r="O1722" s="141" t="s">
        <v>4098</v>
      </c>
    </row>
    <row r="1723" spans="1:34" x14ac:dyDescent="0.2">
      <c r="A1723" s="141">
        <v>336922</v>
      </c>
      <c r="B1723" s="141" t="s">
        <v>4111</v>
      </c>
      <c r="C1723" s="141" t="s">
        <v>4098</v>
      </c>
      <c r="D1723" s="141" t="s">
        <v>4099</v>
      </c>
      <c r="E1723" s="141" t="s">
        <v>4100</v>
      </c>
      <c r="F1723" s="141" t="s">
        <v>4100</v>
      </c>
      <c r="G1723" s="141" t="s">
        <v>4100</v>
      </c>
      <c r="H1723" s="141" t="s">
        <v>4098</v>
      </c>
      <c r="I1723" s="141" t="s">
        <v>4099</v>
      </c>
      <c r="J1723" s="141" t="s">
        <v>4099</v>
      </c>
      <c r="K1723" s="141" t="s">
        <v>4100</v>
      </c>
      <c r="L1723" s="141" t="s">
        <v>4099</v>
      </c>
      <c r="M1723" s="141" t="s">
        <v>4099</v>
      </c>
      <c r="N1723" s="141" t="s">
        <v>4099</v>
      </c>
      <c r="O1723" s="141" t="s">
        <v>4099</v>
      </c>
    </row>
    <row r="1724" spans="1:34" x14ac:dyDescent="0.2">
      <c r="A1724" s="141">
        <v>336923</v>
      </c>
      <c r="B1724" s="141" t="s">
        <v>4111</v>
      </c>
      <c r="C1724" s="141" t="s">
        <v>4099</v>
      </c>
      <c r="D1724" s="141" t="s">
        <v>4100</v>
      </c>
      <c r="E1724" s="141" t="s">
        <v>4100</v>
      </c>
      <c r="F1724" s="141" t="s">
        <v>4100</v>
      </c>
      <c r="G1724" s="141" t="s">
        <v>4100</v>
      </c>
      <c r="H1724" s="141" t="s">
        <v>4100</v>
      </c>
      <c r="I1724" s="141" t="s">
        <v>4100</v>
      </c>
      <c r="J1724" s="141" t="s">
        <v>4100</v>
      </c>
      <c r="K1724" s="141" t="s">
        <v>4100</v>
      </c>
      <c r="L1724" s="141" t="s">
        <v>4100</v>
      </c>
      <c r="M1724" s="141" t="s">
        <v>4100</v>
      </c>
      <c r="N1724" s="141" t="s">
        <v>4100</v>
      </c>
      <c r="O1724" s="141" t="s">
        <v>4099</v>
      </c>
    </row>
    <row r="1725" spans="1:34" x14ac:dyDescent="0.2">
      <c r="A1725" s="141">
        <v>336929</v>
      </c>
      <c r="B1725" s="141" t="s">
        <v>4111</v>
      </c>
      <c r="C1725" s="141" t="s">
        <v>4100</v>
      </c>
      <c r="D1725" s="141" t="s">
        <v>4100</v>
      </c>
      <c r="E1725" s="141" t="s">
        <v>4100</v>
      </c>
      <c r="F1725" s="141" t="s">
        <v>4100</v>
      </c>
      <c r="G1725" s="141" t="s">
        <v>4100</v>
      </c>
      <c r="H1725" s="141" t="s">
        <v>4100</v>
      </c>
      <c r="I1725" s="141" t="s">
        <v>4099</v>
      </c>
      <c r="J1725" s="141" t="s">
        <v>4098</v>
      </c>
      <c r="K1725" s="141" t="s">
        <v>4100</v>
      </c>
      <c r="L1725" s="141" t="s">
        <v>4100</v>
      </c>
      <c r="M1725" s="141" t="s">
        <v>4099</v>
      </c>
      <c r="N1725" s="141" t="s">
        <v>4099</v>
      </c>
      <c r="O1725" s="141" t="s">
        <v>4099</v>
      </c>
      <c r="T1725" s="141" t="s">
        <v>4099</v>
      </c>
      <c r="U1725" s="141" t="s">
        <v>4099</v>
      </c>
      <c r="W1725" s="141" t="s">
        <v>4099</v>
      </c>
      <c r="AC1725" s="141" t="s">
        <v>4098</v>
      </c>
      <c r="AD1725" s="141" t="s">
        <v>4098</v>
      </c>
      <c r="AE1725" s="141" t="s">
        <v>4098</v>
      </c>
      <c r="AF1725" s="141" t="s">
        <v>4098</v>
      </c>
      <c r="AG1725" s="141" t="s">
        <v>4098</v>
      </c>
      <c r="AH1725" s="141" t="s">
        <v>4098</v>
      </c>
    </row>
    <row r="1726" spans="1:34" x14ac:dyDescent="0.2">
      <c r="A1726" s="141">
        <v>336930</v>
      </c>
      <c r="B1726" s="141" t="s">
        <v>4111</v>
      </c>
      <c r="C1726" s="141" t="s">
        <v>4098</v>
      </c>
      <c r="D1726" s="141" t="s">
        <v>4098</v>
      </c>
      <c r="E1726" s="141" t="s">
        <v>4099</v>
      </c>
      <c r="F1726" s="141" t="s">
        <v>4099</v>
      </c>
      <c r="G1726" s="141" t="s">
        <v>4098</v>
      </c>
      <c r="H1726" s="141" t="s">
        <v>4098</v>
      </c>
      <c r="I1726" s="141" t="s">
        <v>4098</v>
      </c>
      <c r="J1726" s="141" t="s">
        <v>4099</v>
      </c>
      <c r="K1726" s="141" t="s">
        <v>4099</v>
      </c>
      <c r="L1726" s="141" t="s">
        <v>4099</v>
      </c>
      <c r="M1726" s="141" t="s">
        <v>4099</v>
      </c>
      <c r="N1726" s="141" t="s">
        <v>4099</v>
      </c>
      <c r="O1726" s="141" t="s">
        <v>4099</v>
      </c>
    </row>
    <row r="1727" spans="1:34" x14ac:dyDescent="0.2">
      <c r="A1727" s="141">
        <v>336936</v>
      </c>
      <c r="B1727" s="141" t="s">
        <v>4111</v>
      </c>
      <c r="C1727" s="141" t="s">
        <v>4099</v>
      </c>
      <c r="D1727" s="141" t="s">
        <v>4099</v>
      </c>
      <c r="E1727" s="141" t="s">
        <v>4100</v>
      </c>
      <c r="F1727" s="141" t="s">
        <v>4100</v>
      </c>
      <c r="G1727" s="141" t="s">
        <v>4100</v>
      </c>
      <c r="H1727" s="141" t="s">
        <v>4099</v>
      </c>
      <c r="I1727" s="141" t="s">
        <v>4099</v>
      </c>
      <c r="J1727" s="141" t="s">
        <v>4100</v>
      </c>
      <c r="K1727" s="141" t="s">
        <v>4100</v>
      </c>
      <c r="L1727" s="141" t="s">
        <v>4100</v>
      </c>
      <c r="M1727" s="141" t="s">
        <v>4100</v>
      </c>
      <c r="N1727" s="141" t="s">
        <v>4099</v>
      </c>
      <c r="O1727" s="141" t="s">
        <v>4099</v>
      </c>
    </row>
    <row r="1728" spans="1:34" x14ac:dyDescent="0.2">
      <c r="A1728" s="141">
        <v>336937</v>
      </c>
      <c r="B1728" s="141" t="s">
        <v>4111</v>
      </c>
      <c r="C1728" s="141" t="s">
        <v>4100</v>
      </c>
      <c r="D1728" s="141" t="s">
        <v>4098</v>
      </c>
      <c r="E1728" s="141" t="s">
        <v>4098</v>
      </c>
      <c r="F1728" s="141" t="s">
        <v>4100</v>
      </c>
      <c r="G1728" s="141" t="s">
        <v>4098</v>
      </c>
      <c r="H1728" s="141" t="s">
        <v>4100</v>
      </c>
      <c r="I1728" s="141" t="s">
        <v>4100</v>
      </c>
      <c r="J1728" s="141" t="s">
        <v>4100</v>
      </c>
      <c r="K1728" s="141" t="s">
        <v>4100</v>
      </c>
      <c r="L1728" s="141" t="s">
        <v>4099</v>
      </c>
      <c r="M1728" s="141" t="s">
        <v>4098</v>
      </c>
      <c r="N1728" s="141" t="s">
        <v>4098</v>
      </c>
      <c r="O1728" s="141" t="s">
        <v>4100</v>
      </c>
    </row>
    <row r="1729" spans="1:15" x14ac:dyDescent="0.2">
      <c r="A1729" s="141">
        <v>336944</v>
      </c>
      <c r="B1729" s="141" t="s">
        <v>4111</v>
      </c>
      <c r="C1729" s="141" t="s">
        <v>4100</v>
      </c>
      <c r="D1729" s="141" t="s">
        <v>4100</v>
      </c>
      <c r="E1729" s="141" t="s">
        <v>4099</v>
      </c>
      <c r="F1729" s="141" t="s">
        <v>4100</v>
      </c>
      <c r="G1729" s="141" t="s">
        <v>4100</v>
      </c>
      <c r="H1729" s="141" t="s">
        <v>4100</v>
      </c>
      <c r="I1729" s="141" t="s">
        <v>4100</v>
      </c>
      <c r="J1729" s="141" t="s">
        <v>4100</v>
      </c>
      <c r="K1729" s="141" t="s">
        <v>4100</v>
      </c>
      <c r="L1729" s="141" t="s">
        <v>4100</v>
      </c>
      <c r="M1729" s="141" t="s">
        <v>4099</v>
      </c>
      <c r="N1729" s="141" t="s">
        <v>4099</v>
      </c>
      <c r="O1729" s="141" t="s">
        <v>4100</v>
      </c>
    </row>
    <row r="1730" spans="1:15" x14ac:dyDescent="0.2">
      <c r="A1730" s="141">
        <v>336945</v>
      </c>
      <c r="B1730" s="141" t="s">
        <v>4111</v>
      </c>
      <c r="C1730" s="141" t="s">
        <v>4099</v>
      </c>
      <c r="D1730" s="141" t="s">
        <v>4100</v>
      </c>
      <c r="E1730" s="141" t="s">
        <v>4099</v>
      </c>
      <c r="F1730" s="141" t="s">
        <v>4100</v>
      </c>
      <c r="G1730" s="141" t="s">
        <v>4099</v>
      </c>
      <c r="H1730" s="141" t="s">
        <v>4099</v>
      </c>
      <c r="I1730" s="141" t="s">
        <v>4099</v>
      </c>
      <c r="J1730" s="141" t="s">
        <v>4099</v>
      </c>
      <c r="K1730" s="141" t="s">
        <v>4099</v>
      </c>
      <c r="L1730" s="141" t="s">
        <v>4099</v>
      </c>
      <c r="M1730" s="141" t="s">
        <v>4099</v>
      </c>
      <c r="N1730" s="141" t="s">
        <v>4099</v>
      </c>
      <c r="O1730" s="141" t="s">
        <v>4099</v>
      </c>
    </row>
    <row r="1731" spans="1:15" x14ac:dyDescent="0.2">
      <c r="A1731" s="141">
        <v>336949</v>
      </c>
      <c r="B1731" s="141" t="s">
        <v>4111</v>
      </c>
      <c r="C1731" s="141" t="s">
        <v>4100</v>
      </c>
      <c r="D1731" s="141" t="s">
        <v>4098</v>
      </c>
      <c r="E1731" s="141" t="s">
        <v>4099</v>
      </c>
      <c r="F1731" s="141" t="s">
        <v>4100</v>
      </c>
      <c r="G1731" s="141" t="s">
        <v>4100</v>
      </c>
      <c r="H1731" s="141" t="s">
        <v>4099</v>
      </c>
      <c r="I1731" s="141" t="s">
        <v>4099</v>
      </c>
      <c r="J1731" s="141" t="s">
        <v>4098</v>
      </c>
      <c r="K1731" s="141" t="s">
        <v>4099</v>
      </c>
      <c r="L1731" s="141" t="s">
        <v>4099</v>
      </c>
      <c r="M1731" s="141" t="s">
        <v>4100</v>
      </c>
      <c r="N1731" s="141" t="s">
        <v>4099</v>
      </c>
      <c r="O1731" s="141" t="s">
        <v>4099</v>
      </c>
    </row>
    <row r="1732" spans="1:15" x14ac:dyDescent="0.2">
      <c r="A1732" s="141">
        <v>336952</v>
      </c>
      <c r="B1732" s="141" t="s">
        <v>4111</v>
      </c>
      <c r="C1732" s="141" t="s">
        <v>4100</v>
      </c>
      <c r="D1732" s="141" t="s">
        <v>4100</v>
      </c>
      <c r="E1732" s="141" t="s">
        <v>4099</v>
      </c>
      <c r="F1732" s="141" t="s">
        <v>4100</v>
      </c>
      <c r="G1732" s="141" t="s">
        <v>4100</v>
      </c>
      <c r="H1732" s="141" t="s">
        <v>4098</v>
      </c>
      <c r="I1732" s="141" t="s">
        <v>4100</v>
      </c>
      <c r="J1732" s="141" t="s">
        <v>4100</v>
      </c>
      <c r="K1732" s="141" t="s">
        <v>4100</v>
      </c>
      <c r="L1732" s="141" t="s">
        <v>4100</v>
      </c>
      <c r="M1732" s="141" t="s">
        <v>4100</v>
      </c>
      <c r="N1732" s="141" t="s">
        <v>4100</v>
      </c>
      <c r="O1732" s="141" t="s">
        <v>4099</v>
      </c>
    </row>
    <row r="1733" spans="1:15" x14ac:dyDescent="0.2">
      <c r="A1733" s="141">
        <v>336956</v>
      </c>
      <c r="B1733" s="141" t="s">
        <v>4111</v>
      </c>
      <c r="C1733" s="141" t="s">
        <v>4100</v>
      </c>
      <c r="D1733" s="141" t="s">
        <v>4100</v>
      </c>
      <c r="E1733" s="141" t="s">
        <v>4099</v>
      </c>
      <c r="F1733" s="141" t="s">
        <v>4100</v>
      </c>
      <c r="G1733" s="141" t="s">
        <v>4100</v>
      </c>
      <c r="H1733" s="141" t="s">
        <v>4100</v>
      </c>
      <c r="I1733" s="141" t="s">
        <v>4100</v>
      </c>
      <c r="J1733" s="141" t="s">
        <v>4098</v>
      </c>
      <c r="K1733" s="141" t="s">
        <v>4098</v>
      </c>
      <c r="L1733" s="141" t="s">
        <v>4099</v>
      </c>
      <c r="M1733" s="141" t="s">
        <v>4099</v>
      </c>
      <c r="N1733" s="141" t="s">
        <v>4098</v>
      </c>
      <c r="O1733" s="141" t="s">
        <v>4098</v>
      </c>
    </row>
    <row r="1734" spans="1:15" x14ac:dyDescent="0.2">
      <c r="A1734" s="141">
        <v>336966</v>
      </c>
      <c r="B1734" s="141" t="s">
        <v>4111</v>
      </c>
      <c r="C1734" s="141" t="s">
        <v>4099</v>
      </c>
      <c r="D1734" s="141" t="s">
        <v>4100</v>
      </c>
      <c r="E1734" s="141" t="s">
        <v>4100</v>
      </c>
      <c r="F1734" s="141" t="s">
        <v>4100</v>
      </c>
      <c r="G1734" s="141" t="s">
        <v>4100</v>
      </c>
      <c r="H1734" s="141" t="s">
        <v>4100</v>
      </c>
      <c r="I1734" s="141" t="s">
        <v>4099</v>
      </c>
      <c r="J1734" s="141" t="s">
        <v>4100</v>
      </c>
      <c r="K1734" s="141" t="s">
        <v>4099</v>
      </c>
      <c r="L1734" s="141" t="s">
        <v>4098</v>
      </c>
      <c r="M1734" s="141" t="s">
        <v>4100</v>
      </c>
      <c r="N1734" s="141" t="s">
        <v>4099</v>
      </c>
      <c r="O1734" s="141" t="s">
        <v>4100</v>
      </c>
    </row>
    <row r="1735" spans="1:15" x14ac:dyDescent="0.2">
      <c r="A1735" s="141">
        <v>336974</v>
      </c>
      <c r="B1735" s="141" t="s">
        <v>4111</v>
      </c>
      <c r="C1735" s="141" t="s">
        <v>4100</v>
      </c>
      <c r="D1735" s="141" t="s">
        <v>4100</v>
      </c>
      <c r="E1735" s="141" t="s">
        <v>4100</v>
      </c>
      <c r="F1735" s="141" t="s">
        <v>4100</v>
      </c>
      <c r="G1735" s="141" t="s">
        <v>4100</v>
      </c>
      <c r="H1735" s="141" t="s">
        <v>4100</v>
      </c>
      <c r="I1735" s="141" t="s">
        <v>4100</v>
      </c>
      <c r="J1735" s="141" t="s">
        <v>4100</v>
      </c>
      <c r="K1735" s="141" t="s">
        <v>4100</v>
      </c>
      <c r="L1735" s="141" t="s">
        <v>4098</v>
      </c>
      <c r="M1735" s="141" t="s">
        <v>4098</v>
      </c>
      <c r="N1735" s="141" t="s">
        <v>4098</v>
      </c>
      <c r="O1735" s="141" t="s">
        <v>4098</v>
      </c>
    </row>
    <row r="1736" spans="1:15" x14ac:dyDescent="0.2">
      <c r="A1736" s="141">
        <v>336976</v>
      </c>
      <c r="B1736" s="141" t="s">
        <v>4111</v>
      </c>
      <c r="C1736" s="141" t="s">
        <v>4100</v>
      </c>
      <c r="D1736" s="141" t="s">
        <v>4100</v>
      </c>
      <c r="E1736" s="141" t="s">
        <v>4100</v>
      </c>
      <c r="F1736" s="141" t="s">
        <v>4100</v>
      </c>
      <c r="G1736" s="141" t="s">
        <v>4100</v>
      </c>
      <c r="H1736" s="141" t="s">
        <v>4100</v>
      </c>
      <c r="I1736" s="141" t="s">
        <v>4100</v>
      </c>
      <c r="J1736" s="141" t="s">
        <v>4100</v>
      </c>
      <c r="K1736" s="141" t="s">
        <v>4099</v>
      </c>
      <c r="L1736" s="141" t="s">
        <v>4100</v>
      </c>
      <c r="M1736" s="141" t="s">
        <v>4100</v>
      </c>
      <c r="N1736" s="141" t="s">
        <v>4100</v>
      </c>
      <c r="O1736" s="141" t="s">
        <v>4098</v>
      </c>
    </row>
    <row r="1737" spans="1:15" x14ac:dyDescent="0.2">
      <c r="A1737" s="141">
        <v>336977</v>
      </c>
      <c r="B1737" s="141" t="s">
        <v>4111</v>
      </c>
      <c r="C1737" s="141" t="s">
        <v>4100</v>
      </c>
      <c r="D1737" s="141" t="s">
        <v>4100</v>
      </c>
      <c r="E1737" s="141" t="s">
        <v>4100</v>
      </c>
      <c r="F1737" s="141" t="s">
        <v>4100</v>
      </c>
      <c r="G1737" s="141" t="s">
        <v>4099</v>
      </c>
      <c r="H1737" s="141" t="s">
        <v>4100</v>
      </c>
      <c r="I1737" s="141" t="s">
        <v>4098</v>
      </c>
      <c r="J1737" s="141" t="s">
        <v>4099</v>
      </c>
      <c r="K1737" s="141" t="s">
        <v>4099</v>
      </c>
      <c r="L1737" s="141" t="s">
        <v>4099</v>
      </c>
      <c r="M1737" s="141" t="s">
        <v>4099</v>
      </c>
      <c r="N1737" s="141" t="s">
        <v>4098</v>
      </c>
      <c r="O1737" s="141" t="s">
        <v>4099</v>
      </c>
    </row>
    <row r="1738" spans="1:15" x14ac:dyDescent="0.2">
      <c r="A1738" s="141">
        <v>336998</v>
      </c>
      <c r="B1738" s="141" t="s">
        <v>4111</v>
      </c>
      <c r="C1738" s="141" t="s">
        <v>4098</v>
      </c>
      <c r="D1738" s="141" t="s">
        <v>4099</v>
      </c>
      <c r="E1738" s="141" t="s">
        <v>4100</v>
      </c>
      <c r="F1738" s="141" t="s">
        <v>4100</v>
      </c>
      <c r="G1738" s="141" t="s">
        <v>4100</v>
      </c>
      <c r="H1738" s="141" t="s">
        <v>4099</v>
      </c>
      <c r="I1738" s="141" t="s">
        <v>4099</v>
      </c>
      <c r="J1738" s="141" t="s">
        <v>4098</v>
      </c>
      <c r="K1738" s="141" t="s">
        <v>4099</v>
      </c>
      <c r="L1738" s="141" t="s">
        <v>4099</v>
      </c>
      <c r="M1738" s="141" t="s">
        <v>4098</v>
      </c>
      <c r="N1738" s="141" t="s">
        <v>4098</v>
      </c>
      <c r="O1738" s="141" t="s">
        <v>4098</v>
      </c>
    </row>
    <row r="1739" spans="1:15" x14ac:dyDescent="0.2">
      <c r="A1739" s="141">
        <v>337011</v>
      </c>
      <c r="B1739" s="141" t="s">
        <v>4111</v>
      </c>
      <c r="C1739" s="141" t="s">
        <v>4100</v>
      </c>
      <c r="D1739" s="141" t="s">
        <v>4100</v>
      </c>
      <c r="E1739" s="141" t="s">
        <v>4100</v>
      </c>
      <c r="F1739" s="141" t="s">
        <v>4100</v>
      </c>
      <c r="G1739" s="141" t="s">
        <v>4100</v>
      </c>
      <c r="H1739" s="141" t="s">
        <v>4100</v>
      </c>
      <c r="I1739" s="141" t="s">
        <v>4099</v>
      </c>
      <c r="J1739" s="141" t="s">
        <v>4099</v>
      </c>
      <c r="K1739" s="141" t="s">
        <v>4100</v>
      </c>
      <c r="L1739" s="141" t="s">
        <v>4099</v>
      </c>
      <c r="M1739" s="141" t="s">
        <v>4100</v>
      </c>
      <c r="N1739" s="141" t="s">
        <v>4099</v>
      </c>
      <c r="O1739" s="141" t="s">
        <v>4099</v>
      </c>
    </row>
    <row r="1740" spans="1:15" x14ac:dyDescent="0.2">
      <c r="A1740" s="141">
        <v>337018</v>
      </c>
      <c r="B1740" s="141" t="s">
        <v>4111</v>
      </c>
      <c r="C1740" s="141" t="s">
        <v>4099</v>
      </c>
      <c r="D1740" s="141" t="s">
        <v>4100</v>
      </c>
      <c r="E1740" s="141" t="s">
        <v>4100</v>
      </c>
      <c r="F1740" s="141" t="s">
        <v>4099</v>
      </c>
      <c r="G1740" s="141" t="s">
        <v>4099</v>
      </c>
      <c r="H1740" s="141" t="s">
        <v>4099</v>
      </c>
      <c r="I1740" s="141" t="s">
        <v>4100</v>
      </c>
      <c r="J1740" s="141" t="s">
        <v>4099</v>
      </c>
      <c r="K1740" s="141" t="s">
        <v>4099</v>
      </c>
      <c r="L1740" s="141" t="s">
        <v>4099</v>
      </c>
      <c r="M1740" s="141" t="s">
        <v>4099</v>
      </c>
      <c r="N1740" s="141" t="s">
        <v>4100</v>
      </c>
      <c r="O1740" s="141" t="s">
        <v>4099</v>
      </c>
    </row>
    <row r="1741" spans="1:15" x14ac:dyDescent="0.2">
      <c r="A1741" s="141">
        <v>337021</v>
      </c>
      <c r="B1741" s="141" t="s">
        <v>4111</v>
      </c>
      <c r="C1741" s="141" t="s">
        <v>4100</v>
      </c>
      <c r="D1741" s="141" t="s">
        <v>4100</v>
      </c>
      <c r="E1741" s="141" t="s">
        <v>4100</v>
      </c>
      <c r="F1741" s="141" t="s">
        <v>4100</v>
      </c>
      <c r="G1741" s="141" t="s">
        <v>4100</v>
      </c>
      <c r="H1741" s="141" t="s">
        <v>4100</v>
      </c>
      <c r="I1741" s="141" t="s">
        <v>4098</v>
      </c>
      <c r="J1741" s="141" t="s">
        <v>4100</v>
      </c>
      <c r="K1741" s="141" t="s">
        <v>4100</v>
      </c>
      <c r="L1741" s="141" t="s">
        <v>4099</v>
      </c>
      <c r="M1741" s="141" t="s">
        <v>4100</v>
      </c>
      <c r="N1741" s="141" t="s">
        <v>4099</v>
      </c>
      <c r="O1741" s="141" t="s">
        <v>4100</v>
      </c>
    </row>
    <row r="1742" spans="1:15" x14ac:dyDescent="0.2">
      <c r="A1742" s="141">
        <v>337194</v>
      </c>
      <c r="B1742" s="141" t="s">
        <v>4111</v>
      </c>
      <c r="C1742" s="141" t="s">
        <v>4098</v>
      </c>
      <c r="D1742" s="141" t="s">
        <v>4098</v>
      </c>
      <c r="E1742" s="141" t="s">
        <v>4100</v>
      </c>
      <c r="F1742" s="141" t="s">
        <v>4100</v>
      </c>
      <c r="G1742" s="141" t="s">
        <v>4098</v>
      </c>
      <c r="H1742" s="141" t="s">
        <v>4098</v>
      </c>
      <c r="I1742" s="141" t="s">
        <v>4098</v>
      </c>
      <c r="J1742" s="141" t="s">
        <v>4098</v>
      </c>
      <c r="K1742" s="141" t="s">
        <v>4099</v>
      </c>
      <c r="L1742" s="141" t="s">
        <v>4099</v>
      </c>
      <c r="M1742" s="141" t="s">
        <v>4100</v>
      </c>
      <c r="N1742" s="141" t="s">
        <v>4098</v>
      </c>
      <c r="O1742" s="141" t="s">
        <v>4098</v>
      </c>
    </row>
    <row r="1743" spans="1:15" x14ac:dyDescent="0.2">
      <c r="A1743" s="141">
        <v>337195</v>
      </c>
      <c r="B1743" s="141" t="s">
        <v>4111</v>
      </c>
      <c r="C1743" s="141" t="s">
        <v>4098</v>
      </c>
      <c r="D1743" s="141" t="s">
        <v>4100</v>
      </c>
      <c r="E1743" s="141" t="s">
        <v>4098</v>
      </c>
      <c r="F1743" s="141" t="s">
        <v>4098</v>
      </c>
      <c r="G1743" s="141" t="s">
        <v>4098</v>
      </c>
      <c r="H1743" s="141" t="s">
        <v>4098</v>
      </c>
      <c r="I1743" s="141" t="s">
        <v>4098</v>
      </c>
      <c r="J1743" s="141" t="s">
        <v>4098</v>
      </c>
      <c r="K1743" s="141" t="s">
        <v>4099</v>
      </c>
      <c r="L1743" s="141" t="s">
        <v>4098</v>
      </c>
      <c r="M1743" s="141" t="s">
        <v>4100</v>
      </c>
      <c r="N1743" s="141" t="s">
        <v>4098</v>
      </c>
      <c r="O1743" s="141" t="s">
        <v>4100</v>
      </c>
    </row>
    <row r="1744" spans="1:15" x14ac:dyDescent="0.2">
      <c r="A1744" s="141">
        <v>337196</v>
      </c>
      <c r="B1744" s="141" t="s">
        <v>4111</v>
      </c>
      <c r="C1744" s="141" t="s">
        <v>4099</v>
      </c>
      <c r="D1744" s="141" t="s">
        <v>4098</v>
      </c>
      <c r="E1744" s="141" t="s">
        <v>4100</v>
      </c>
      <c r="F1744" s="141" t="s">
        <v>4099</v>
      </c>
      <c r="G1744" s="141" t="s">
        <v>4098</v>
      </c>
      <c r="H1744" s="141" t="s">
        <v>4098</v>
      </c>
      <c r="I1744" s="141" t="s">
        <v>4100</v>
      </c>
      <c r="J1744" s="141" t="s">
        <v>4098</v>
      </c>
      <c r="K1744" s="141" t="s">
        <v>4099</v>
      </c>
      <c r="L1744" s="141" t="s">
        <v>4100</v>
      </c>
      <c r="M1744" s="141" t="s">
        <v>4099</v>
      </c>
      <c r="N1744" s="141" t="s">
        <v>4099</v>
      </c>
      <c r="O1744" s="141" t="s">
        <v>4098</v>
      </c>
    </row>
    <row r="1745" spans="1:15" x14ac:dyDescent="0.2">
      <c r="A1745" s="141">
        <v>337200</v>
      </c>
      <c r="B1745" s="141" t="s">
        <v>4111</v>
      </c>
      <c r="C1745" s="141" t="s">
        <v>4099</v>
      </c>
      <c r="D1745" s="141" t="s">
        <v>4099</v>
      </c>
      <c r="E1745" s="141" t="s">
        <v>4099</v>
      </c>
      <c r="F1745" s="141" t="s">
        <v>4098</v>
      </c>
      <c r="G1745" s="141" t="s">
        <v>4099</v>
      </c>
      <c r="H1745" s="141" t="s">
        <v>4098</v>
      </c>
      <c r="I1745" s="141" t="s">
        <v>4098</v>
      </c>
      <c r="J1745" s="141" t="s">
        <v>4100</v>
      </c>
      <c r="K1745" s="141" t="s">
        <v>4100</v>
      </c>
      <c r="L1745" s="141" t="s">
        <v>4100</v>
      </c>
      <c r="M1745" s="141" t="s">
        <v>4099</v>
      </c>
      <c r="N1745" s="141" t="s">
        <v>4099</v>
      </c>
      <c r="O1745" s="141" t="s">
        <v>4099</v>
      </c>
    </row>
    <row r="1746" spans="1:15" x14ac:dyDescent="0.2">
      <c r="A1746" s="141">
        <v>337226</v>
      </c>
      <c r="B1746" s="141" t="s">
        <v>4111</v>
      </c>
      <c r="C1746" s="141" t="s">
        <v>4099</v>
      </c>
      <c r="D1746" s="141" t="s">
        <v>4099</v>
      </c>
      <c r="E1746" s="141" t="s">
        <v>4099</v>
      </c>
      <c r="F1746" s="141" t="s">
        <v>4100</v>
      </c>
      <c r="G1746" s="141" t="s">
        <v>4099</v>
      </c>
      <c r="H1746" s="141" t="s">
        <v>4100</v>
      </c>
      <c r="I1746" s="141" t="s">
        <v>4100</v>
      </c>
      <c r="J1746" s="141" t="s">
        <v>4099</v>
      </c>
      <c r="K1746" s="141" t="s">
        <v>4100</v>
      </c>
      <c r="L1746" s="141" t="s">
        <v>4099</v>
      </c>
      <c r="M1746" s="141" t="s">
        <v>4099</v>
      </c>
      <c r="N1746" s="141" t="s">
        <v>4100</v>
      </c>
      <c r="O1746" s="141" t="s">
        <v>4098</v>
      </c>
    </row>
    <row r="1747" spans="1:15" x14ac:dyDescent="0.2">
      <c r="A1747" s="141">
        <v>337235</v>
      </c>
      <c r="B1747" s="141" t="s">
        <v>4111</v>
      </c>
      <c r="C1747" s="141" t="s">
        <v>4099</v>
      </c>
      <c r="D1747" s="141" t="s">
        <v>4098</v>
      </c>
      <c r="E1747" s="141" t="s">
        <v>4098</v>
      </c>
      <c r="F1747" s="141" t="s">
        <v>4100</v>
      </c>
      <c r="G1747" s="141" t="s">
        <v>4099</v>
      </c>
      <c r="H1747" s="141" t="s">
        <v>4098</v>
      </c>
      <c r="I1747" s="141" t="s">
        <v>4099</v>
      </c>
      <c r="J1747" s="141" t="s">
        <v>4098</v>
      </c>
      <c r="K1747" s="141" t="s">
        <v>4098</v>
      </c>
      <c r="L1747" s="141" t="s">
        <v>4098</v>
      </c>
      <c r="M1747" s="141" t="s">
        <v>4098</v>
      </c>
      <c r="N1747" s="141" t="s">
        <v>4098</v>
      </c>
      <c r="O1747" s="141" t="s">
        <v>4098</v>
      </c>
    </row>
    <row r="1748" spans="1:15" x14ac:dyDescent="0.2">
      <c r="A1748" s="141">
        <v>337236</v>
      </c>
      <c r="B1748" s="141" t="s">
        <v>4111</v>
      </c>
      <c r="C1748" s="141" t="s">
        <v>4100</v>
      </c>
      <c r="D1748" s="141" t="s">
        <v>4098</v>
      </c>
      <c r="E1748" s="141" t="s">
        <v>4098</v>
      </c>
      <c r="F1748" s="141" t="s">
        <v>4100</v>
      </c>
      <c r="G1748" s="141" t="s">
        <v>4098</v>
      </c>
      <c r="H1748" s="141" t="s">
        <v>4098</v>
      </c>
      <c r="I1748" s="141" t="s">
        <v>4100</v>
      </c>
      <c r="J1748" s="141" t="s">
        <v>4099</v>
      </c>
      <c r="K1748" s="141" t="s">
        <v>4099</v>
      </c>
      <c r="L1748" s="141" t="s">
        <v>4099</v>
      </c>
      <c r="M1748" s="141" t="s">
        <v>4099</v>
      </c>
      <c r="N1748" s="141" t="s">
        <v>4099</v>
      </c>
      <c r="O1748" s="141" t="s">
        <v>4099</v>
      </c>
    </row>
    <row r="1749" spans="1:15" x14ac:dyDescent="0.2">
      <c r="A1749" s="141">
        <v>337250</v>
      </c>
      <c r="B1749" s="141" t="s">
        <v>4111</v>
      </c>
      <c r="C1749" s="141" t="s">
        <v>4100</v>
      </c>
      <c r="D1749" s="141" t="s">
        <v>4098</v>
      </c>
      <c r="E1749" s="141" t="s">
        <v>4098</v>
      </c>
      <c r="F1749" s="141" t="s">
        <v>4100</v>
      </c>
      <c r="G1749" s="141" t="s">
        <v>4098</v>
      </c>
      <c r="H1749" s="141" t="s">
        <v>4100</v>
      </c>
      <c r="I1749" s="141" t="s">
        <v>4098</v>
      </c>
      <c r="J1749" s="141" t="s">
        <v>4098</v>
      </c>
      <c r="K1749" s="141" t="s">
        <v>4100</v>
      </c>
      <c r="L1749" s="141" t="s">
        <v>4098</v>
      </c>
      <c r="M1749" s="141" t="s">
        <v>4099</v>
      </c>
      <c r="N1749" s="141" t="s">
        <v>4098</v>
      </c>
      <c r="O1749" s="141" t="s">
        <v>4099</v>
      </c>
    </row>
    <row r="1750" spans="1:15" x14ac:dyDescent="0.2">
      <c r="A1750" s="141">
        <v>337253</v>
      </c>
      <c r="B1750" s="141" t="s">
        <v>4111</v>
      </c>
      <c r="C1750" s="141" t="s">
        <v>4098</v>
      </c>
      <c r="D1750" s="141" t="s">
        <v>4100</v>
      </c>
      <c r="E1750" s="141" t="s">
        <v>4098</v>
      </c>
      <c r="F1750" s="141" t="s">
        <v>4100</v>
      </c>
      <c r="G1750" s="141" t="s">
        <v>4098</v>
      </c>
      <c r="H1750" s="141" t="s">
        <v>4098</v>
      </c>
      <c r="I1750" s="141" t="s">
        <v>4098</v>
      </c>
      <c r="J1750" s="141" t="s">
        <v>4100</v>
      </c>
      <c r="K1750" s="141" t="s">
        <v>4099</v>
      </c>
      <c r="L1750" s="141" t="s">
        <v>4100</v>
      </c>
      <c r="M1750" s="141" t="s">
        <v>4100</v>
      </c>
      <c r="N1750" s="141" t="s">
        <v>4100</v>
      </c>
      <c r="O1750" s="141" t="s">
        <v>4098</v>
      </c>
    </row>
    <row r="1751" spans="1:15" x14ac:dyDescent="0.2">
      <c r="A1751" s="141">
        <v>337254</v>
      </c>
      <c r="B1751" s="141" t="s">
        <v>4111</v>
      </c>
      <c r="C1751" s="141" t="s">
        <v>4099</v>
      </c>
      <c r="D1751" s="141" t="s">
        <v>4099</v>
      </c>
      <c r="E1751" s="141" t="s">
        <v>4100</v>
      </c>
      <c r="F1751" s="141" t="s">
        <v>4100</v>
      </c>
      <c r="G1751" s="141" t="s">
        <v>4100</v>
      </c>
      <c r="H1751" s="141" t="s">
        <v>4100</v>
      </c>
      <c r="I1751" s="141" t="s">
        <v>4099</v>
      </c>
      <c r="J1751" s="141" t="s">
        <v>4099</v>
      </c>
      <c r="K1751" s="141" t="s">
        <v>4098</v>
      </c>
      <c r="L1751" s="141" t="s">
        <v>4098</v>
      </c>
      <c r="M1751" s="141" t="s">
        <v>4098</v>
      </c>
      <c r="N1751" s="141" t="s">
        <v>4098</v>
      </c>
      <c r="O1751" s="141" t="s">
        <v>4098</v>
      </c>
    </row>
    <row r="1752" spans="1:15" x14ac:dyDescent="0.2">
      <c r="A1752" s="141">
        <v>337263</v>
      </c>
      <c r="B1752" s="141" t="s">
        <v>4111</v>
      </c>
      <c r="C1752" s="141" t="s">
        <v>4099</v>
      </c>
      <c r="D1752" s="141" t="s">
        <v>4100</v>
      </c>
      <c r="E1752" s="141" t="s">
        <v>4100</v>
      </c>
      <c r="F1752" s="141" t="s">
        <v>4099</v>
      </c>
      <c r="G1752" s="141" t="s">
        <v>4099</v>
      </c>
      <c r="H1752" s="141" t="s">
        <v>4100</v>
      </c>
      <c r="I1752" s="141" t="s">
        <v>4100</v>
      </c>
      <c r="J1752" s="141" t="s">
        <v>4099</v>
      </c>
      <c r="K1752" s="141" t="s">
        <v>4099</v>
      </c>
      <c r="L1752" s="141" t="s">
        <v>4099</v>
      </c>
      <c r="M1752" s="141" t="s">
        <v>4099</v>
      </c>
      <c r="N1752" s="141" t="s">
        <v>4098</v>
      </c>
      <c r="O1752" s="141" t="s">
        <v>4099</v>
      </c>
    </row>
    <row r="1753" spans="1:15" x14ac:dyDescent="0.2">
      <c r="A1753" s="141">
        <v>337267</v>
      </c>
      <c r="B1753" s="141" t="s">
        <v>4111</v>
      </c>
      <c r="C1753" s="141" t="s">
        <v>4098</v>
      </c>
      <c r="D1753" s="141" t="s">
        <v>4098</v>
      </c>
      <c r="E1753" s="141" t="s">
        <v>4100</v>
      </c>
      <c r="F1753" s="141" t="s">
        <v>4098</v>
      </c>
      <c r="G1753" s="141" t="s">
        <v>4098</v>
      </c>
      <c r="H1753" s="141" t="s">
        <v>4098</v>
      </c>
      <c r="I1753" s="141" t="s">
        <v>4098</v>
      </c>
      <c r="J1753" s="141" t="s">
        <v>4098</v>
      </c>
      <c r="K1753" s="141" t="s">
        <v>4098</v>
      </c>
      <c r="L1753" s="141" t="s">
        <v>4099</v>
      </c>
      <c r="M1753" s="141" t="s">
        <v>4100</v>
      </c>
      <c r="N1753" s="141" t="s">
        <v>4099</v>
      </c>
      <c r="O1753" s="141" t="s">
        <v>4098</v>
      </c>
    </row>
    <row r="1754" spans="1:15" x14ac:dyDescent="0.2">
      <c r="A1754" s="141">
        <v>337284</v>
      </c>
      <c r="B1754" s="141" t="s">
        <v>4111</v>
      </c>
      <c r="C1754" s="141" t="s">
        <v>4100</v>
      </c>
      <c r="D1754" s="141" t="s">
        <v>4100</v>
      </c>
      <c r="E1754" s="141" t="s">
        <v>4098</v>
      </c>
      <c r="F1754" s="141" t="s">
        <v>4100</v>
      </c>
      <c r="G1754" s="141" t="s">
        <v>4099</v>
      </c>
      <c r="H1754" s="141" t="s">
        <v>4098</v>
      </c>
      <c r="I1754" s="141" t="s">
        <v>4099</v>
      </c>
      <c r="J1754" s="141" t="s">
        <v>4100</v>
      </c>
      <c r="K1754" s="141" t="s">
        <v>4100</v>
      </c>
      <c r="L1754" s="141" t="s">
        <v>4100</v>
      </c>
      <c r="M1754" s="141" t="s">
        <v>4100</v>
      </c>
      <c r="N1754" s="141" t="s">
        <v>4100</v>
      </c>
      <c r="O1754" s="141" t="s">
        <v>4099</v>
      </c>
    </row>
    <row r="1755" spans="1:15" x14ac:dyDescent="0.2">
      <c r="A1755" s="141">
        <v>337294</v>
      </c>
      <c r="B1755" s="141" t="s">
        <v>4111</v>
      </c>
      <c r="C1755" s="141" t="s">
        <v>4099</v>
      </c>
      <c r="D1755" s="141" t="s">
        <v>4100</v>
      </c>
      <c r="E1755" s="141" t="s">
        <v>4099</v>
      </c>
      <c r="F1755" s="141" t="s">
        <v>4098</v>
      </c>
      <c r="G1755" s="141" t="s">
        <v>4098</v>
      </c>
      <c r="H1755" s="141" t="s">
        <v>4098</v>
      </c>
      <c r="I1755" s="141" t="s">
        <v>4099</v>
      </c>
      <c r="J1755" s="141" t="s">
        <v>4098</v>
      </c>
      <c r="K1755" s="141" t="s">
        <v>4098</v>
      </c>
      <c r="L1755" s="141" t="s">
        <v>4098</v>
      </c>
      <c r="M1755" s="141" t="s">
        <v>4098</v>
      </c>
      <c r="N1755" s="141" t="s">
        <v>4099</v>
      </c>
      <c r="O1755" s="141" t="s">
        <v>4098</v>
      </c>
    </row>
    <row r="1756" spans="1:15" x14ac:dyDescent="0.2">
      <c r="A1756" s="141">
        <v>317869</v>
      </c>
      <c r="B1756" s="141" t="s">
        <v>4111</v>
      </c>
      <c r="C1756" s="141" t="s">
        <v>4098</v>
      </c>
      <c r="D1756" s="141" t="s">
        <v>4098</v>
      </c>
      <c r="E1756" s="141" t="s">
        <v>4100</v>
      </c>
      <c r="F1756" s="141" t="s">
        <v>4100</v>
      </c>
      <c r="G1756" s="141" t="s">
        <v>4100</v>
      </c>
      <c r="H1756" s="141" t="s">
        <v>4099</v>
      </c>
      <c r="I1756" s="141" t="s">
        <v>4100</v>
      </c>
      <c r="J1756" s="141" t="s">
        <v>4098</v>
      </c>
      <c r="K1756" s="141" t="s">
        <v>4098</v>
      </c>
      <c r="L1756" s="141" t="s">
        <v>4098</v>
      </c>
      <c r="M1756" s="141" t="s">
        <v>4098</v>
      </c>
      <c r="N1756" s="141" t="s">
        <v>4098</v>
      </c>
      <c r="O1756" s="141" t="s">
        <v>4098</v>
      </c>
    </row>
    <row r="1757" spans="1:15" x14ac:dyDescent="0.2">
      <c r="A1757" s="141">
        <v>325064</v>
      </c>
      <c r="B1757" s="141" t="s">
        <v>4111</v>
      </c>
      <c r="C1757" s="141" t="s">
        <v>4100</v>
      </c>
      <c r="D1757" s="141" t="s">
        <v>4100</v>
      </c>
      <c r="E1757" s="141" t="s">
        <v>4100</v>
      </c>
      <c r="F1757" s="141" t="s">
        <v>4100</v>
      </c>
      <c r="G1757" s="141" t="s">
        <v>4100</v>
      </c>
      <c r="H1757" s="141" t="s">
        <v>4099</v>
      </c>
      <c r="I1757" s="141" t="s">
        <v>4099</v>
      </c>
      <c r="J1757" s="141" t="s">
        <v>4099</v>
      </c>
      <c r="K1757" s="141" t="s">
        <v>4098</v>
      </c>
      <c r="L1757" s="141" t="s">
        <v>4099</v>
      </c>
      <c r="M1757" s="141" t="s">
        <v>4099</v>
      </c>
      <c r="N1757" s="141" t="s">
        <v>4098</v>
      </c>
      <c r="O1757" s="141" t="s">
        <v>4098</v>
      </c>
    </row>
    <row r="1758" spans="1:15" x14ac:dyDescent="0.2">
      <c r="A1758" s="141">
        <v>329019</v>
      </c>
      <c r="B1758" s="141" t="s">
        <v>4111</v>
      </c>
      <c r="C1758" s="141" t="s">
        <v>4100</v>
      </c>
      <c r="D1758" s="141" t="s">
        <v>4099</v>
      </c>
      <c r="E1758" s="141" t="s">
        <v>4099</v>
      </c>
      <c r="F1758" s="141" t="s">
        <v>4100</v>
      </c>
      <c r="G1758" s="141" t="s">
        <v>4099</v>
      </c>
      <c r="H1758" s="141" t="s">
        <v>4100</v>
      </c>
      <c r="I1758" s="141" t="s">
        <v>4099</v>
      </c>
      <c r="J1758" s="141" t="s">
        <v>4099</v>
      </c>
      <c r="K1758" s="141" t="s">
        <v>4100</v>
      </c>
      <c r="L1758" s="141" t="s">
        <v>4100</v>
      </c>
      <c r="M1758" s="141" t="s">
        <v>4099</v>
      </c>
      <c r="N1758" s="141" t="s">
        <v>4098</v>
      </c>
      <c r="O1758" s="141" t="s">
        <v>4099</v>
      </c>
    </row>
    <row r="1759" spans="1:15" x14ac:dyDescent="0.2">
      <c r="A1759" s="141">
        <v>331708</v>
      </c>
      <c r="B1759" s="141" t="s">
        <v>4111</v>
      </c>
      <c r="C1759" s="141" t="s">
        <v>4100</v>
      </c>
      <c r="D1759" s="141" t="s">
        <v>4100</v>
      </c>
      <c r="E1759" s="141" t="s">
        <v>4098</v>
      </c>
      <c r="F1759" s="141" t="s">
        <v>4099</v>
      </c>
      <c r="G1759" s="141" t="s">
        <v>4098</v>
      </c>
      <c r="H1759" s="141" t="s">
        <v>4098</v>
      </c>
      <c r="I1759" s="141" t="s">
        <v>4098</v>
      </c>
      <c r="J1759" s="141" t="s">
        <v>4098</v>
      </c>
      <c r="K1759" s="141" t="s">
        <v>4098</v>
      </c>
      <c r="L1759" s="141" t="s">
        <v>4098</v>
      </c>
      <c r="M1759" s="141" t="s">
        <v>4098</v>
      </c>
      <c r="N1759" s="141" t="s">
        <v>4098</v>
      </c>
      <c r="O1759" s="141" t="s">
        <v>4098</v>
      </c>
    </row>
    <row r="1760" spans="1:15" x14ac:dyDescent="0.2">
      <c r="A1760" s="141">
        <v>331890</v>
      </c>
      <c r="B1760" s="141" t="s">
        <v>4111</v>
      </c>
      <c r="C1760" s="141" t="s">
        <v>4100</v>
      </c>
      <c r="D1760" s="141" t="s">
        <v>4100</v>
      </c>
      <c r="E1760" s="141" t="s">
        <v>4100</v>
      </c>
      <c r="F1760" s="141" t="s">
        <v>4100</v>
      </c>
      <c r="G1760" s="141" t="s">
        <v>4100</v>
      </c>
      <c r="H1760" s="141" t="s">
        <v>4100</v>
      </c>
      <c r="I1760" s="141" t="s">
        <v>4099</v>
      </c>
      <c r="J1760" s="141" t="s">
        <v>4098</v>
      </c>
      <c r="K1760" s="141" t="s">
        <v>4098</v>
      </c>
      <c r="L1760" s="141" t="s">
        <v>4098</v>
      </c>
      <c r="M1760" s="141" t="s">
        <v>4098</v>
      </c>
      <c r="N1760" s="141" t="s">
        <v>4098</v>
      </c>
      <c r="O1760" s="141" t="s">
        <v>4098</v>
      </c>
    </row>
    <row r="1761" spans="1:15" x14ac:dyDescent="0.2">
      <c r="A1761" s="141">
        <v>318007</v>
      </c>
      <c r="B1761" s="141" t="s">
        <v>4111</v>
      </c>
      <c r="C1761" s="141" t="s">
        <v>4098</v>
      </c>
      <c r="D1761" s="141" t="s">
        <v>4100</v>
      </c>
      <c r="E1761" s="141" t="s">
        <v>4100</v>
      </c>
      <c r="F1761" s="141" t="s">
        <v>4098</v>
      </c>
      <c r="G1761" s="141" t="s">
        <v>4098</v>
      </c>
      <c r="H1761" s="141" t="s">
        <v>4099</v>
      </c>
      <c r="I1761" s="141" t="s">
        <v>4098</v>
      </c>
      <c r="J1761" s="141" t="s">
        <v>4098</v>
      </c>
      <c r="K1761" s="141" t="s">
        <v>4099</v>
      </c>
      <c r="L1761" s="141" t="s">
        <v>4100</v>
      </c>
      <c r="M1761" s="141" t="s">
        <v>4099</v>
      </c>
      <c r="N1761" s="141" t="s">
        <v>4098</v>
      </c>
      <c r="O1761" s="141" t="s">
        <v>4099</v>
      </c>
    </row>
    <row r="1762" spans="1:15" x14ac:dyDescent="0.2">
      <c r="A1762" s="141">
        <v>318204</v>
      </c>
      <c r="B1762" s="141" t="s">
        <v>4111</v>
      </c>
      <c r="C1762" s="141" t="s">
        <v>4100</v>
      </c>
      <c r="D1762" s="141" t="s">
        <v>4100</v>
      </c>
      <c r="E1762" s="141" t="s">
        <v>4098</v>
      </c>
      <c r="F1762" s="141" t="s">
        <v>4098</v>
      </c>
      <c r="G1762" s="141" t="s">
        <v>4100</v>
      </c>
      <c r="H1762" s="141" t="s">
        <v>4099</v>
      </c>
      <c r="I1762" s="141" t="s">
        <v>4098</v>
      </c>
      <c r="J1762" s="141" t="s">
        <v>4098</v>
      </c>
      <c r="K1762" s="141" t="s">
        <v>4098</v>
      </c>
      <c r="L1762" s="141" t="s">
        <v>4098</v>
      </c>
      <c r="M1762" s="141" t="s">
        <v>4098</v>
      </c>
      <c r="N1762" s="141" t="s">
        <v>4098</v>
      </c>
      <c r="O1762" s="141" t="s">
        <v>4098</v>
      </c>
    </row>
    <row r="1763" spans="1:15" x14ac:dyDescent="0.2">
      <c r="A1763" s="141">
        <v>320947</v>
      </c>
      <c r="B1763" s="141" t="s">
        <v>4111</v>
      </c>
      <c r="C1763" s="141" t="s">
        <v>4098</v>
      </c>
      <c r="D1763" s="141" t="s">
        <v>4100</v>
      </c>
      <c r="E1763" s="141" t="s">
        <v>4100</v>
      </c>
      <c r="F1763" s="141" t="s">
        <v>4100</v>
      </c>
      <c r="G1763" s="141" t="s">
        <v>4099</v>
      </c>
      <c r="H1763" s="141" t="s">
        <v>4100</v>
      </c>
      <c r="I1763" s="141" t="s">
        <v>4098</v>
      </c>
      <c r="J1763" s="141" t="s">
        <v>4100</v>
      </c>
      <c r="K1763" s="141" t="s">
        <v>4099</v>
      </c>
      <c r="L1763" s="141" t="s">
        <v>4099</v>
      </c>
      <c r="M1763" s="141" t="s">
        <v>4100</v>
      </c>
      <c r="N1763" s="141" t="s">
        <v>4098</v>
      </c>
      <c r="O1763" s="141" t="s">
        <v>4100</v>
      </c>
    </row>
    <row r="1764" spans="1:15" x14ac:dyDescent="0.2">
      <c r="A1764" s="141">
        <v>322336</v>
      </c>
      <c r="B1764" s="141" t="s">
        <v>4111</v>
      </c>
      <c r="C1764" s="141" t="s">
        <v>4100</v>
      </c>
      <c r="D1764" s="141" t="s">
        <v>4100</v>
      </c>
      <c r="E1764" s="141" t="s">
        <v>4100</v>
      </c>
      <c r="F1764" s="141" t="s">
        <v>4099</v>
      </c>
      <c r="G1764" s="141" t="s">
        <v>4099</v>
      </c>
      <c r="H1764" s="141" t="s">
        <v>4098</v>
      </c>
      <c r="I1764" s="141" t="s">
        <v>4098</v>
      </c>
      <c r="J1764" s="141" t="s">
        <v>4099</v>
      </c>
      <c r="K1764" s="141" t="s">
        <v>4099</v>
      </c>
      <c r="L1764" s="141" t="s">
        <v>4100</v>
      </c>
      <c r="M1764" s="141" t="s">
        <v>4099</v>
      </c>
      <c r="N1764" s="141" t="s">
        <v>4099</v>
      </c>
      <c r="O1764" s="141" t="s">
        <v>4099</v>
      </c>
    </row>
    <row r="1765" spans="1:15" x14ac:dyDescent="0.2">
      <c r="A1765" s="141">
        <v>326934</v>
      </c>
      <c r="B1765" s="141" t="s">
        <v>4111</v>
      </c>
      <c r="C1765" s="141" t="s">
        <v>4100</v>
      </c>
      <c r="D1765" s="141" t="s">
        <v>4099</v>
      </c>
      <c r="E1765" s="141" t="s">
        <v>4100</v>
      </c>
      <c r="F1765" s="141" t="s">
        <v>4100</v>
      </c>
      <c r="G1765" s="141" t="s">
        <v>4100</v>
      </c>
      <c r="H1765" s="141" t="s">
        <v>4100</v>
      </c>
      <c r="I1765" s="141" t="s">
        <v>4099</v>
      </c>
      <c r="J1765" s="141" t="s">
        <v>4100</v>
      </c>
      <c r="K1765" s="141" t="s">
        <v>4100</v>
      </c>
      <c r="L1765" s="141" t="s">
        <v>4100</v>
      </c>
      <c r="M1765" s="141" t="s">
        <v>4099</v>
      </c>
      <c r="N1765" s="141" t="s">
        <v>4100</v>
      </c>
      <c r="O1765" s="141" t="s">
        <v>4099</v>
      </c>
    </row>
    <row r="1766" spans="1:15" x14ac:dyDescent="0.2">
      <c r="A1766" s="141">
        <v>328488</v>
      </c>
      <c r="B1766" s="141" t="s">
        <v>4111</v>
      </c>
      <c r="C1766" s="141" t="s">
        <v>4100</v>
      </c>
      <c r="D1766" s="141" t="s">
        <v>4099</v>
      </c>
      <c r="E1766" s="141" t="s">
        <v>4100</v>
      </c>
      <c r="F1766" s="141" t="s">
        <v>4100</v>
      </c>
      <c r="G1766" s="141" t="s">
        <v>4100</v>
      </c>
      <c r="H1766" s="141" t="s">
        <v>4098</v>
      </c>
      <c r="I1766" s="141" t="s">
        <v>4098</v>
      </c>
      <c r="J1766" s="141" t="s">
        <v>4100</v>
      </c>
      <c r="K1766" s="141" t="s">
        <v>4100</v>
      </c>
      <c r="L1766" s="141" t="s">
        <v>4100</v>
      </c>
      <c r="M1766" s="141" t="s">
        <v>4098</v>
      </c>
      <c r="N1766" s="141" t="s">
        <v>4098</v>
      </c>
      <c r="O1766" s="141" t="s">
        <v>4099</v>
      </c>
    </row>
    <row r="1767" spans="1:15" x14ac:dyDescent="0.2">
      <c r="A1767" s="141">
        <v>330171</v>
      </c>
      <c r="B1767" s="141" t="s">
        <v>4111</v>
      </c>
      <c r="C1767" s="141" t="s">
        <v>4099</v>
      </c>
      <c r="D1767" s="141" t="s">
        <v>4100</v>
      </c>
      <c r="E1767" s="141" t="s">
        <v>4100</v>
      </c>
      <c r="F1767" s="141" t="s">
        <v>4100</v>
      </c>
      <c r="G1767" s="141" t="s">
        <v>4099</v>
      </c>
      <c r="H1767" s="141" t="s">
        <v>4100</v>
      </c>
      <c r="I1767" s="141" t="s">
        <v>4100</v>
      </c>
      <c r="J1767" s="141" t="s">
        <v>4099</v>
      </c>
      <c r="K1767" s="141" t="s">
        <v>4099</v>
      </c>
      <c r="L1767" s="141" t="s">
        <v>4100</v>
      </c>
      <c r="M1767" s="141" t="s">
        <v>4100</v>
      </c>
      <c r="N1767" s="141" t="s">
        <v>4099</v>
      </c>
      <c r="O1767" s="141" t="s">
        <v>4099</v>
      </c>
    </row>
    <row r="1768" spans="1:15" x14ac:dyDescent="0.2">
      <c r="A1768" s="141">
        <v>330677</v>
      </c>
      <c r="B1768" s="141" t="s">
        <v>4111</v>
      </c>
      <c r="C1768" s="141" t="s">
        <v>4100</v>
      </c>
      <c r="D1768" s="141" t="s">
        <v>4099</v>
      </c>
      <c r="E1768" s="141" t="s">
        <v>4100</v>
      </c>
      <c r="F1768" s="141" t="s">
        <v>4100</v>
      </c>
      <c r="G1768" s="141" t="s">
        <v>4099</v>
      </c>
      <c r="H1768" s="141" t="s">
        <v>4100</v>
      </c>
      <c r="I1768" s="141" t="s">
        <v>4098</v>
      </c>
      <c r="J1768" s="141" t="s">
        <v>4099</v>
      </c>
      <c r="K1768" s="141" t="s">
        <v>4099</v>
      </c>
      <c r="L1768" s="141" t="s">
        <v>4099</v>
      </c>
      <c r="M1768" s="141" t="s">
        <v>4099</v>
      </c>
      <c r="N1768" s="141" t="s">
        <v>4098</v>
      </c>
      <c r="O1768" s="141" t="s">
        <v>4099</v>
      </c>
    </row>
    <row r="1769" spans="1:15" x14ac:dyDescent="0.2">
      <c r="A1769" s="141">
        <v>331286</v>
      </c>
      <c r="B1769" s="141" t="s">
        <v>4111</v>
      </c>
      <c r="C1769" s="141" t="s">
        <v>4100</v>
      </c>
      <c r="D1769" s="141" t="s">
        <v>4100</v>
      </c>
      <c r="E1769" s="141" t="s">
        <v>4100</v>
      </c>
      <c r="F1769" s="141" t="s">
        <v>4100</v>
      </c>
      <c r="G1769" s="141" t="s">
        <v>4100</v>
      </c>
      <c r="H1769" s="141" t="s">
        <v>4100</v>
      </c>
      <c r="I1769" s="141" t="s">
        <v>4100</v>
      </c>
      <c r="J1769" s="141" t="s">
        <v>4098</v>
      </c>
      <c r="K1769" s="141" t="s">
        <v>4098</v>
      </c>
      <c r="L1769" s="141" t="s">
        <v>4098</v>
      </c>
      <c r="M1769" s="141" t="s">
        <v>4098</v>
      </c>
      <c r="N1769" s="141" t="s">
        <v>4098</v>
      </c>
      <c r="O1769" s="141" t="s">
        <v>4098</v>
      </c>
    </row>
    <row r="1770" spans="1:15" x14ac:dyDescent="0.2">
      <c r="A1770" s="141">
        <v>331548</v>
      </c>
      <c r="B1770" s="141" t="s">
        <v>4111</v>
      </c>
      <c r="C1770" s="141" t="s">
        <v>4100</v>
      </c>
      <c r="D1770" s="141" t="s">
        <v>4100</v>
      </c>
      <c r="E1770" s="141" t="s">
        <v>4100</v>
      </c>
      <c r="F1770" s="141" t="s">
        <v>4100</v>
      </c>
      <c r="G1770" s="141" t="s">
        <v>4098</v>
      </c>
      <c r="H1770" s="141" t="s">
        <v>4098</v>
      </c>
      <c r="I1770" s="141" t="s">
        <v>4098</v>
      </c>
      <c r="J1770" s="141" t="s">
        <v>4098</v>
      </c>
      <c r="K1770" s="141" t="s">
        <v>4098</v>
      </c>
      <c r="L1770" s="141" t="s">
        <v>4098</v>
      </c>
      <c r="M1770" s="141" t="s">
        <v>4098</v>
      </c>
      <c r="N1770" s="141" t="s">
        <v>4098</v>
      </c>
      <c r="O1770" s="141" t="s">
        <v>4098</v>
      </c>
    </row>
    <row r="1771" spans="1:15" x14ac:dyDescent="0.2">
      <c r="A1771" s="141">
        <v>331894</v>
      </c>
      <c r="B1771" s="141" t="s">
        <v>4111</v>
      </c>
      <c r="C1771" s="141" t="s">
        <v>4098</v>
      </c>
      <c r="D1771" s="141" t="s">
        <v>4099</v>
      </c>
      <c r="E1771" s="141" t="s">
        <v>4099</v>
      </c>
      <c r="F1771" s="141" t="s">
        <v>4100</v>
      </c>
      <c r="G1771" s="141" t="s">
        <v>4100</v>
      </c>
      <c r="H1771" s="141" t="s">
        <v>4100</v>
      </c>
      <c r="I1771" s="141" t="s">
        <v>4100</v>
      </c>
      <c r="J1771" s="141" t="s">
        <v>4098</v>
      </c>
      <c r="K1771" s="141" t="s">
        <v>4098</v>
      </c>
      <c r="L1771" s="141" t="s">
        <v>4098</v>
      </c>
      <c r="M1771" s="141" t="s">
        <v>4098</v>
      </c>
      <c r="N1771" s="141" t="s">
        <v>4100</v>
      </c>
      <c r="O1771" s="141" t="s">
        <v>4098</v>
      </c>
    </row>
    <row r="1772" spans="1:15" x14ac:dyDescent="0.2">
      <c r="A1772" s="141">
        <v>319215</v>
      </c>
      <c r="B1772" s="141" t="s">
        <v>4111</v>
      </c>
      <c r="C1772" s="141" t="s">
        <v>4100</v>
      </c>
      <c r="D1772" s="141" t="s">
        <v>4099</v>
      </c>
      <c r="E1772" s="141" t="s">
        <v>4100</v>
      </c>
      <c r="F1772" s="141" t="s">
        <v>4100</v>
      </c>
      <c r="G1772" s="141" t="s">
        <v>4099</v>
      </c>
      <c r="H1772" s="141" t="s">
        <v>4099</v>
      </c>
      <c r="I1772" s="141" t="s">
        <v>4098</v>
      </c>
      <c r="J1772" s="141" t="s">
        <v>4098</v>
      </c>
      <c r="K1772" s="141" t="s">
        <v>4098</v>
      </c>
      <c r="L1772" s="141" t="s">
        <v>4098</v>
      </c>
      <c r="M1772" s="141" t="s">
        <v>4098</v>
      </c>
      <c r="N1772" s="141" t="s">
        <v>4098</v>
      </c>
      <c r="O1772" s="141" t="s">
        <v>4098</v>
      </c>
    </row>
    <row r="1773" spans="1:15" x14ac:dyDescent="0.2">
      <c r="A1773" s="141">
        <v>320829</v>
      </c>
      <c r="B1773" s="141" t="s">
        <v>4111</v>
      </c>
      <c r="C1773" s="141" t="s">
        <v>4100</v>
      </c>
      <c r="D1773" s="141" t="s">
        <v>4100</v>
      </c>
      <c r="E1773" s="141" t="s">
        <v>4100</v>
      </c>
      <c r="F1773" s="141" t="s">
        <v>4099</v>
      </c>
      <c r="G1773" s="141" t="s">
        <v>4100</v>
      </c>
      <c r="H1773" s="141" t="s">
        <v>4100</v>
      </c>
      <c r="I1773" s="141" t="s">
        <v>4099</v>
      </c>
      <c r="J1773" s="141" t="s">
        <v>4098</v>
      </c>
      <c r="K1773" s="141" t="s">
        <v>4098</v>
      </c>
      <c r="L1773" s="141" t="s">
        <v>4100</v>
      </c>
      <c r="M1773" s="141" t="s">
        <v>4098</v>
      </c>
      <c r="N1773" s="141" t="s">
        <v>4098</v>
      </c>
      <c r="O1773" s="141" t="s">
        <v>4098</v>
      </c>
    </row>
    <row r="1774" spans="1:15" x14ac:dyDescent="0.2">
      <c r="A1774" s="141">
        <v>321757</v>
      </c>
      <c r="B1774" s="141" t="s">
        <v>4111</v>
      </c>
      <c r="C1774" s="141" t="s">
        <v>4100</v>
      </c>
      <c r="D1774" s="141" t="s">
        <v>4098</v>
      </c>
      <c r="E1774" s="141" t="s">
        <v>4100</v>
      </c>
      <c r="F1774" s="141" t="s">
        <v>4098</v>
      </c>
      <c r="G1774" s="141" t="s">
        <v>4100</v>
      </c>
      <c r="H1774" s="141" t="s">
        <v>4098</v>
      </c>
      <c r="I1774" s="141" t="s">
        <v>4098</v>
      </c>
      <c r="J1774" s="141" t="s">
        <v>4099</v>
      </c>
      <c r="K1774" s="141" t="s">
        <v>4099</v>
      </c>
      <c r="L1774" s="141" t="s">
        <v>4099</v>
      </c>
      <c r="M1774" s="141" t="s">
        <v>4098</v>
      </c>
      <c r="N1774" s="141" t="s">
        <v>4098</v>
      </c>
      <c r="O1774" s="141" t="s">
        <v>4098</v>
      </c>
    </row>
    <row r="1775" spans="1:15" x14ac:dyDescent="0.2">
      <c r="A1775" s="141">
        <v>322038</v>
      </c>
      <c r="B1775" s="141" t="s">
        <v>4111</v>
      </c>
      <c r="C1775" s="141" t="s">
        <v>4100</v>
      </c>
      <c r="D1775" s="141" t="s">
        <v>4100</v>
      </c>
      <c r="E1775" s="141" t="s">
        <v>4099</v>
      </c>
      <c r="F1775" s="141" t="s">
        <v>4098</v>
      </c>
      <c r="G1775" s="141" t="s">
        <v>4100</v>
      </c>
      <c r="H1775" s="141" t="s">
        <v>4098</v>
      </c>
      <c r="I1775" s="141" t="s">
        <v>4098</v>
      </c>
      <c r="J1775" s="141" t="s">
        <v>4098</v>
      </c>
      <c r="K1775" s="141" t="s">
        <v>4098</v>
      </c>
      <c r="L1775" s="141" t="s">
        <v>4098</v>
      </c>
      <c r="M1775" s="141" t="s">
        <v>4098</v>
      </c>
      <c r="N1775" s="141" t="s">
        <v>4100</v>
      </c>
      <c r="O1775" s="141" t="s">
        <v>4100</v>
      </c>
    </row>
    <row r="1776" spans="1:15" x14ac:dyDescent="0.2">
      <c r="A1776" s="141">
        <v>324045</v>
      </c>
      <c r="B1776" s="141" t="s">
        <v>4111</v>
      </c>
      <c r="C1776" s="141" t="s">
        <v>4098</v>
      </c>
      <c r="D1776" s="141" t="s">
        <v>4098</v>
      </c>
      <c r="E1776" s="141" t="s">
        <v>4100</v>
      </c>
      <c r="F1776" s="141" t="s">
        <v>4100</v>
      </c>
      <c r="G1776" s="141" t="s">
        <v>4100</v>
      </c>
      <c r="H1776" s="141" t="s">
        <v>4098</v>
      </c>
      <c r="I1776" s="141" t="s">
        <v>4098</v>
      </c>
      <c r="J1776" s="141" t="s">
        <v>4098</v>
      </c>
      <c r="K1776" s="141" t="s">
        <v>4098</v>
      </c>
      <c r="L1776" s="141" t="s">
        <v>4098</v>
      </c>
      <c r="M1776" s="141" t="s">
        <v>4098</v>
      </c>
      <c r="N1776" s="141" t="s">
        <v>4098</v>
      </c>
      <c r="O1776" s="141" t="s">
        <v>4098</v>
      </c>
    </row>
    <row r="1777" spans="1:15" x14ac:dyDescent="0.2">
      <c r="A1777" s="141">
        <v>325003</v>
      </c>
      <c r="B1777" s="141" t="s">
        <v>4111</v>
      </c>
      <c r="C1777" s="141" t="s">
        <v>4100</v>
      </c>
      <c r="D1777" s="141" t="s">
        <v>4098</v>
      </c>
      <c r="E1777" s="141" t="s">
        <v>4098</v>
      </c>
      <c r="F1777" s="141" t="s">
        <v>4100</v>
      </c>
      <c r="G1777" s="141" t="s">
        <v>4098</v>
      </c>
      <c r="H1777" s="141" t="s">
        <v>4098</v>
      </c>
      <c r="I1777" s="141" t="s">
        <v>4098</v>
      </c>
      <c r="J1777" s="141" t="s">
        <v>4098</v>
      </c>
      <c r="K1777" s="141" t="s">
        <v>4098</v>
      </c>
      <c r="L1777" s="141" t="s">
        <v>4098</v>
      </c>
      <c r="M1777" s="141" t="s">
        <v>4098</v>
      </c>
      <c r="N1777" s="141" t="s">
        <v>4098</v>
      </c>
      <c r="O1777" s="141" t="s">
        <v>4098</v>
      </c>
    </row>
    <row r="1778" spans="1:15" x14ac:dyDescent="0.2">
      <c r="A1778" s="141">
        <v>325363</v>
      </c>
      <c r="B1778" s="141" t="s">
        <v>4111</v>
      </c>
      <c r="C1778" s="141" t="s">
        <v>4098</v>
      </c>
      <c r="D1778" s="141" t="s">
        <v>4098</v>
      </c>
      <c r="E1778" s="141" t="s">
        <v>4098</v>
      </c>
      <c r="F1778" s="141" t="s">
        <v>4099</v>
      </c>
      <c r="G1778" s="141" t="s">
        <v>4100</v>
      </c>
      <c r="H1778" s="141" t="s">
        <v>4099</v>
      </c>
      <c r="I1778" s="141" t="s">
        <v>4098</v>
      </c>
      <c r="J1778" s="141" t="s">
        <v>4099</v>
      </c>
      <c r="K1778" s="141" t="s">
        <v>4098</v>
      </c>
      <c r="L1778" s="141" t="s">
        <v>4099</v>
      </c>
      <c r="M1778" s="141" t="s">
        <v>4099</v>
      </c>
      <c r="N1778" s="141" t="s">
        <v>4098</v>
      </c>
      <c r="O1778" s="141" t="s">
        <v>4098</v>
      </c>
    </row>
    <row r="1779" spans="1:15" x14ac:dyDescent="0.2">
      <c r="A1779" s="141">
        <v>325663</v>
      </c>
      <c r="B1779" s="141" t="s">
        <v>4111</v>
      </c>
      <c r="C1779" s="141" t="s">
        <v>4100</v>
      </c>
      <c r="D1779" s="141" t="s">
        <v>4100</v>
      </c>
      <c r="E1779" s="141" t="s">
        <v>4098</v>
      </c>
      <c r="F1779" s="141" t="s">
        <v>4100</v>
      </c>
      <c r="G1779" s="141" t="s">
        <v>4100</v>
      </c>
      <c r="H1779" s="141" t="s">
        <v>4098</v>
      </c>
      <c r="I1779" s="141" t="s">
        <v>4099</v>
      </c>
      <c r="J1779" s="141" t="s">
        <v>4098</v>
      </c>
      <c r="K1779" s="141" t="s">
        <v>4098</v>
      </c>
      <c r="L1779" s="141" t="s">
        <v>4098</v>
      </c>
      <c r="M1779" s="141" t="s">
        <v>4098</v>
      </c>
      <c r="N1779" s="141" t="s">
        <v>4098</v>
      </c>
      <c r="O1779" s="141" t="s">
        <v>4098</v>
      </c>
    </row>
    <row r="1780" spans="1:15" x14ac:dyDescent="0.2">
      <c r="A1780" s="141">
        <v>325836</v>
      </c>
      <c r="B1780" s="141" t="s">
        <v>4111</v>
      </c>
      <c r="C1780" s="141" t="s">
        <v>4100</v>
      </c>
      <c r="D1780" s="141" t="s">
        <v>4100</v>
      </c>
      <c r="E1780" s="141" t="s">
        <v>4100</v>
      </c>
      <c r="F1780" s="141" t="s">
        <v>4098</v>
      </c>
      <c r="G1780" s="141" t="s">
        <v>4100</v>
      </c>
      <c r="H1780" s="141" t="s">
        <v>4100</v>
      </c>
      <c r="I1780" s="141" t="s">
        <v>4099</v>
      </c>
      <c r="J1780" s="141" t="s">
        <v>4100</v>
      </c>
      <c r="K1780" s="141" t="s">
        <v>4098</v>
      </c>
      <c r="L1780" s="141" t="s">
        <v>4098</v>
      </c>
      <c r="M1780" s="141" t="s">
        <v>4098</v>
      </c>
      <c r="N1780" s="141" t="s">
        <v>4098</v>
      </c>
      <c r="O1780" s="141" t="s">
        <v>4100</v>
      </c>
    </row>
    <row r="1781" spans="1:15" x14ac:dyDescent="0.2">
      <c r="A1781" s="141">
        <v>326174</v>
      </c>
      <c r="B1781" s="141" t="s">
        <v>4111</v>
      </c>
      <c r="C1781" s="141" t="s">
        <v>4100</v>
      </c>
      <c r="D1781" s="141" t="s">
        <v>4099</v>
      </c>
      <c r="E1781" s="141" t="s">
        <v>4099</v>
      </c>
      <c r="F1781" s="141" t="s">
        <v>4100</v>
      </c>
      <c r="G1781" s="141" t="s">
        <v>4100</v>
      </c>
      <c r="H1781" s="141" t="s">
        <v>4099</v>
      </c>
      <c r="I1781" s="141" t="s">
        <v>4099</v>
      </c>
      <c r="J1781" s="141" t="s">
        <v>4099</v>
      </c>
      <c r="K1781" s="141" t="s">
        <v>4098</v>
      </c>
      <c r="L1781" s="141" t="s">
        <v>4098</v>
      </c>
      <c r="M1781" s="141" t="s">
        <v>4098</v>
      </c>
      <c r="N1781" s="141" t="s">
        <v>4098</v>
      </c>
      <c r="O1781" s="141" t="s">
        <v>4098</v>
      </c>
    </row>
    <row r="1782" spans="1:15" x14ac:dyDescent="0.2">
      <c r="A1782" s="141">
        <v>326246</v>
      </c>
      <c r="B1782" s="141" t="s">
        <v>4111</v>
      </c>
      <c r="C1782" s="141" t="s">
        <v>4100</v>
      </c>
      <c r="D1782" s="141" t="s">
        <v>4099</v>
      </c>
      <c r="E1782" s="141" t="s">
        <v>4100</v>
      </c>
      <c r="F1782" s="141" t="s">
        <v>4098</v>
      </c>
      <c r="G1782" s="141" t="s">
        <v>4100</v>
      </c>
      <c r="H1782" s="141" t="s">
        <v>4099</v>
      </c>
      <c r="I1782" s="141" t="s">
        <v>4099</v>
      </c>
      <c r="J1782" s="141" t="s">
        <v>4099</v>
      </c>
      <c r="K1782" s="141" t="s">
        <v>4098</v>
      </c>
      <c r="L1782" s="141" t="s">
        <v>4099</v>
      </c>
      <c r="M1782" s="141" t="s">
        <v>4098</v>
      </c>
      <c r="N1782" s="141" t="s">
        <v>4098</v>
      </c>
      <c r="O1782" s="141" t="s">
        <v>4098</v>
      </c>
    </row>
    <row r="1783" spans="1:15" x14ac:dyDescent="0.2">
      <c r="A1783" s="141">
        <v>326370</v>
      </c>
      <c r="B1783" s="141" t="s">
        <v>4111</v>
      </c>
      <c r="C1783" s="141" t="s">
        <v>4099</v>
      </c>
      <c r="D1783" s="141" t="s">
        <v>4099</v>
      </c>
      <c r="E1783" s="141" t="s">
        <v>4100</v>
      </c>
      <c r="F1783" s="141" t="s">
        <v>4098</v>
      </c>
      <c r="G1783" s="141" t="s">
        <v>4099</v>
      </c>
      <c r="H1783" s="141" t="s">
        <v>4100</v>
      </c>
      <c r="I1783" s="141" t="s">
        <v>4099</v>
      </c>
      <c r="J1783" s="141" t="s">
        <v>4099</v>
      </c>
      <c r="K1783" s="141" t="s">
        <v>4100</v>
      </c>
      <c r="L1783" s="141" t="s">
        <v>4099</v>
      </c>
      <c r="M1783" s="141" t="s">
        <v>4100</v>
      </c>
      <c r="N1783" s="141" t="s">
        <v>4099</v>
      </c>
      <c r="O1783" s="141" t="s">
        <v>4098</v>
      </c>
    </row>
    <row r="1784" spans="1:15" x14ac:dyDescent="0.2">
      <c r="A1784" s="141">
        <v>326494</v>
      </c>
      <c r="B1784" s="141" t="s">
        <v>4111</v>
      </c>
      <c r="C1784" s="141" t="s">
        <v>4100</v>
      </c>
      <c r="D1784" s="141" t="s">
        <v>4099</v>
      </c>
      <c r="E1784" s="141" t="s">
        <v>4100</v>
      </c>
      <c r="F1784" s="141" t="s">
        <v>4100</v>
      </c>
      <c r="G1784" s="141" t="s">
        <v>4099</v>
      </c>
      <c r="H1784" s="141" t="s">
        <v>4100</v>
      </c>
      <c r="I1784" s="141" t="s">
        <v>4100</v>
      </c>
      <c r="J1784" s="141" t="s">
        <v>4099</v>
      </c>
      <c r="K1784" s="141" t="s">
        <v>4098</v>
      </c>
      <c r="L1784" s="141" t="s">
        <v>4099</v>
      </c>
      <c r="M1784" s="141" t="s">
        <v>4098</v>
      </c>
      <c r="N1784" s="141" t="s">
        <v>4099</v>
      </c>
      <c r="O1784" s="141" t="s">
        <v>4098</v>
      </c>
    </row>
    <row r="1785" spans="1:15" x14ac:dyDescent="0.2">
      <c r="A1785" s="141">
        <v>326635</v>
      </c>
      <c r="B1785" s="141" t="s">
        <v>4111</v>
      </c>
      <c r="C1785" s="141" t="s">
        <v>4100</v>
      </c>
      <c r="D1785" s="141" t="s">
        <v>4098</v>
      </c>
      <c r="E1785" s="141" t="s">
        <v>4100</v>
      </c>
      <c r="F1785" s="141" t="s">
        <v>4100</v>
      </c>
      <c r="G1785" s="141" t="s">
        <v>4100</v>
      </c>
      <c r="H1785" s="141" t="s">
        <v>4100</v>
      </c>
      <c r="I1785" s="141" t="s">
        <v>4099</v>
      </c>
      <c r="J1785" s="141" t="s">
        <v>4100</v>
      </c>
      <c r="K1785" s="141" t="s">
        <v>4100</v>
      </c>
      <c r="L1785" s="141" t="s">
        <v>4099</v>
      </c>
      <c r="M1785" s="141" t="s">
        <v>4099</v>
      </c>
      <c r="N1785" s="141" t="s">
        <v>4099</v>
      </c>
      <c r="O1785" s="141" t="s">
        <v>4098</v>
      </c>
    </row>
    <row r="1786" spans="1:15" x14ac:dyDescent="0.2">
      <c r="A1786" s="141">
        <v>326782</v>
      </c>
      <c r="B1786" s="141" t="s">
        <v>4111</v>
      </c>
      <c r="C1786" s="141" t="s">
        <v>4100</v>
      </c>
      <c r="D1786" s="141" t="s">
        <v>4100</v>
      </c>
      <c r="E1786" s="141" t="s">
        <v>4100</v>
      </c>
      <c r="F1786" s="141" t="s">
        <v>4100</v>
      </c>
      <c r="G1786" s="141" t="s">
        <v>4100</v>
      </c>
      <c r="H1786" s="141" t="s">
        <v>4100</v>
      </c>
      <c r="I1786" s="141" t="s">
        <v>4099</v>
      </c>
      <c r="J1786" s="141" t="s">
        <v>4100</v>
      </c>
      <c r="K1786" s="141" t="s">
        <v>4100</v>
      </c>
      <c r="L1786" s="141" t="s">
        <v>4100</v>
      </c>
      <c r="M1786" s="141" t="s">
        <v>4100</v>
      </c>
      <c r="N1786" s="141" t="s">
        <v>4100</v>
      </c>
      <c r="O1786" s="141" t="s">
        <v>4099</v>
      </c>
    </row>
    <row r="1787" spans="1:15" x14ac:dyDescent="0.2">
      <c r="A1787" s="141">
        <v>327410</v>
      </c>
      <c r="B1787" s="141" t="s">
        <v>4111</v>
      </c>
      <c r="C1787" s="141" t="s">
        <v>4100</v>
      </c>
      <c r="D1787" s="141" t="s">
        <v>4100</v>
      </c>
      <c r="E1787" s="141" t="s">
        <v>4099</v>
      </c>
      <c r="F1787" s="141" t="s">
        <v>4100</v>
      </c>
      <c r="G1787" s="141" t="s">
        <v>4099</v>
      </c>
      <c r="H1787" s="141" t="s">
        <v>4100</v>
      </c>
      <c r="I1787" s="141" t="s">
        <v>4099</v>
      </c>
      <c r="J1787" s="141" t="s">
        <v>4100</v>
      </c>
      <c r="K1787" s="141" t="s">
        <v>4099</v>
      </c>
      <c r="L1787" s="141" t="s">
        <v>4100</v>
      </c>
      <c r="M1787" s="141" t="s">
        <v>4099</v>
      </c>
      <c r="N1787" s="141" t="s">
        <v>4099</v>
      </c>
      <c r="O1787" s="141" t="s">
        <v>4100</v>
      </c>
    </row>
    <row r="1788" spans="1:15" x14ac:dyDescent="0.2">
      <c r="A1788" s="141">
        <v>327503</v>
      </c>
      <c r="B1788" s="141" t="s">
        <v>4111</v>
      </c>
      <c r="C1788" s="141" t="s">
        <v>4100</v>
      </c>
      <c r="D1788" s="141" t="s">
        <v>4100</v>
      </c>
      <c r="E1788" s="141" t="s">
        <v>4100</v>
      </c>
      <c r="F1788" s="141" t="s">
        <v>4100</v>
      </c>
      <c r="G1788" s="141" t="s">
        <v>4098</v>
      </c>
      <c r="H1788" s="141" t="s">
        <v>4100</v>
      </c>
      <c r="I1788" s="141" t="s">
        <v>4098</v>
      </c>
      <c r="J1788" s="141" t="s">
        <v>4098</v>
      </c>
      <c r="K1788" s="141" t="s">
        <v>4098</v>
      </c>
      <c r="L1788" s="141" t="s">
        <v>4098</v>
      </c>
      <c r="M1788" s="141" t="s">
        <v>4098</v>
      </c>
      <c r="N1788" s="141" t="s">
        <v>4098</v>
      </c>
      <c r="O1788" s="141" t="s">
        <v>4098</v>
      </c>
    </row>
    <row r="1789" spans="1:15" x14ac:dyDescent="0.2">
      <c r="A1789" s="141">
        <v>327781</v>
      </c>
      <c r="B1789" s="141" t="s">
        <v>4111</v>
      </c>
      <c r="C1789" s="141" t="s">
        <v>4099</v>
      </c>
      <c r="D1789" s="141" t="s">
        <v>4100</v>
      </c>
      <c r="E1789" s="141" t="s">
        <v>4100</v>
      </c>
      <c r="F1789" s="141" t="s">
        <v>4100</v>
      </c>
      <c r="G1789" s="141" t="s">
        <v>4100</v>
      </c>
      <c r="H1789" s="141" t="s">
        <v>4100</v>
      </c>
      <c r="I1789" s="141" t="s">
        <v>4100</v>
      </c>
      <c r="J1789" s="141" t="s">
        <v>4100</v>
      </c>
      <c r="K1789" s="141" t="s">
        <v>4100</v>
      </c>
      <c r="L1789" s="141" t="s">
        <v>4099</v>
      </c>
      <c r="M1789" s="141" t="s">
        <v>4099</v>
      </c>
      <c r="N1789" s="141" t="s">
        <v>4099</v>
      </c>
      <c r="O1789" s="141" t="s">
        <v>4099</v>
      </c>
    </row>
    <row r="1790" spans="1:15" x14ac:dyDescent="0.2">
      <c r="A1790" s="141">
        <v>328078</v>
      </c>
      <c r="B1790" s="141" t="s">
        <v>4111</v>
      </c>
      <c r="C1790" s="141" t="s">
        <v>4100</v>
      </c>
      <c r="D1790" s="141" t="s">
        <v>4098</v>
      </c>
      <c r="E1790" s="141" t="s">
        <v>4098</v>
      </c>
      <c r="F1790" s="141" t="s">
        <v>4100</v>
      </c>
      <c r="G1790" s="141" t="s">
        <v>4099</v>
      </c>
      <c r="H1790" s="141" t="s">
        <v>4098</v>
      </c>
      <c r="I1790" s="141" t="s">
        <v>4099</v>
      </c>
      <c r="J1790" s="141" t="s">
        <v>4100</v>
      </c>
      <c r="K1790" s="141" t="s">
        <v>4100</v>
      </c>
      <c r="L1790" s="141" t="s">
        <v>4100</v>
      </c>
      <c r="M1790" s="141" t="s">
        <v>4098</v>
      </c>
      <c r="N1790" s="141" t="s">
        <v>4098</v>
      </c>
      <c r="O1790" s="141" t="s">
        <v>4099</v>
      </c>
    </row>
    <row r="1791" spans="1:15" x14ac:dyDescent="0.2">
      <c r="A1791" s="141">
        <v>328123</v>
      </c>
      <c r="B1791" s="141" t="s">
        <v>4111</v>
      </c>
      <c r="C1791" s="141" t="s">
        <v>4100</v>
      </c>
      <c r="D1791" s="141" t="s">
        <v>4098</v>
      </c>
      <c r="E1791" s="141" t="s">
        <v>4100</v>
      </c>
      <c r="F1791" s="141" t="s">
        <v>4100</v>
      </c>
      <c r="G1791" s="141" t="s">
        <v>4100</v>
      </c>
      <c r="H1791" s="141" t="s">
        <v>4100</v>
      </c>
      <c r="I1791" s="141" t="s">
        <v>4098</v>
      </c>
      <c r="J1791" s="141" t="s">
        <v>4098</v>
      </c>
      <c r="K1791" s="141" t="s">
        <v>4098</v>
      </c>
      <c r="L1791" s="141" t="s">
        <v>4098</v>
      </c>
      <c r="M1791" s="141" t="s">
        <v>4098</v>
      </c>
      <c r="N1791" s="141" t="s">
        <v>4098</v>
      </c>
      <c r="O1791" s="141" t="s">
        <v>4098</v>
      </c>
    </row>
    <row r="1792" spans="1:15" x14ac:dyDescent="0.2">
      <c r="A1792" s="141">
        <v>329280</v>
      </c>
      <c r="B1792" s="141" t="s">
        <v>4111</v>
      </c>
      <c r="C1792" s="141" t="s">
        <v>4099</v>
      </c>
      <c r="D1792" s="141" t="s">
        <v>4099</v>
      </c>
      <c r="E1792" s="141" t="s">
        <v>4099</v>
      </c>
      <c r="F1792" s="141" t="s">
        <v>4100</v>
      </c>
      <c r="G1792" s="141" t="s">
        <v>4099</v>
      </c>
      <c r="H1792" s="141" t="s">
        <v>4100</v>
      </c>
      <c r="I1792" s="141" t="s">
        <v>4100</v>
      </c>
      <c r="J1792" s="141" t="s">
        <v>4099</v>
      </c>
      <c r="K1792" s="141" t="s">
        <v>4100</v>
      </c>
      <c r="L1792" s="141" t="s">
        <v>4100</v>
      </c>
      <c r="M1792" s="141" t="s">
        <v>4098</v>
      </c>
      <c r="N1792" s="141" t="s">
        <v>4098</v>
      </c>
      <c r="O1792" s="141" t="s">
        <v>4098</v>
      </c>
    </row>
    <row r="1793" spans="1:15" x14ac:dyDescent="0.2">
      <c r="A1793" s="141">
        <v>329474</v>
      </c>
      <c r="B1793" s="141" t="s">
        <v>4111</v>
      </c>
      <c r="C1793" s="141" t="s">
        <v>4100</v>
      </c>
      <c r="D1793" s="141" t="s">
        <v>4099</v>
      </c>
      <c r="E1793" s="141" t="s">
        <v>4100</v>
      </c>
      <c r="F1793" s="141" t="s">
        <v>4100</v>
      </c>
      <c r="G1793" s="141" t="s">
        <v>4100</v>
      </c>
      <c r="H1793" s="141" t="s">
        <v>4100</v>
      </c>
      <c r="I1793" s="141" t="s">
        <v>4100</v>
      </c>
      <c r="J1793" s="141" t="s">
        <v>4099</v>
      </c>
      <c r="K1793" s="141" t="s">
        <v>4100</v>
      </c>
      <c r="L1793" s="141" t="s">
        <v>4100</v>
      </c>
      <c r="M1793" s="141" t="s">
        <v>4100</v>
      </c>
      <c r="N1793" s="141" t="s">
        <v>4099</v>
      </c>
      <c r="O1793" s="141" t="s">
        <v>4098</v>
      </c>
    </row>
    <row r="1794" spans="1:15" x14ac:dyDescent="0.2">
      <c r="A1794" s="141">
        <v>329600</v>
      </c>
      <c r="B1794" s="141" t="s">
        <v>4111</v>
      </c>
      <c r="C1794" s="141" t="s">
        <v>4100</v>
      </c>
      <c r="D1794" s="141" t="s">
        <v>4100</v>
      </c>
      <c r="E1794" s="141" t="s">
        <v>4100</v>
      </c>
      <c r="F1794" s="141" t="s">
        <v>4100</v>
      </c>
      <c r="G1794" s="141" t="s">
        <v>4099</v>
      </c>
      <c r="H1794" s="141" t="s">
        <v>4100</v>
      </c>
      <c r="I1794" s="141" t="s">
        <v>4100</v>
      </c>
      <c r="J1794" s="141" t="s">
        <v>4098</v>
      </c>
      <c r="K1794" s="141" t="s">
        <v>4099</v>
      </c>
      <c r="L1794" s="141" t="s">
        <v>4098</v>
      </c>
      <c r="M1794" s="141" t="s">
        <v>4098</v>
      </c>
      <c r="N1794" s="141" t="s">
        <v>4098</v>
      </c>
      <c r="O1794" s="141" t="s">
        <v>4098</v>
      </c>
    </row>
    <row r="1795" spans="1:15" x14ac:dyDescent="0.2">
      <c r="A1795" s="141">
        <v>329719</v>
      </c>
      <c r="B1795" s="141" t="s">
        <v>4111</v>
      </c>
      <c r="C1795" s="141" t="s">
        <v>4099</v>
      </c>
      <c r="D1795" s="141" t="s">
        <v>4098</v>
      </c>
      <c r="E1795" s="141" t="s">
        <v>4100</v>
      </c>
      <c r="F1795" s="141" t="s">
        <v>4098</v>
      </c>
      <c r="G1795" s="141" t="s">
        <v>4100</v>
      </c>
      <c r="H1795" s="141" t="s">
        <v>4100</v>
      </c>
      <c r="I1795" s="141" t="s">
        <v>4098</v>
      </c>
      <c r="J1795" s="141" t="s">
        <v>4098</v>
      </c>
      <c r="K1795" s="141" t="s">
        <v>4098</v>
      </c>
      <c r="L1795" s="141" t="s">
        <v>4098</v>
      </c>
      <c r="M1795" s="141" t="s">
        <v>4098</v>
      </c>
      <c r="N1795" s="141" t="s">
        <v>4098</v>
      </c>
      <c r="O1795" s="141" t="s">
        <v>4098</v>
      </c>
    </row>
    <row r="1796" spans="1:15" x14ac:dyDescent="0.2">
      <c r="A1796" s="141">
        <v>330089</v>
      </c>
      <c r="B1796" s="141" t="s">
        <v>4111</v>
      </c>
      <c r="C1796" s="141" t="s">
        <v>4099</v>
      </c>
      <c r="D1796" s="141" t="s">
        <v>4100</v>
      </c>
      <c r="E1796" s="141" t="s">
        <v>4100</v>
      </c>
      <c r="F1796" s="141" t="s">
        <v>4098</v>
      </c>
      <c r="G1796" s="141" t="s">
        <v>4099</v>
      </c>
      <c r="H1796" s="141" t="s">
        <v>4099</v>
      </c>
      <c r="I1796" s="141" t="s">
        <v>4100</v>
      </c>
      <c r="J1796" s="141" t="s">
        <v>4099</v>
      </c>
      <c r="K1796" s="141" t="s">
        <v>4100</v>
      </c>
      <c r="L1796" s="141" t="s">
        <v>4098</v>
      </c>
      <c r="M1796" s="141" t="s">
        <v>4098</v>
      </c>
      <c r="N1796" s="141" t="s">
        <v>4099</v>
      </c>
      <c r="O1796" s="141" t="s">
        <v>4099</v>
      </c>
    </row>
    <row r="1797" spans="1:15" x14ac:dyDescent="0.2">
      <c r="A1797" s="141">
        <v>330146</v>
      </c>
      <c r="B1797" s="141" t="s">
        <v>4111</v>
      </c>
      <c r="C1797" s="141" t="s">
        <v>4099</v>
      </c>
      <c r="D1797" s="141" t="s">
        <v>4100</v>
      </c>
      <c r="E1797" s="141" t="s">
        <v>4100</v>
      </c>
      <c r="F1797" s="141" t="s">
        <v>4099</v>
      </c>
      <c r="G1797" s="141" t="s">
        <v>4100</v>
      </c>
      <c r="H1797" s="141" t="s">
        <v>4100</v>
      </c>
      <c r="I1797" s="141" t="s">
        <v>4099</v>
      </c>
      <c r="J1797" s="141" t="s">
        <v>4100</v>
      </c>
      <c r="K1797" s="141" t="s">
        <v>4100</v>
      </c>
      <c r="L1797" s="141" t="s">
        <v>4100</v>
      </c>
      <c r="M1797" s="141" t="s">
        <v>4100</v>
      </c>
      <c r="N1797" s="141" t="s">
        <v>4099</v>
      </c>
      <c r="O1797" s="141" t="s">
        <v>4100</v>
      </c>
    </row>
    <row r="1798" spans="1:15" x14ac:dyDescent="0.2">
      <c r="A1798" s="141">
        <v>330494</v>
      </c>
      <c r="B1798" s="141" t="s">
        <v>4111</v>
      </c>
      <c r="C1798" s="141" t="s">
        <v>4100</v>
      </c>
      <c r="D1798" s="141" t="s">
        <v>4099</v>
      </c>
      <c r="E1798" s="141" t="s">
        <v>4100</v>
      </c>
      <c r="F1798" s="141" t="s">
        <v>4098</v>
      </c>
      <c r="G1798" s="141" t="s">
        <v>4099</v>
      </c>
      <c r="H1798" s="141" t="s">
        <v>4098</v>
      </c>
      <c r="I1798" s="141" t="s">
        <v>4099</v>
      </c>
      <c r="J1798" s="141" t="s">
        <v>4100</v>
      </c>
      <c r="K1798" s="141" t="s">
        <v>4098</v>
      </c>
      <c r="L1798" s="141" t="s">
        <v>4100</v>
      </c>
      <c r="M1798" s="141" t="s">
        <v>4099</v>
      </c>
      <c r="N1798" s="141" t="s">
        <v>4099</v>
      </c>
      <c r="O1798" s="141" t="s">
        <v>4098</v>
      </c>
    </row>
    <row r="1799" spans="1:15" x14ac:dyDescent="0.2">
      <c r="A1799" s="141">
        <v>330499</v>
      </c>
      <c r="B1799" s="141" t="s">
        <v>4111</v>
      </c>
      <c r="C1799" s="141" t="s">
        <v>4099</v>
      </c>
      <c r="D1799" s="141" t="s">
        <v>4099</v>
      </c>
      <c r="E1799" s="141" t="s">
        <v>4099</v>
      </c>
      <c r="F1799" s="141" t="s">
        <v>4099</v>
      </c>
      <c r="G1799" s="141" t="s">
        <v>4099</v>
      </c>
      <c r="H1799" s="141" t="s">
        <v>4099</v>
      </c>
      <c r="I1799" s="141" t="s">
        <v>4100</v>
      </c>
      <c r="J1799" s="141" t="s">
        <v>4099</v>
      </c>
      <c r="K1799" s="141" t="s">
        <v>4098</v>
      </c>
      <c r="L1799" s="141" t="s">
        <v>4099</v>
      </c>
      <c r="M1799" s="141" t="s">
        <v>4098</v>
      </c>
      <c r="N1799" s="141" t="s">
        <v>4100</v>
      </c>
      <c r="O1799" s="141" t="s">
        <v>4098</v>
      </c>
    </row>
    <row r="1800" spans="1:15" x14ac:dyDescent="0.2">
      <c r="A1800" s="141">
        <v>330543</v>
      </c>
      <c r="B1800" s="141" t="s">
        <v>4111</v>
      </c>
      <c r="C1800" s="141" t="s">
        <v>4100</v>
      </c>
      <c r="D1800" s="141" t="s">
        <v>4100</v>
      </c>
      <c r="E1800" s="141" t="s">
        <v>4100</v>
      </c>
      <c r="F1800" s="141" t="s">
        <v>4100</v>
      </c>
      <c r="G1800" s="141" t="s">
        <v>4100</v>
      </c>
      <c r="H1800" s="141" t="s">
        <v>4100</v>
      </c>
      <c r="I1800" s="141" t="s">
        <v>4099</v>
      </c>
      <c r="J1800" s="141" t="s">
        <v>4099</v>
      </c>
      <c r="K1800" s="141" t="s">
        <v>4100</v>
      </c>
      <c r="L1800" s="141" t="s">
        <v>4099</v>
      </c>
      <c r="M1800" s="141" t="s">
        <v>4100</v>
      </c>
      <c r="N1800" s="141" t="s">
        <v>4099</v>
      </c>
      <c r="O1800" s="141" t="s">
        <v>4099</v>
      </c>
    </row>
    <row r="1801" spans="1:15" x14ac:dyDescent="0.2">
      <c r="A1801" s="141">
        <v>330753</v>
      </c>
      <c r="B1801" s="141" t="s">
        <v>4111</v>
      </c>
      <c r="C1801" s="141" t="s">
        <v>4099</v>
      </c>
      <c r="D1801" s="141" t="s">
        <v>4100</v>
      </c>
      <c r="E1801" s="141" t="s">
        <v>4098</v>
      </c>
      <c r="F1801" s="141" t="s">
        <v>4099</v>
      </c>
      <c r="G1801" s="141" t="s">
        <v>4098</v>
      </c>
      <c r="H1801" s="141" t="s">
        <v>4098</v>
      </c>
      <c r="I1801" s="141" t="s">
        <v>4099</v>
      </c>
      <c r="J1801" s="141" t="s">
        <v>4100</v>
      </c>
      <c r="K1801" s="141" t="s">
        <v>4100</v>
      </c>
      <c r="L1801" s="141" t="s">
        <v>4100</v>
      </c>
      <c r="M1801" s="141" t="s">
        <v>4100</v>
      </c>
      <c r="N1801" s="141" t="s">
        <v>4098</v>
      </c>
      <c r="O1801" s="141" t="s">
        <v>4100</v>
      </c>
    </row>
    <row r="1802" spans="1:15" x14ac:dyDescent="0.2">
      <c r="A1802" s="141">
        <v>330973</v>
      </c>
      <c r="B1802" s="141" t="s">
        <v>4111</v>
      </c>
      <c r="C1802" s="141" t="s">
        <v>4100</v>
      </c>
      <c r="D1802" s="141" t="s">
        <v>4098</v>
      </c>
      <c r="E1802" s="141" t="s">
        <v>4099</v>
      </c>
      <c r="F1802" s="141" t="s">
        <v>4099</v>
      </c>
      <c r="G1802" s="141" t="s">
        <v>4100</v>
      </c>
      <c r="H1802" s="141" t="s">
        <v>4100</v>
      </c>
      <c r="I1802" s="141" t="s">
        <v>4100</v>
      </c>
      <c r="J1802" s="141" t="s">
        <v>4100</v>
      </c>
      <c r="K1802" s="141" t="s">
        <v>4100</v>
      </c>
      <c r="L1802" s="141" t="s">
        <v>4100</v>
      </c>
      <c r="M1802" s="141" t="s">
        <v>4099</v>
      </c>
      <c r="N1802" s="141" t="s">
        <v>4100</v>
      </c>
      <c r="O1802" s="141" t="s">
        <v>4098</v>
      </c>
    </row>
    <row r="1803" spans="1:15" x14ac:dyDescent="0.2">
      <c r="A1803" s="141">
        <v>331419</v>
      </c>
      <c r="B1803" s="141" t="s">
        <v>4111</v>
      </c>
      <c r="C1803" s="141" t="s">
        <v>4100</v>
      </c>
      <c r="D1803" s="141" t="s">
        <v>4100</v>
      </c>
      <c r="E1803" s="141" t="s">
        <v>4098</v>
      </c>
      <c r="F1803" s="141" t="s">
        <v>4099</v>
      </c>
      <c r="G1803" s="141" t="s">
        <v>4099</v>
      </c>
      <c r="H1803" s="141" t="s">
        <v>4099</v>
      </c>
      <c r="I1803" s="141" t="s">
        <v>4098</v>
      </c>
      <c r="J1803" s="141" t="s">
        <v>4098</v>
      </c>
      <c r="K1803" s="141" t="s">
        <v>4099</v>
      </c>
      <c r="L1803" s="141" t="s">
        <v>4099</v>
      </c>
      <c r="M1803" s="141" t="s">
        <v>4098</v>
      </c>
      <c r="N1803" s="141" t="s">
        <v>4098</v>
      </c>
      <c r="O1803" s="141" t="s">
        <v>4098</v>
      </c>
    </row>
    <row r="1804" spans="1:15" x14ac:dyDescent="0.2">
      <c r="A1804" s="141">
        <v>331545</v>
      </c>
      <c r="B1804" s="141" t="s">
        <v>4111</v>
      </c>
      <c r="C1804" s="141" t="s">
        <v>4100</v>
      </c>
      <c r="D1804" s="141" t="s">
        <v>4100</v>
      </c>
      <c r="E1804" s="141" t="s">
        <v>4099</v>
      </c>
      <c r="F1804" s="141" t="s">
        <v>4099</v>
      </c>
      <c r="G1804" s="141" t="s">
        <v>4100</v>
      </c>
      <c r="H1804" s="141" t="s">
        <v>4098</v>
      </c>
      <c r="I1804" s="141" t="s">
        <v>4098</v>
      </c>
      <c r="J1804" s="141" t="s">
        <v>4100</v>
      </c>
      <c r="K1804" s="141" t="s">
        <v>4099</v>
      </c>
      <c r="L1804" s="141" t="s">
        <v>4099</v>
      </c>
      <c r="M1804" s="141" t="s">
        <v>4098</v>
      </c>
      <c r="N1804" s="141" t="s">
        <v>4098</v>
      </c>
      <c r="O1804" s="141" t="s">
        <v>4098</v>
      </c>
    </row>
    <row r="1805" spans="1:15" x14ac:dyDescent="0.2">
      <c r="A1805" s="141">
        <v>331564</v>
      </c>
      <c r="B1805" s="141" t="s">
        <v>4111</v>
      </c>
      <c r="C1805" s="141" t="s">
        <v>4100</v>
      </c>
      <c r="D1805" s="141" t="s">
        <v>4100</v>
      </c>
      <c r="E1805" s="141" t="s">
        <v>4100</v>
      </c>
      <c r="F1805" s="141" t="s">
        <v>4099</v>
      </c>
      <c r="G1805" s="141" t="s">
        <v>4100</v>
      </c>
      <c r="H1805" s="141" t="s">
        <v>4099</v>
      </c>
      <c r="I1805" s="141" t="s">
        <v>4099</v>
      </c>
      <c r="J1805" s="141" t="s">
        <v>4098</v>
      </c>
      <c r="K1805" s="141" t="s">
        <v>4099</v>
      </c>
      <c r="L1805" s="141" t="s">
        <v>4100</v>
      </c>
      <c r="M1805" s="141" t="s">
        <v>4098</v>
      </c>
      <c r="N1805" s="141" t="s">
        <v>4100</v>
      </c>
      <c r="O1805" s="141" t="s">
        <v>4100</v>
      </c>
    </row>
    <row r="1806" spans="1:15" x14ac:dyDescent="0.2">
      <c r="A1806" s="141">
        <v>331615</v>
      </c>
      <c r="B1806" s="141" t="s">
        <v>4111</v>
      </c>
      <c r="C1806" s="141" t="s">
        <v>4100</v>
      </c>
      <c r="D1806" s="141" t="s">
        <v>4100</v>
      </c>
      <c r="E1806" s="141" t="s">
        <v>4099</v>
      </c>
      <c r="F1806" s="141" t="s">
        <v>4100</v>
      </c>
      <c r="G1806" s="141" t="s">
        <v>4100</v>
      </c>
      <c r="H1806" s="141" t="s">
        <v>4100</v>
      </c>
      <c r="I1806" s="141" t="s">
        <v>4100</v>
      </c>
      <c r="J1806" s="141" t="s">
        <v>4099</v>
      </c>
      <c r="K1806" s="141" t="s">
        <v>4099</v>
      </c>
      <c r="L1806" s="141" t="s">
        <v>4100</v>
      </c>
      <c r="M1806" s="141" t="s">
        <v>4100</v>
      </c>
      <c r="N1806" s="141" t="s">
        <v>4098</v>
      </c>
      <c r="O1806" s="141" t="s">
        <v>4099</v>
      </c>
    </row>
    <row r="1807" spans="1:15" x14ac:dyDescent="0.2">
      <c r="A1807" s="141">
        <v>331640</v>
      </c>
      <c r="B1807" s="141" t="s">
        <v>4111</v>
      </c>
      <c r="C1807" s="141" t="s">
        <v>4100</v>
      </c>
      <c r="D1807" s="141" t="s">
        <v>4100</v>
      </c>
      <c r="E1807" s="141" t="s">
        <v>4100</v>
      </c>
      <c r="F1807" s="141" t="s">
        <v>4100</v>
      </c>
      <c r="G1807" s="141" t="s">
        <v>4100</v>
      </c>
      <c r="H1807" s="141" t="s">
        <v>4100</v>
      </c>
      <c r="I1807" s="141" t="s">
        <v>4099</v>
      </c>
      <c r="J1807" s="141" t="s">
        <v>4100</v>
      </c>
      <c r="K1807" s="141" t="s">
        <v>4100</v>
      </c>
      <c r="L1807" s="141" t="s">
        <v>4100</v>
      </c>
      <c r="M1807" s="141" t="s">
        <v>4100</v>
      </c>
      <c r="N1807" s="141" t="s">
        <v>4098</v>
      </c>
      <c r="O1807" s="141" t="s">
        <v>4099</v>
      </c>
    </row>
    <row r="1808" spans="1:15" x14ac:dyDescent="0.2">
      <c r="A1808" s="141">
        <v>331859</v>
      </c>
      <c r="B1808" s="141" t="s">
        <v>4111</v>
      </c>
      <c r="C1808" s="141" t="s">
        <v>4100</v>
      </c>
      <c r="D1808" s="141" t="s">
        <v>4100</v>
      </c>
      <c r="E1808" s="141" t="s">
        <v>4099</v>
      </c>
      <c r="F1808" s="141" t="s">
        <v>4100</v>
      </c>
      <c r="G1808" s="141" t="s">
        <v>4100</v>
      </c>
      <c r="H1808" s="141" t="s">
        <v>4099</v>
      </c>
      <c r="I1808" s="141" t="s">
        <v>4100</v>
      </c>
      <c r="J1808" s="141" t="s">
        <v>4099</v>
      </c>
      <c r="K1808" s="141" t="s">
        <v>4099</v>
      </c>
      <c r="L1808" s="141" t="s">
        <v>4099</v>
      </c>
      <c r="M1808" s="141" t="s">
        <v>4100</v>
      </c>
      <c r="N1808" s="141" t="s">
        <v>4100</v>
      </c>
      <c r="O1808" s="141" t="s">
        <v>4100</v>
      </c>
    </row>
    <row r="1809" spans="1:15" x14ac:dyDescent="0.2">
      <c r="A1809" s="141">
        <v>331956</v>
      </c>
      <c r="B1809" s="141" t="s">
        <v>4111</v>
      </c>
      <c r="C1809" s="141" t="s">
        <v>4098</v>
      </c>
      <c r="D1809" s="141" t="s">
        <v>4098</v>
      </c>
      <c r="E1809" s="141" t="s">
        <v>4098</v>
      </c>
      <c r="F1809" s="141" t="s">
        <v>4098</v>
      </c>
      <c r="G1809" s="141" t="s">
        <v>4100</v>
      </c>
      <c r="H1809" s="141" t="s">
        <v>4100</v>
      </c>
      <c r="I1809" s="141" t="s">
        <v>4098</v>
      </c>
      <c r="J1809" s="141" t="s">
        <v>4098</v>
      </c>
      <c r="K1809" s="141" t="s">
        <v>4098</v>
      </c>
      <c r="L1809" s="141" t="s">
        <v>4098</v>
      </c>
      <c r="M1809" s="141" t="s">
        <v>4098</v>
      </c>
      <c r="N1809" s="141" t="s">
        <v>4098</v>
      </c>
      <c r="O1809" s="141" t="s">
        <v>4098</v>
      </c>
    </row>
    <row r="1810" spans="1:15" x14ac:dyDescent="0.2">
      <c r="A1810" s="141">
        <v>332009</v>
      </c>
      <c r="B1810" s="141" t="s">
        <v>4111</v>
      </c>
      <c r="C1810" s="141" t="s">
        <v>4099</v>
      </c>
      <c r="D1810" s="141" t="s">
        <v>4100</v>
      </c>
      <c r="E1810" s="141" t="s">
        <v>4100</v>
      </c>
      <c r="F1810" s="141" t="s">
        <v>4100</v>
      </c>
      <c r="G1810" s="141" t="s">
        <v>4100</v>
      </c>
      <c r="H1810" s="141" t="s">
        <v>4100</v>
      </c>
      <c r="I1810" s="141" t="s">
        <v>4100</v>
      </c>
      <c r="J1810" s="141" t="s">
        <v>4098</v>
      </c>
      <c r="K1810" s="141" t="s">
        <v>4098</v>
      </c>
      <c r="L1810" s="141" t="s">
        <v>4100</v>
      </c>
      <c r="M1810" s="141" t="s">
        <v>4099</v>
      </c>
      <c r="N1810" s="141" t="s">
        <v>4098</v>
      </c>
      <c r="O1810" s="141" t="s">
        <v>4098</v>
      </c>
    </row>
    <row r="1811" spans="1:15" x14ac:dyDescent="0.2">
      <c r="A1811" s="141">
        <v>332054</v>
      </c>
      <c r="B1811" s="141" t="s">
        <v>4111</v>
      </c>
      <c r="C1811" s="141" t="s">
        <v>4100</v>
      </c>
      <c r="D1811" s="141" t="s">
        <v>4100</v>
      </c>
      <c r="E1811" s="141" t="s">
        <v>4100</v>
      </c>
      <c r="F1811" s="141" t="s">
        <v>4099</v>
      </c>
      <c r="G1811" s="141" t="s">
        <v>4099</v>
      </c>
      <c r="H1811" s="141" t="s">
        <v>4099</v>
      </c>
      <c r="I1811" s="141" t="s">
        <v>4099</v>
      </c>
      <c r="J1811" s="141" t="s">
        <v>4100</v>
      </c>
      <c r="K1811" s="141" t="s">
        <v>4100</v>
      </c>
      <c r="L1811" s="141" t="s">
        <v>4100</v>
      </c>
      <c r="M1811" s="141" t="s">
        <v>4100</v>
      </c>
      <c r="N1811" s="141" t="s">
        <v>4100</v>
      </c>
      <c r="O1811" s="141" t="s">
        <v>4100</v>
      </c>
    </row>
    <row r="1812" spans="1:15" x14ac:dyDescent="0.2">
      <c r="A1812" s="141">
        <v>332153</v>
      </c>
      <c r="B1812" s="141" t="s">
        <v>4111</v>
      </c>
      <c r="C1812" s="141" t="s">
        <v>4100</v>
      </c>
      <c r="D1812" s="141" t="s">
        <v>4098</v>
      </c>
      <c r="E1812" s="141" t="s">
        <v>4100</v>
      </c>
      <c r="F1812" s="141" t="s">
        <v>4098</v>
      </c>
      <c r="G1812" s="141" t="s">
        <v>4098</v>
      </c>
      <c r="H1812" s="141" t="s">
        <v>4100</v>
      </c>
      <c r="I1812" s="141" t="s">
        <v>4098</v>
      </c>
      <c r="J1812" s="141" t="s">
        <v>4098</v>
      </c>
      <c r="K1812" s="141" t="s">
        <v>4098</v>
      </c>
      <c r="L1812" s="141" t="s">
        <v>4098</v>
      </c>
      <c r="M1812" s="141" t="s">
        <v>4098</v>
      </c>
      <c r="N1812" s="141" t="s">
        <v>4098</v>
      </c>
      <c r="O1812" s="141" t="s">
        <v>4098</v>
      </c>
    </row>
    <row r="1813" spans="1:15" x14ac:dyDescent="0.2">
      <c r="A1813" s="141">
        <v>332161</v>
      </c>
      <c r="B1813" s="141" t="s">
        <v>4111</v>
      </c>
      <c r="C1813" s="141" t="s">
        <v>4100</v>
      </c>
      <c r="D1813" s="141" t="s">
        <v>4100</v>
      </c>
      <c r="E1813" s="141" t="s">
        <v>4099</v>
      </c>
      <c r="F1813" s="141" t="s">
        <v>4099</v>
      </c>
      <c r="G1813" s="141" t="s">
        <v>4100</v>
      </c>
      <c r="H1813" s="141" t="s">
        <v>4100</v>
      </c>
      <c r="I1813" s="141" t="s">
        <v>4100</v>
      </c>
      <c r="J1813" s="141" t="s">
        <v>4098</v>
      </c>
      <c r="K1813" s="141" t="s">
        <v>4098</v>
      </c>
      <c r="L1813" s="141" t="s">
        <v>4098</v>
      </c>
      <c r="M1813" s="141" t="s">
        <v>4098</v>
      </c>
      <c r="N1813" s="141" t="s">
        <v>4098</v>
      </c>
      <c r="O1813" s="141" t="s">
        <v>4098</v>
      </c>
    </row>
    <row r="1814" spans="1:15" x14ac:dyDescent="0.2">
      <c r="A1814" s="141">
        <v>332197</v>
      </c>
      <c r="B1814" s="141" t="s">
        <v>4111</v>
      </c>
      <c r="C1814" s="141" t="s">
        <v>4100</v>
      </c>
      <c r="D1814" s="141" t="s">
        <v>4098</v>
      </c>
      <c r="E1814" s="141" t="s">
        <v>4100</v>
      </c>
      <c r="F1814" s="141" t="s">
        <v>4100</v>
      </c>
      <c r="G1814" s="141" t="s">
        <v>4098</v>
      </c>
      <c r="H1814" s="141" t="s">
        <v>4100</v>
      </c>
      <c r="I1814" s="141" t="s">
        <v>4100</v>
      </c>
      <c r="J1814" s="141" t="s">
        <v>4098</v>
      </c>
      <c r="K1814" s="141" t="s">
        <v>4098</v>
      </c>
      <c r="L1814" s="141" t="s">
        <v>4098</v>
      </c>
      <c r="M1814" s="141" t="s">
        <v>4098</v>
      </c>
      <c r="N1814" s="141" t="s">
        <v>4098</v>
      </c>
      <c r="O1814" s="141" t="s">
        <v>4098</v>
      </c>
    </row>
    <row r="1815" spans="1:15" x14ac:dyDescent="0.2">
      <c r="A1815" s="141">
        <v>335600</v>
      </c>
      <c r="B1815" s="141" t="s">
        <v>4111</v>
      </c>
      <c r="C1815" s="141" t="s">
        <v>4099</v>
      </c>
      <c r="D1815" s="141" t="s">
        <v>4100</v>
      </c>
      <c r="E1815" s="141" t="s">
        <v>4100</v>
      </c>
      <c r="F1815" s="141" t="s">
        <v>4100</v>
      </c>
      <c r="G1815" s="141" t="s">
        <v>4100</v>
      </c>
      <c r="H1815" s="141" t="s">
        <v>4100</v>
      </c>
      <c r="I1815" s="141" t="s">
        <v>4099</v>
      </c>
      <c r="J1815" s="141" t="s">
        <v>4099</v>
      </c>
      <c r="K1815" s="141" t="s">
        <v>4098</v>
      </c>
      <c r="L1815" s="141" t="s">
        <v>4099</v>
      </c>
      <c r="M1815" s="141" t="s">
        <v>4098</v>
      </c>
      <c r="N1815" s="141" t="s">
        <v>4098</v>
      </c>
      <c r="O1815" s="141" t="s">
        <v>4098</v>
      </c>
    </row>
    <row r="1816" spans="1:15" x14ac:dyDescent="0.2">
      <c r="A1816" s="141">
        <v>337505</v>
      </c>
      <c r="B1816" s="141" t="s">
        <v>4111</v>
      </c>
      <c r="C1816" s="141" t="s">
        <v>4099</v>
      </c>
      <c r="D1816" s="141" t="s">
        <v>4099</v>
      </c>
      <c r="E1816" s="141" t="s">
        <v>4099</v>
      </c>
      <c r="F1816" s="141" t="s">
        <v>4099</v>
      </c>
      <c r="G1816" s="141" t="s">
        <v>4100</v>
      </c>
      <c r="H1816" s="141" t="s">
        <v>4100</v>
      </c>
      <c r="I1816" s="141" t="s">
        <v>4098</v>
      </c>
      <c r="J1816" s="141" t="s">
        <v>4098</v>
      </c>
      <c r="K1816" s="141" t="s">
        <v>4098</v>
      </c>
      <c r="L1816" s="141" t="s">
        <v>4099</v>
      </c>
      <c r="M1816" s="141" t="s">
        <v>4098</v>
      </c>
      <c r="N1816" s="141" t="s">
        <v>4098</v>
      </c>
      <c r="O1816" s="141" t="s">
        <v>4098</v>
      </c>
    </row>
    <row r="1817" spans="1:15" x14ac:dyDescent="0.2">
      <c r="A1817" s="141">
        <v>337905</v>
      </c>
      <c r="B1817" s="141" t="s">
        <v>4111</v>
      </c>
      <c r="C1817" s="141" t="s">
        <v>4100</v>
      </c>
      <c r="D1817" s="141" t="s">
        <v>4098</v>
      </c>
      <c r="E1817" s="141" t="s">
        <v>4098</v>
      </c>
      <c r="F1817" s="141" t="s">
        <v>4098</v>
      </c>
      <c r="G1817" s="141" t="s">
        <v>4100</v>
      </c>
      <c r="H1817" s="141" t="s">
        <v>4098</v>
      </c>
      <c r="I1817" s="141" t="s">
        <v>4098</v>
      </c>
      <c r="J1817" s="141" t="s">
        <v>4098</v>
      </c>
      <c r="K1817" s="141" t="s">
        <v>4098</v>
      </c>
      <c r="L1817" s="141" t="s">
        <v>4098</v>
      </c>
      <c r="M1817" s="141" t="s">
        <v>4098</v>
      </c>
      <c r="N1817" s="141" t="s">
        <v>4098</v>
      </c>
      <c r="O1817" s="141" t="s">
        <v>4098</v>
      </c>
    </row>
    <row r="1818" spans="1:15" x14ac:dyDescent="0.2">
      <c r="A1818" s="141">
        <v>337940</v>
      </c>
      <c r="B1818" s="141" t="s">
        <v>4111</v>
      </c>
      <c r="C1818" s="141" t="s">
        <v>4100</v>
      </c>
      <c r="D1818" s="141" t="s">
        <v>4099</v>
      </c>
      <c r="E1818" s="141" t="s">
        <v>4099</v>
      </c>
      <c r="F1818" s="141" t="s">
        <v>4100</v>
      </c>
      <c r="G1818" s="141" t="s">
        <v>4100</v>
      </c>
      <c r="H1818" s="141" t="s">
        <v>4099</v>
      </c>
      <c r="I1818" s="141" t="s">
        <v>4099</v>
      </c>
      <c r="J1818" s="141" t="s">
        <v>4100</v>
      </c>
      <c r="K1818" s="141" t="s">
        <v>4099</v>
      </c>
      <c r="L1818" s="141" t="s">
        <v>4099</v>
      </c>
      <c r="M1818" s="141" t="s">
        <v>4099</v>
      </c>
      <c r="N1818" s="141" t="s">
        <v>4098</v>
      </c>
      <c r="O1818" s="141" t="s">
        <v>4098</v>
      </c>
    </row>
    <row r="1819" spans="1:15" x14ac:dyDescent="0.2">
      <c r="A1819" s="141">
        <v>338535</v>
      </c>
      <c r="B1819" s="141" t="s">
        <v>4111</v>
      </c>
      <c r="C1819" s="141" t="s">
        <v>4099</v>
      </c>
      <c r="D1819" s="141" t="s">
        <v>4098</v>
      </c>
      <c r="E1819" s="141" t="s">
        <v>4099</v>
      </c>
      <c r="F1819" s="141" t="s">
        <v>4098</v>
      </c>
      <c r="G1819" s="141" t="s">
        <v>4098</v>
      </c>
      <c r="H1819" s="141" t="s">
        <v>4098</v>
      </c>
      <c r="I1819" s="141" t="s">
        <v>4098</v>
      </c>
      <c r="J1819" s="141" t="s">
        <v>4098</v>
      </c>
      <c r="K1819" s="141" t="s">
        <v>4098</v>
      </c>
      <c r="L1819" s="141" t="s">
        <v>4098</v>
      </c>
      <c r="M1819" s="141" t="s">
        <v>4098</v>
      </c>
      <c r="N1819" s="141" t="s">
        <v>4098</v>
      </c>
      <c r="O1819" s="141" t="s">
        <v>4098</v>
      </c>
    </row>
    <row r="1820" spans="1:15" x14ac:dyDescent="0.2">
      <c r="A1820" s="141">
        <v>338536</v>
      </c>
      <c r="B1820" s="141" t="s">
        <v>4111</v>
      </c>
      <c r="C1820" s="141" t="s">
        <v>4099</v>
      </c>
      <c r="D1820" s="141" t="s">
        <v>4099</v>
      </c>
      <c r="E1820" s="141" t="s">
        <v>4099</v>
      </c>
      <c r="F1820" s="141" t="s">
        <v>4099</v>
      </c>
      <c r="G1820" s="141" t="s">
        <v>4099</v>
      </c>
      <c r="H1820" s="141" t="s">
        <v>4099</v>
      </c>
      <c r="I1820" s="141" t="s">
        <v>4099</v>
      </c>
      <c r="J1820" s="141" t="s">
        <v>4098</v>
      </c>
      <c r="K1820" s="141" t="s">
        <v>4098</v>
      </c>
      <c r="L1820" s="141" t="s">
        <v>4098</v>
      </c>
      <c r="M1820" s="141" t="s">
        <v>4098</v>
      </c>
      <c r="N1820" s="141" t="s">
        <v>4098</v>
      </c>
      <c r="O1820" s="141" t="s">
        <v>4098</v>
      </c>
    </row>
    <row r="1821" spans="1:15" x14ac:dyDescent="0.2">
      <c r="A1821" s="141">
        <v>338589</v>
      </c>
      <c r="B1821" s="141" t="s">
        <v>4111</v>
      </c>
      <c r="C1821" s="141" t="s">
        <v>4099</v>
      </c>
      <c r="D1821" s="141" t="s">
        <v>4099</v>
      </c>
      <c r="E1821" s="141" t="s">
        <v>4099</v>
      </c>
      <c r="F1821" s="141" t="s">
        <v>4099</v>
      </c>
      <c r="G1821" s="141" t="s">
        <v>4099</v>
      </c>
      <c r="H1821" s="141" t="s">
        <v>4099</v>
      </c>
      <c r="I1821" s="141" t="s">
        <v>4099</v>
      </c>
      <c r="J1821" s="141" t="s">
        <v>4098</v>
      </c>
      <c r="K1821" s="141" t="s">
        <v>4098</v>
      </c>
      <c r="L1821" s="141" t="s">
        <v>4098</v>
      </c>
      <c r="M1821" s="141" t="s">
        <v>4098</v>
      </c>
      <c r="N1821" s="141" t="s">
        <v>4098</v>
      </c>
      <c r="O1821" s="141" t="s">
        <v>4098</v>
      </c>
    </row>
    <row r="1822" spans="1:15" x14ac:dyDescent="0.2">
      <c r="A1822" s="141">
        <v>338636</v>
      </c>
      <c r="B1822" s="141" t="s">
        <v>4111</v>
      </c>
      <c r="C1822" s="141" t="s">
        <v>4099</v>
      </c>
      <c r="D1822" s="141" t="s">
        <v>4099</v>
      </c>
      <c r="E1822" s="141" t="s">
        <v>4098</v>
      </c>
      <c r="F1822" s="141" t="s">
        <v>4098</v>
      </c>
      <c r="G1822" s="141" t="s">
        <v>4098</v>
      </c>
      <c r="H1822" s="141" t="s">
        <v>4098</v>
      </c>
      <c r="I1822" s="141" t="s">
        <v>4098</v>
      </c>
      <c r="J1822" s="141" t="s">
        <v>4098</v>
      </c>
      <c r="K1822" s="141" t="s">
        <v>4098</v>
      </c>
      <c r="L1822" s="141" t="s">
        <v>4098</v>
      </c>
      <c r="M1822" s="141" t="s">
        <v>4098</v>
      </c>
      <c r="N1822" s="141" t="s">
        <v>4098</v>
      </c>
      <c r="O1822" s="141" t="s">
        <v>4098</v>
      </c>
    </row>
    <row r="1823" spans="1:15" x14ac:dyDescent="0.2">
      <c r="A1823" s="141">
        <v>338665</v>
      </c>
      <c r="B1823" s="141" t="s">
        <v>4111</v>
      </c>
      <c r="C1823" s="141" t="s">
        <v>4099</v>
      </c>
      <c r="D1823" s="141" t="s">
        <v>4099</v>
      </c>
      <c r="E1823" s="141" t="s">
        <v>4099</v>
      </c>
      <c r="F1823" s="141" t="s">
        <v>4099</v>
      </c>
      <c r="G1823" s="141" t="s">
        <v>4099</v>
      </c>
      <c r="H1823" s="141" t="s">
        <v>4099</v>
      </c>
      <c r="I1823" s="141" t="s">
        <v>4099</v>
      </c>
      <c r="J1823" s="141" t="s">
        <v>4098</v>
      </c>
      <c r="K1823" s="141" t="s">
        <v>4098</v>
      </c>
      <c r="L1823" s="141" t="s">
        <v>4098</v>
      </c>
      <c r="M1823" s="141" t="s">
        <v>4098</v>
      </c>
      <c r="N1823" s="141" t="s">
        <v>4098</v>
      </c>
      <c r="O1823" s="141" t="s">
        <v>4098</v>
      </c>
    </row>
    <row r="1824" spans="1:15" x14ac:dyDescent="0.2">
      <c r="A1824" s="141">
        <v>338690</v>
      </c>
      <c r="B1824" s="141" t="s">
        <v>4111</v>
      </c>
      <c r="C1824" s="141" t="s">
        <v>4099</v>
      </c>
      <c r="D1824" s="141" t="s">
        <v>4099</v>
      </c>
      <c r="E1824" s="141" t="s">
        <v>4099</v>
      </c>
      <c r="F1824" s="141" t="s">
        <v>4099</v>
      </c>
      <c r="G1824" s="141" t="s">
        <v>4099</v>
      </c>
      <c r="H1824" s="141" t="s">
        <v>4099</v>
      </c>
      <c r="I1824" s="141" t="s">
        <v>4099</v>
      </c>
      <c r="J1824" s="141" t="s">
        <v>4098</v>
      </c>
      <c r="K1824" s="141" t="s">
        <v>4098</v>
      </c>
      <c r="L1824" s="141" t="s">
        <v>4098</v>
      </c>
      <c r="M1824" s="141" t="s">
        <v>4098</v>
      </c>
      <c r="N1824" s="141" t="s">
        <v>4098</v>
      </c>
      <c r="O1824" s="141" t="s">
        <v>4098</v>
      </c>
    </row>
    <row r="1825" spans="1:15" x14ac:dyDescent="0.2">
      <c r="A1825" s="141">
        <v>338851</v>
      </c>
      <c r="B1825" s="141" t="s">
        <v>4111</v>
      </c>
      <c r="C1825" s="141" t="s">
        <v>4099</v>
      </c>
      <c r="D1825" s="141" t="s">
        <v>4099</v>
      </c>
      <c r="E1825" s="141" t="s">
        <v>4098</v>
      </c>
      <c r="F1825" s="141" t="s">
        <v>4098</v>
      </c>
      <c r="G1825" s="141" t="s">
        <v>4098</v>
      </c>
      <c r="H1825" s="141" t="s">
        <v>4098</v>
      </c>
      <c r="I1825" s="141" t="s">
        <v>4098</v>
      </c>
      <c r="J1825" s="141" t="s">
        <v>4098</v>
      </c>
      <c r="K1825" s="141" t="s">
        <v>4098</v>
      </c>
      <c r="L1825" s="141" t="s">
        <v>4098</v>
      </c>
      <c r="M1825" s="141" t="s">
        <v>4098</v>
      </c>
      <c r="N1825" s="141" t="s">
        <v>4098</v>
      </c>
      <c r="O1825" s="141" t="s">
        <v>4098</v>
      </c>
    </row>
    <row r="1826" spans="1:15" x14ac:dyDescent="0.2">
      <c r="A1826" s="141">
        <v>335019</v>
      </c>
      <c r="B1826" s="141" t="s">
        <v>4111</v>
      </c>
      <c r="C1826" s="141" t="s">
        <v>4099</v>
      </c>
      <c r="D1826" s="141" t="s">
        <v>4098</v>
      </c>
      <c r="E1826" s="141" t="s">
        <v>4098</v>
      </c>
      <c r="F1826" s="141" t="s">
        <v>4100</v>
      </c>
      <c r="G1826" s="141" t="s">
        <v>4098</v>
      </c>
      <c r="H1826" s="141" t="s">
        <v>4100</v>
      </c>
      <c r="I1826" s="141" t="s">
        <v>4098</v>
      </c>
      <c r="J1826" s="141" t="s">
        <v>4100</v>
      </c>
      <c r="K1826" s="141" t="s">
        <v>4100</v>
      </c>
      <c r="L1826" s="141" t="s">
        <v>4100</v>
      </c>
      <c r="M1826" s="141" t="s">
        <v>4098</v>
      </c>
      <c r="N1826" s="141" t="s">
        <v>4098</v>
      </c>
      <c r="O1826" s="141" t="s">
        <v>4100</v>
      </c>
    </row>
    <row r="1827" spans="1:15" x14ac:dyDescent="0.2">
      <c r="A1827" s="141">
        <v>335033</v>
      </c>
      <c r="B1827" s="141" t="s">
        <v>4111</v>
      </c>
      <c r="C1827" s="141" t="s">
        <v>4099</v>
      </c>
      <c r="D1827" s="141" t="s">
        <v>4098</v>
      </c>
      <c r="E1827" s="141" t="s">
        <v>4098</v>
      </c>
      <c r="F1827" s="141" t="s">
        <v>4098</v>
      </c>
      <c r="G1827" s="141" t="s">
        <v>4098</v>
      </c>
      <c r="H1827" s="141" t="s">
        <v>4099</v>
      </c>
      <c r="I1827" s="141" t="s">
        <v>4099</v>
      </c>
      <c r="J1827" s="141" t="s">
        <v>4098</v>
      </c>
      <c r="K1827" s="141" t="s">
        <v>4098</v>
      </c>
      <c r="L1827" s="141" t="s">
        <v>4098</v>
      </c>
      <c r="M1827" s="141" t="s">
        <v>4098</v>
      </c>
      <c r="N1827" s="141" t="s">
        <v>4098</v>
      </c>
      <c r="O1827" s="141" t="s">
        <v>4098</v>
      </c>
    </row>
    <row r="1828" spans="1:15" x14ac:dyDescent="0.2">
      <c r="A1828" s="141">
        <v>335034</v>
      </c>
      <c r="B1828" s="141" t="s">
        <v>4111</v>
      </c>
      <c r="C1828" s="141" t="s">
        <v>4099</v>
      </c>
      <c r="D1828" s="141" t="s">
        <v>4099</v>
      </c>
      <c r="E1828" s="141" t="s">
        <v>4099</v>
      </c>
      <c r="F1828" s="141" t="s">
        <v>4099</v>
      </c>
      <c r="G1828" s="141" t="s">
        <v>4098</v>
      </c>
      <c r="H1828" s="141" t="s">
        <v>4098</v>
      </c>
      <c r="I1828" s="141" t="s">
        <v>4098</v>
      </c>
      <c r="J1828" s="141" t="s">
        <v>4098</v>
      </c>
      <c r="K1828" s="141" t="s">
        <v>4098</v>
      </c>
      <c r="L1828" s="141" t="s">
        <v>4098</v>
      </c>
      <c r="M1828" s="141" t="s">
        <v>4098</v>
      </c>
      <c r="N1828" s="141" t="s">
        <v>4098</v>
      </c>
      <c r="O1828" s="141" t="s">
        <v>4098</v>
      </c>
    </row>
    <row r="1829" spans="1:15" x14ac:dyDescent="0.2">
      <c r="A1829" s="141">
        <v>335036</v>
      </c>
      <c r="B1829" s="141" t="s">
        <v>4111</v>
      </c>
      <c r="C1829" s="141" t="s">
        <v>4100</v>
      </c>
      <c r="D1829" s="141" t="s">
        <v>4100</v>
      </c>
      <c r="E1829" s="141" t="s">
        <v>4100</v>
      </c>
      <c r="F1829" s="141" t="s">
        <v>4099</v>
      </c>
      <c r="G1829" s="141" t="s">
        <v>4098</v>
      </c>
      <c r="H1829" s="141" t="s">
        <v>4098</v>
      </c>
      <c r="I1829" s="141" t="s">
        <v>4098</v>
      </c>
      <c r="J1829" s="141" t="s">
        <v>4099</v>
      </c>
      <c r="K1829" s="141" t="s">
        <v>4098</v>
      </c>
      <c r="L1829" s="141" t="s">
        <v>4098</v>
      </c>
      <c r="M1829" s="141" t="s">
        <v>4098</v>
      </c>
      <c r="N1829" s="141" t="s">
        <v>4098</v>
      </c>
      <c r="O1829" s="141" t="s">
        <v>4098</v>
      </c>
    </row>
    <row r="1830" spans="1:15" x14ac:dyDescent="0.2">
      <c r="A1830" s="141">
        <v>335050</v>
      </c>
      <c r="B1830" s="141" t="s">
        <v>4111</v>
      </c>
      <c r="C1830" s="141" t="s">
        <v>4099</v>
      </c>
      <c r="D1830" s="141" t="s">
        <v>4099</v>
      </c>
      <c r="E1830" s="141" t="s">
        <v>4099</v>
      </c>
      <c r="F1830" s="141" t="s">
        <v>4099</v>
      </c>
      <c r="G1830" s="141" t="s">
        <v>4099</v>
      </c>
      <c r="H1830" s="141" t="s">
        <v>4098</v>
      </c>
      <c r="I1830" s="141" t="s">
        <v>4098</v>
      </c>
      <c r="J1830" s="141" t="s">
        <v>4098</v>
      </c>
      <c r="K1830" s="141" t="s">
        <v>4098</v>
      </c>
      <c r="L1830" s="141" t="s">
        <v>4098</v>
      </c>
      <c r="M1830" s="141" t="s">
        <v>4098</v>
      </c>
      <c r="N1830" s="141" t="s">
        <v>4098</v>
      </c>
      <c r="O1830" s="141" t="s">
        <v>4098</v>
      </c>
    </row>
    <row r="1831" spans="1:15" x14ac:dyDescent="0.2">
      <c r="A1831" s="141">
        <v>335051</v>
      </c>
      <c r="B1831" s="141" t="s">
        <v>4111</v>
      </c>
      <c r="C1831" s="141" t="s">
        <v>4099</v>
      </c>
      <c r="D1831" s="141" t="s">
        <v>4098</v>
      </c>
      <c r="E1831" s="141" t="s">
        <v>4099</v>
      </c>
      <c r="F1831" s="141" t="s">
        <v>4098</v>
      </c>
      <c r="G1831" s="141" t="s">
        <v>4099</v>
      </c>
      <c r="H1831" s="141" t="s">
        <v>4098</v>
      </c>
      <c r="I1831" s="141" t="s">
        <v>4098</v>
      </c>
      <c r="J1831" s="141" t="s">
        <v>4098</v>
      </c>
      <c r="K1831" s="141" t="s">
        <v>4098</v>
      </c>
      <c r="L1831" s="141" t="s">
        <v>4098</v>
      </c>
      <c r="M1831" s="141" t="s">
        <v>4098</v>
      </c>
      <c r="N1831" s="141" t="s">
        <v>4098</v>
      </c>
      <c r="O1831" s="141" t="s">
        <v>4098</v>
      </c>
    </row>
    <row r="1832" spans="1:15" x14ac:dyDescent="0.2">
      <c r="A1832" s="141">
        <v>335052</v>
      </c>
      <c r="B1832" s="141" t="s">
        <v>4111</v>
      </c>
      <c r="C1832" s="141" t="s">
        <v>4099</v>
      </c>
      <c r="D1832" s="141" t="s">
        <v>4098</v>
      </c>
      <c r="E1832" s="141" t="s">
        <v>4099</v>
      </c>
      <c r="F1832" s="141" t="s">
        <v>4098</v>
      </c>
      <c r="G1832" s="141" t="s">
        <v>4098</v>
      </c>
      <c r="H1832" s="141" t="s">
        <v>4099</v>
      </c>
      <c r="I1832" s="141" t="s">
        <v>4099</v>
      </c>
      <c r="J1832" s="141" t="s">
        <v>4098</v>
      </c>
      <c r="K1832" s="141" t="s">
        <v>4098</v>
      </c>
      <c r="L1832" s="141" t="s">
        <v>4098</v>
      </c>
      <c r="M1832" s="141" t="s">
        <v>4098</v>
      </c>
      <c r="N1832" s="141" t="s">
        <v>4098</v>
      </c>
      <c r="O1832" s="141" t="s">
        <v>4098</v>
      </c>
    </row>
    <row r="1833" spans="1:15" x14ac:dyDescent="0.2">
      <c r="A1833" s="141">
        <v>335057</v>
      </c>
      <c r="B1833" s="141" t="s">
        <v>4111</v>
      </c>
      <c r="C1833" s="141" t="s">
        <v>4099</v>
      </c>
      <c r="D1833" s="141" t="s">
        <v>4098</v>
      </c>
      <c r="E1833" s="141" t="s">
        <v>4098</v>
      </c>
      <c r="F1833" s="141" t="s">
        <v>4099</v>
      </c>
      <c r="G1833" s="141" t="s">
        <v>4098</v>
      </c>
      <c r="H1833" s="141" t="s">
        <v>4099</v>
      </c>
      <c r="I1833" s="141" t="s">
        <v>4099</v>
      </c>
      <c r="J1833" s="141" t="s">
        <v>4098</v>
      </c>
      <c r="K1833" s="141" t="s">
        <v>4098</v>
      </c>
      <c r="L1833" s="141" t="s">
        <v>4098</v>
      </c>
      <c r="M1833" s="141" t="s">
        <v>4098</v>
      </c>
      <c r="N1833" s="141" t="s">
        <v>4098</v>
      </c>
      <c r="O1833" s="141" t="s">
        <v>4098</v>
      </c>
    </row>
    <row r="1834" spans="1:15" x14ac:dyDescent="0.2">
      <c r="A1834" s="141">
        <v>335058</v>
      </c>
      <c r="B1834" s="141" t="s">
        <v>4111</v>
      </c>
      <c r="C1834" s="141" t="s">
        <v>4099</v>
      </c>
      <c r="D1834" s="141" t="s">
        <v>4099</v>
      </c>
      <c r="E1834" s="141" t="s">
        <v>4099</v>
      </c>
      <c r="F1834" s="141" t="s">
        <v>4098</v>
      </c>
      <c r="G1834" s="141" t="s">
        <v>4098</v>
      </c>
      <c r="H1834" s="141" t="s">
        <v>4098</v>
      </c>
      <c r="I1834" s="141" t="s">
        <v>4098</v>
      </c>
      <c r="J1834" s="141" t="s">
        <v>4098</v>
      </c>
      <c r="K1834" s="141" t="s">
        <v>4098</v>
      </c>
      <c r="L1834" s="141" t="s">
        <v>4098</v>
      </c>
      <c r="M1834" s="141" t="s">
        <v>4098</v>
      </c>
      <c r="N1834" s="141" t="s">
        <v>4098</v>
      </c>
      <c r="O1834" s="141" t="s">
        <v>4098</v>
      </c>
    </row>
    <row r="1835" spans="1:15" x14ac:dyDescent="0.2">
      <c r="A1835" s="141">
        <v>335062</v>
      </c>
      <c r="B1835" s="141" t="s">
        <v>4111</v>
      </c>
      <c r="C1835" s="141" t="s">
        <v>4099</v>
      </c>
      <c r="D1835" s="141" t="s">
        <v>4099</v>
      </c>
      <c r="E1835" s="141" t="s">
        <v>4099</v>
      </c>
      <c r="F1835" s="141" t="s">
        <v>4099</v>
      </c>
      <c r="G1835" s="141" t="s">
        <v>4099</v>
      </c>
      <c r="H1835" s="141" t="s">
        <v>4099</v>
      </c>
      <c r="I1835" s="141" t="s">
        <v>4099</v>
      </c>
      <c r="J1835" s="141" t="s">
        <v>4098</v>
      </c>
      <c r="K1835" s="141" t="s">
        <v>4098</v>
      </c>
      <c r="L1835" s="141" t="s">
        <v>4098</v>
      </c>
      <c r="M1835" s="141" t="s">
        <v>4098</v>
      </c>
      <c r="N1835" s="141" t="s">
        <v>4098</v>
      </c>
      <c r="O1835" s="141" t="s">
        <v>4098</v>
      </c>
    </row>
    <row r="1836" spans="1:15" x14ac:dyDescent="0.2">
      <c r="A1836" s="141">
        <v>335063</v>
      </c>
      <c r="B1836" s="141" t="s">
        <v>4111</v>
      </c>
      <c r="C1836" s="141" t="s">
        <v>4100</v>
      </c>
      <c r="D1836" s="141" t="s">
        <v>4100</v>
      </c>
      <c r="E1836" s="141" t="s">
        <v>4099</v>
      </c>
      <c r="F1836" s="141" t="s">
        <v>4099</v>
      </c>
      <c r="G1836" s="141" t="s">
        <v>4099</v>
      </c>
      <c r="H1836" s="141" t="s">
        <v>4100</v>
      </c>
      <c r="I1836" s="141" t="s">
        <v>4100</v>
      </c>
      <c r="J1836" s="141" t="s">
        <v>4098</v>
      </c>
      <c r="K1836" s="141" t="s">
        <v>4098</v>
      </c>
      <c r="L1836" s="141" t="s">
        <v>4098</v>
      </c>
      <c r="M1836" s="141" t="s">
        <v>4098</v>
      </c>
      <c r="N1836" s="141" t="s">
        <v>4098</v>
      </c>
      <c r="O1836" s="141" t="s">
        <v>4098</v>
      </c>
    </row>
    <row r="1837" spans="1:15" x14ac:dyDescent="0.2">
      <c r="A1837" s="141">
        <v>335065</v>
      </c>
      <c r="B1837" s="141" t="s">
        <v>4111</v>
      </c>
      <c r="C1837" s="141" t="s">
        <v>4099</v>
      </c>
      <c r="D1837" s="141" t="s">
        <v>4099</v>
      </c>
      <c r="E1837" s="141" t="s">
        <v>4099</v>
      </c>
      <c r="F1837" s="141" t="s">
        <v>4098</v>
      </c>
      <c r="G1837" s="141" t="s">
        <v>4099</v>
      </c>
      <c r="H1837" s="141" t="s">
        <v>4099</v>
      </c>
      <c r="I1837" s="141" t="s">
        <v>4098</v>
      </c>
      <c r="J1837" s="141" t="s">
        <v>4098</v>
      </c>
      <c r="K1837" s="141" t="s">
        <v>4098</v>
      </c>
      <c r="L1837" s="141" t="s">
        <v>4098</v>
      </c>
      <c r="M1837" s="141" t="s">
        <v>4098</v>
      </c>
      <c r="N1837" s="141" t="s">
        <v>4098</v>
      </c>
      <c r="O1837" s="141" t="s">
        <v>4098</v>
      </c>
    </row>
    <row r="1838" spans="1:15" x14ac:dyDescent="0.2">
      <c r="A1838" s="141">
        <v>335068</v>
      </c>
      <c r="B1838" s="141" t="s">
        <v>4111</v>
      </c>
      <c r="C1838" s="141" t="s">
        <v>4099</v>
      </c>
      <c r="D1838" s="141" t="s">
        <v>4099</v>
      </c>
      <c r="E1838" s="141" t="s">
        <v>4099</v>
      </c>
      <c r="F1838" s="141" t="s">
        <v>4099</v>
      </c>
      <c r="G1838" s="141" t="s">
        <v>4099</v>
      </c>
      <c r="H1838" s="141" t="s">
        <v>4099</v>
      </c>
      <c r="I1838" s="141" t="s">
        <v>4099</v>
      </c>
      <c r="J1838" s="141" t="s">
        <v>4098</v>
      </c>
      <c r="K1838" s="141" t="s">
        <v>4098</v>
      </c>
      <c r="L1838" s="141" t="s">
        <v>4098</v>
      </c>
      <c r="M1838" s="141" t="s">
        <v>4098</v>
      </c>
      <c r="N1838" s="141" t="s">
        <v>4098</v>
      </c>
      <c r="O1838" s="141" t="s">
        <v>4098</v>
      </c>
    </row>
    <row r="1839" spans="1:15" x14ac:dyDescent="0.2">
      <c r="A1839" s="141">
        <v>335070</v>
      </c>
      <c r="B1839" s="141" t="s">
        <v>4111</v>
      </c>
      <c r="C1839" s="141" t="s">
        <v>4099</v>
      </c>
      <c r="D1839" s="141" t="s">
        <v>4099</v>
      </c>
      <c r="E1839" s="141" t="s">
        <v>4099</v>
      </c>
      <c r="F1839" s="141" t="s">
        <v>4099</v>
      </c>
      <c r="G1839" s="141" t="s">
        <v>4099</v>
      </c>
      <c r="H1839" s="141" t="s">
        <v>4099</v>
      </c>
      <c r="I1839" s="141" t="s">
        <v>4099</v>
      </c>
      <c r="J1839" s="141" t="s">
        <v>4098</v>
      </c>
      <c r="K1839" s="141" t="s">
        <v>4098</v>
      </c>
      <c r="L1839" s="141" t="s">
        <v>4098</v>
      </c>
      <c r="M1839" s="141" t="s">
        <v>4098</v>
      </c>
      <c r="N1839" s="141" t="s">
        <v>4098</v>
      </c>
      <c r="O1839" s="141" t="s">
        <v>4098</v>
      </c>
    </row>
    <row r="1840" spans="1:15" x14ac:dyDescent="0.2">
      <c r="A1840" s="141">
        <v>335077</v>
      </c>
      <c r="B1840" s="141" t="s">
        <v>4111</v>
      </c>
      <c r="C1840" s="141" t="s">
        <v>4099</v>
      </c>
      <c r="D1840" s="141" t="s">
        <v>4099</v>
      </c>
      <c r="E1840" s="141" t="s">
        <v>4099</v>
      </c>
      <c r="F1840" s="141" t="s">
        <v>4098</v>
      </c>
      <c r="G1840" s="141" t="s">
        <v>4098</v>
      </c>
      <c r="H1840" s="141" t="s">
        <v>4098</v>
      </c>
      <c r="I1840" s="141" t="s">
        <v>4098</v>
      </c>
      <c r="J1840" s="141" t="s">
        <v>4098</v>
      </c>
      <c r="K1840" s="141" t="s">
        <v>4098</v>
      </c>
      <c r="L1840" s="141" t="s">
        <v>4098</v>
      </c>
      <c r="M1840" s="141" t="s">
        <v>4098</v>
      </c>
      <c r="N1840" s="141" t="s">
        <v>4098</v>
      </c>
      <c r="O1840" s="141" t="s">
        <v>4098</v>
      </c>
    </row>
    <row r="1841" spans="1:15" x14ac:dyDescent="0.2">
      <c r="A1841" s="141">
        <v>335081</v>
      </c>
      <c r="B1841" s="141" t="s">
        <v>4111</v>
      </c>
      <c r="C1841" s="141" t="s">
        <v>4099</v>
      </c>
      <c r="D1841" s="141" t="s">
        <v>4099</v>
      </c>
      <c r="E1841" s="141" t="s">
        <v>4099</v>
      </c>
      <c r="F1841" s="141" t="s">
        <v>4099</v>
      </c>
      <c r="G1841" s="141" t="s">
        <v>4098</v>
      </c>
      <c r="H1841" s="141" t="s">
        <v>4098</v>
      </c>
      <c r="I1841" s="141" t="s">
        <v>4098</v>
      </c>
      <c r="J1841" s="141" t="s">
        <v>4098</v>
      </c>
      <c r="K1841" s="141" t="s">
        <v>4098</v>
      </c>
      <c r="L1841" s="141" t="s">
        <v>4098</v>
      </c>
      <c r="M1841" s="141" t="s">
        <v>4098</v>
      </c>
      <c r="N1841" s="141" t="s">
        <v>4098</v>
      </c>
      <c r="O1841" s="141" t="s">
        <v>4098</v>
      </c>
    </row>
    <row r="1842" spans="1:15" x14ac:dyDescent="0.2">
      <c r="A1842" s="141">
        <v>335082</v>
      </c>
      <c r="B1842" s="141" t="s">
        <v>4111</v>
      </c>
      <c r="C1842" s="141" t="s">
        <v>4099</v>
      </c>
      <c r="D1842" s="141" t="s">
        <v>4098</v>
      </c>
      <c r="E1842" s="141" t="s">
        <v>4099</v>
      </c>
      <c r="F1842" s="141" t="s">
        <v>4099</v>
      </c>
      <c r="G1842" s="141" t="s">
        <v>4099</v>
      </c>
      <c r="H1842" s="141" t="s">
        <v>4099</v>
      </c>
      <c r="I1842" s="141" t="s">
        <v>4099</v>
      </c>
      <c r="J1842" s="141" t="s">
        <v>4098</v>
      </c>
      <c r="K1842" s="141" t="s">
        <v>4098</v>
      </c>
      <c r="L1842" s="141" t="s">
        <v>4098</v>
      </c>
      <c r="M1842" s="141" t="s">
        <v>4098</v>
      </c>
      <c r="N1842" s="141" t="s">
        <v>4098</v>
      </c>
      <c r="O1842" s="141" t="s">
        <v>4098</v>
      </c>
    </row>
    <row r="1843" spans="1:15" x14ac:dyDescent="0.2">
      <c r="A1843" s="141">
        <v>335084</v>
      </c>
      <c r="B1843" s="141" t="s">
        <v>4111</v>
      </c>
      <c r="C1843" s="141" t="s">
        <v>4099</v>
      </c>
      <c r="D1843" s="141" t="s">
        <v>4099</v>
      </c>
      <c r="E1843" s="141" t="s">
        <v>4099</v>
      </c>
      <c r="F1843" s="141" t="s">
        <v>4099</v>
      </c>
      <c r="G1843" s="141" t="s">
        <v>4099</v>
      </c>
      <c r="H1843" s="141" t="s">
        <v>4098</v>
      </c>
      <c r="I1843" s="141" t="s">
        <v>4098</v>
      </c>
      <c r="J1843" s="141" t="s">
        <v>4098</v>
      </c>
      <c r="K1843" s="141" t="s">
        <v>4098</v>
      </c>
      <c r="L1843" s="141" t="s">
        <v>4098</v>
      </c>
      <c r="M1843" s="141" t="s">
        <v>4098</v>
      </c>
      <c r="N1843" s="141" t="s">
        <v>4098</v>
      </c>
      <c r="O1843" s="141" t="s">
        <v>4098</v>
      </c>
    </row>
    <row r="1844" spans="1:15" x14ac:dyDescent="0.2">
      <c r="A1844" s="141">
        <v>335087</v>
      </c>
      <c r="B1844" s="141" t="s">
        <v>4111</v>
      </c>
      <c r="C1844" s="141" t="s">
        <v>4099</v>
      </c>
      <c r="D1844" s="141" t="s">
        <v>4099</v>
      </c>
      <c r="E1844" s="141" t="s">
        <v>4098</v>
      </c>
      <c r="F1844" s="141" t="s">
        <v>4098</v>
      </c>
      <c r="G1844" s="141" t="s">
        <v>4098</v>
      </c>
      <c r="H1844" s="141" t="s">
        <v>4099</v>
      </c>
      <c r="I1844" s="141" t="s">
        <v>4099</v>
      </c>
      <c r="J1844" s="141" t="s">
        <v>4098</v>
      </c>
      <c r="K1844" s="141" t="s">
        <v>4098</v>
      </c>
      <c r="L1844" s="141" t="s">
        <v>4098</v>
      </c>
      <c r="M1844" s="141" t="s">
        <v>4098</v>
      </c>
      <c r="N1844" s="141" t="s">
        <v>4098</v>
      </c>
      <c r="O1844" s="141" t="s">
        <v>4098</v>
      </c>
    </row>
    <row r="1845" spans="1:15" x14ac:dyDescent="0.2">
      <c r="A1845" s="141">
        <v>335088</v>
      </c>
      <c r="B1845" s="141" t="s">
        <v>4111</v>
      </c>
      <c r="C1845" s="141" t="s">
        <v>4099</v>
      </c>
      <c r="D1845" s="141" t="s">
        <v>4099</v>
      </c>
      <c r="E1845" s="141" t="s">
        <v>4099</v>
      </c>
      <c r="F1845" s="141" t="s">
        <v>4099</v>
      </c>
      <c r="G1845" s="141" t="s">
        <v>4098</v>
      </c>
      <c r="H1845" s="141" t="s">
        <v>4098</v>
      </c>
      <c r="I1845" s="141" t="s">
        <v>4099</v>
      </c>
      <c r="J1845" s="141" t="s">
        <v>4098</v>
      </c>
      <c r="K1845" s="141" t="s">
        <v>4098</v>
      </c>
      <c r="L1845" s="141" t="s">
        <v>4098</v>
      </c>
      <c r="M1845" s="141" t="s">
        <v>4098</v>
      </c>
      <c r="N1845" s="141" t="s">
        <v>4098</v>
      </c>
      <c r="O1845" s="141" t="s">
        <v>4098</v>
      </c>
    </row>
    <row r="1846" spans="1:15" x14ac:dyDescent="0.2">
      <c r="A1846" s="141">
        <v>335091</v>
      </c>
      <c r="B1846" s="141" t="s">
        <v>4111</v>
      </c>
      <c r="C1846" s="141" t="s">
        <v>4099</v>
      </c>
      <c r="D1846" s="141" t="s">
        <v>4099</v>
      </c>
      <c r="E1846" s="141" t="s">
        <v>4099</v>
      </c>
      <c r="F1846" s="141" t="s">
        <v>4099</v>
      </c>
      <c r="G1846" s="141" t="s">
        <v>4099</v>
      </c>
      <c r="H1846" s="141" t="s">
        <v>4098</v>
      </c>
      <c r="I1846" s="141" t="s">
        <v>4098</v>
      </c>
      <c r="J1846" s="141" t="s">
        <v>4098</v>
      </c>
      <c r="K1846" s="141" t="s">
        <v>4098</v>
      </c>
      <c r="L1846" s="141" t="s">
        <v>4098</v>
      </c>
      <c r="M1846" s="141" t="s">
        <v>4098</v>
      </c>
      <c r="N1846" s="141" t="s">
        <v>4098</v>
      </c>
      <c r="O1846" s="141" t="s">
        <v>4098</v>
      </c>
    </row>
    <row r="1847" spans="1:15" x14ac:dyDescent="0.2">
      <c r="A1847" s="141">
        <v>335092</v>
      </c>
      <c r="B1847" s="141" t="s">
        <v>4111</v>
      </c>
      <c r="C1847" s="141" t="s">
        <v>4099</v>
      </c>
      <c r="D1847" s="141" t="s">
        <v>4098</v>
      </c>
      <c r="E1847" s="141" t="s">
        <v>4099</v>
      </c>
      <c r="F1847" s="141" t="s">
        <v>4099</v>
      </c>
      <c r="G1847" s="141" t="s">
        <v>4099</v>
      </c>
      <c r="H1847" s="141" t="s">
        <v>4098</v>
      </c>
      <c r="I1847" s="141" t="s">
        <v>4098</v>
      </c>
      <c r="J1847" s="141" t="s">
        <v>4098</v>
      </c>
      <c r="K1847" s="141" t="s">
        <v>4098</v>
      </c>
      <c r="L1847" s="141" t="s">
        <v>4098</v>
      </c>
      <c r="M1847" s="141" t="s">
        <v>4098</v>
      </c>
      <c r="N1847" s="141" t="s">
        <v>4098</v>
      </c>
      <c r="O1847" s="141" t="s">
        <v>4098</v>
      </c>
    </row>
    <row r="1848" spans="1:15" x14ac:dyDescent="0.2">
      <c r="A1848" s="141">
        <v>335100</v>
      </c>
      <c r="B1848" s="141" t="s">
        <v>4111</v>
      </c>
      <c r="C1848" s="141" t="s">
        <v>4099</v>
      </c>
      <c r="D1848" s="141" t="s">
        <v>4099</v>
      </c>
      <c r="E1848" s="141" t="s">
        <v>4100</v>
      </c>
      <c r="F1848" s="141" t="s">
        <v>4100</v>
      </c>
      <c r="G1848" s="141" t="s">
        <v>4098</v>
      </c>
      <c r="H1848" s="141" t="s">
        <v>4100</v>
      </c>
      <c r="I1848" s="141" t="s">
        <v>4100</v>
      </c>
      <c r="J1848" s="141" t="s">
        <v>4099</v>
      </c>
      <c r="K1848" s="141" t="s">
        <v>4099</v>
      </c>
      <c r="L1848" s="141" t="s">
        <v>4099</v>
      </c>
      <c r="M1848" s="141" t="s">
        <v>4100</v>
      </c>
      <c r="N1848" s="141" t="s">
        <v>4098</v>
      </c>
      <c r="O1848" s="141" t="s">
        <v>4098</v>
      </c>
    </row>
    <row r="1849" spans="1:15" x14ac:dyDescent="0.2">
      <c r="A1849" s="141">
        <v>335111</v>
      </c>
      <c r="B1849" s="141" t="s">
        <v>4111</v>
      </c>
      <c r="C1849" s="141" t="s">
        <v>4098</v>
      </c>
      <c r="D1849" s="141" t="s">
        <v>4099</v>
      </c>
      <c r="E1849" s="141" t="s">
        <v>4098</v>
      </c>
      <c r="F1849" s="141" t="s">
        <v>4099</v>
      </c>
      <c r="G1849" s="141" t="s">
        <v>4098</v>
      </c>
      <c r="H1849" s="141" t="s">
        <v>4098</v>
      </c>
      <c r="I1849" s="141" t="s">
        <v>4098</v>
      </c>
      <c r="J1849" s="141" t="s">
        <v>4099</v>
      </c>
      <c r="K1849" s="141" t="s">
        <v>4098</v>
      </c>
      <c r="L1849" s="141" t="s">
        <v>4099</v>
      </c>
      <c r="M1849" s="141" t="s">
        <v>4098</v>
      </c>
      <c r="N1849" s="141" t="s">
        <v>4098</v>
      </c>
      <c r="O1849" s="141" t="s">
        <v>4098</v>
      </c>
    </row>
    <row r="1850" spans="1:15" x14ac:dyDescent="0.2">
      <c r="A1850" s="141">
        <v>335114</v>
      </c>
      <c r="B1850" s="141" t="s">
        <v>4111</v>
      </c>
      <c r="C1850" s="141" t="s">
        <v>4098</v>
      </c>
      <c r="D1850" s="141" t="s">
        <v>4098</v>
      </c>
      <c r="E1850" s="141" t="s">
        <v>4098</v>
      </c>
      <c r="F1850" s="141" t="s">
        <v>4099</v>
      </c>
      <c r="G1850" s="141" t="s">
        <v>4099</v>
      </c>
      <c r="H1850" s="141" t="s">
        <v>4099</v>
      </c>
      <c r="I1850" s="141" t="s">
        <v>4099</v>
      </c>
      <c r="J1850" s="141" t="s">
        <v>4098</v>
      </c>
      <c r="K1850" s="141" t="s">
        <v>4098</v>
      </c>
      <c r="L1850" s="141" t="s">
        <v>4098</v>
      </c>
      <c r="M1850" s="141" t="s">
        <v>4098</v>
      </c>
      <c r="N1850" s="141" t="s">
        <v>4098</v>
      </c>
      <c r="O1850" s="141" t="s">
        <v>4098</v>
      </c>
    </row>
    <row r="1851" spans="1:15" x14ac:dyDescent="0.2">
      <c r="A1851" s="141">
        <v>335115</v>
      </c>
      <c r="B1851" s="141" t="s">
        <v>4111</v>
      </c>
      <c r="C1851" s="141" t="s">
        <v>4099</v>
      </c>
      <c r="D1851" s="141" t="s">
        <v>4099</v>
      </c>
      <c r="E1851" s="141" t="s">
        <v>4099</v>
      </c>
      <c r="F1851" s="141" t="s">
        <v>4099</v>
      </c>
      <c r="G1851" s="141" t="s">
        <v>4099</v>
      </c>
      <c r="H1851" s="141" t="s">
        <v>4099</v>
      </c>
      <c r="I1851" s="141" t="s">
        <v>4099</v>
      </c>
      <c r="J1851" s="141" t="s">
        <v>4098</v>
      </c>
      <c r="K1851" s="141" t="s">
        <v>4098</v>
      </c>
      <c r="L1851" s="141" t="s">
        <v>4098</v>
      </c>
      <c r="M1851" s="141" t="s">
        <v>4098</v>
      </c>
      <c r="N1851" s="141" t="s">
        <v>4098</v>
      </c>
      <c r="O1851" s="141" t="s">
        <v>4098</v>
      </c>
    </row>
    <row r="1852" spans="1:15" x14ac:dyDescent="0.2">
      <c r="A1852" s="141">
        <v>335116</v>
      </c>
      <c r="B1852" s="141" t="s">
        <v>4111</v>
      </c>
      <c r="C1852" s="141" t="s">
        <v>4099</v>
      </c>
      <c r="D1852" s="141" t="s">
        <v>4098</v>
      </c>
      <c r="E1852" s="141" t="s">
        <v>4098</v>
      </c>
      <c r="F1852" s="141" t="s">
        <v>4098</v>
      </c>
      <c r="G1852" s="141" t="s">
        <v>4098</v>
      </c>
      <c r="H1852" s="141" t="s">
        <v>4099</v>
      </c>
      <c r="I1852" s="141" t="s">
        <v>4098</v>
      </c>
      <c r="J1852" s="141" t="s">
        <v>4098</v>
      </c>
      <c r="K1852" s="141" t="s">
        <v>4098</v>
      </c>
      <c r="L1852" s="141" t="s">
        <v>4098</v>
      </c>
      <c r="M1852" s="141" t="s">
        <v>4098</v>
      </c>
      <c r="N1852" s="141" t="s">
        <v>4098</v>
      </c>
      <c r="O1852" s="141" t="s">
        <v>4098</v>
      </c>
    </row>
    <row r="1853" spans="1:15" x14ac:dyDescent="0.2">
      <c r="A1853" s="141">
        <v>335117</v>
      </c>
      <c r="B1853" s="141" t="s">
        <v>4111</v>
      </c>
      <c r="C1853" s="141" t="s">
        <v>4100</v>
      </c>
      <c r="D1853" s="141" t="s">
        <v>4099</v>
      </c>
      <c r="E1853" s="141" t="s">
        <v>4100</v>
      </c>
      <c r="F1853" s="141" t="s">
        <v>4098</v>
      </c>
      <c r="G1853" s="141" t="s">
        <v>4099</v>
      </c>
      <c r="H1853" s="141" t="s">
        <v>4099</v>
      </c>
      <c r="I1853" s="141" t="s">
        <v>4099</v>
      </c>
      <c r="J1853" s="141" t="s">
        <v>4098</v>
      </c>
      <c r="K1853" s="141" t="s">
        <v>4098</v>
      </c>
      <c r="L1853" s="141" t="s">
        <v>4098</v>
      </c>
      <c r="M1853" s="141" t="s">
        <v>4098</v>
      </c>
      <c r="N1853" s="141" t="s">
        <v>4098</v>
      </c>
      <c r="O1853" s="141" t="s">
        <v>4098</v>
      </c>
    </row>
    <row r="1854" spans="1:15" x14ac:dyDescent="0.2">
      <c r="A1854" s="141">
        <v>335122</v>
      </c>
      <c r="B1854" s="141" t="s">
        <v>4111</v>
      </c>
      <c r="C1854" s="141" t="s">
        <v>4099</v>
      </c>
      <c r="D1854" s="141" t="s">
        <v>4099</v>
      </c>
      <c r="E1854" s="141" t="s">
        <v>4099</v>
      </c>
      <c r="F1854" s="141" t="s">
        <v>4099</v>
      </c>
      <c r="G1854" s="141" t="s">
        <v>4099</v>
      </c>
      <c r="H1854" s="141" t="s">
        <v>4099</v>
      </c>
      <c r="I1854" s="141" t="s">
        <v>4099</v>
      </c>
      <c r="J1854" s="141" t="s">
        <v>4098</v>
      </c>
      <c r="K1854" s="141" t="s">
        <v>4098</v>
      </c>
      <c r="L1854" s="141" t="s">
        <v>4098</v>
      </c>
      <c r="M1854" s="141" t="s">
        <v>4098</v>
      </c>
      <c r="N1854" s="141" t="s">
        <v>4098</v>
      </c>
      <c r="O1854" s="141" t="s">
        <v>4098</v>
      </c>
    </row>
    <row r="1855" spans="1:15" x14ac:dyDescent="0.2">
      <c r="A1855" s="141">
        <v>335123</v>
      </c>
      <c r="B1855" s="141" t="s">
        <v>4111</v>
      </c>
      <c r="C1855" s="141" t="s">
        <v>4099</v>
      </c>
      <c r="D1855" s="141" t="s">
        <v>4099</v>
      </c>
      <c r="E1855" s="141" t="s">
        <v>4099</v>
      </c>
      <c r="F1855" s="141" t="s">
        <v>4099</v>
      </c>
      <c r="G1855" s="141" t="s">
        <v>4099</v>
      </c>
      <c r="H1855" s="141" t="s">
        <v>4099</v>
      </c>
      <c r="I1855" s="141" t="s">
        <v>4099</v>
      </c>
      <c r="J1855" s="141" t="s">
        <v>4098</v>
      </c>
      <c r="K1855" s="141" t="s">
        <v>4098</v>
      </c>
      <c r="L1855" s="141" t="s">
        <v>4098</v>
      </c>
      <c r="M1855" s="141" t="s">
        <v>4098</v>
      </c>
      <c r="N1855" s="141" t="s">
        <v>4098</v>
      </c>
      <c r="O1855" s="141" t="s">
        <v>4098</v>
      </c>
    </row>
    <row r="1856" spans="1:15" x14ac:dyDescent="0.2">
      <c r="A1856" s="141">
        <v>335125</v>
      </c>
      <c r="B1856" s="141" t="s">
        <v>4111</v>
      </c>
      <c r="C1856" s="141" t="s">
        <v>4099</v>
      </c>
      <c r="D1856" s="141" t="s">
        <v>4099</v>
      </c>
      <c r="E1856" s="141" t="s">
        <v>4099</v>
      </c>
      <c r="F1856" s="141" t="s">
        <v>4099</v>
      </c>
      <c r="G1856" s="141" t="s">
        <v>4099</v>
      </c>
      <c r="H1856" s="141" t="s">
        <v>4099</v>
      </c>
      <c r="I1856" s="141" t="s">
        <v>4098</v>
      </c>
      <c r="J1856" s="141" t="s">
        <v>4098</v>
      </c>
      <c r="K1856" s="141" t="s">
        <v>4098</v>
      </c>
      <c r="L1856" s="141" t="s">
        <v>4098</v>
      </c>
      <c r="M1856" s="141" t="s">
        <v>4098</v>
      </c>
      <c r="N1856" s="141" t="s">
        <v>4098</v>
      </c>
      <c r="O1856" s="141" t="s">
        <v>4098</v>
      </c>
    </row>
    <row r="1857" spans="1:15" x14ac:dyDescent="0.2">
      <c r="A1857" s="141">
        <v>335130</v>
      </c>
      <c r="B1857" s="141" t="s">
        <v>4111</v>
      </c>
      <c r="C1857" s="141" t="s">
        <v>4098</v>
      </c>
      <c r="D1857" s="141" t="s">
        <v>4099</v>
      </c>
      <c r="E1857" s="141" t="s">
        <v>4098</v>
      </c>
      <c r="F1857" s="141" t="s">
        <v>4098</v>
      </c>
      <c r="G1857" s="141" t="s">
        <v>4099</v>
      </c>
      <c r="H1857" s="141" t="s">
        <v>4098</v>
      </c>
      <c r="I1857" s="141" t="s">
        <v>4098</v>
      </c>
      <c r="J1857" s="141" t="s">
        <v>4098</v>
      </c>
      <c r="K1857" s="141" t="s">
        <v>4098</v>
      </c>
      <c r="L1857" s="141" t="s">
        <v>4098</v>
      </c>
      <c r="M1857" s="141" t="s">
        <v>4098</v>
      </c>
      <c r="N1857" s="141" t="s">
        <v>4098</v>
      </c>
      <c r="O1857" s="141" t="s">
        <v>4098</v>
      </c>
    </row>
    <row r="1858" spans="1:15" x14ac:dyDescent="0.2">
      <c r="A1858" s="141">
        <v>335134</v>
      </c>
      <c r="B1858" s="141" t="s">
        <v>4111</v>
      </c>
      <c r="C1858" s="141" t="s">
        <v>4099</v>
      </c>
      <c r="D1858" s="141" t="s">
        <v>4100</v>
      </c>
      <c r="E1858" s="141" t="s">
        <v>4099</v>
      </c>
      <c r="F1858" s="141" t="s">
        <v>4100</v>
      </c>
      <c r="G1858" s="141" t="s">
        <v>4100</v>
      </c>
      <c r="H1858" s="141" t="s">
        <v>4099</v>
      </c>
      <c r="I1858" s="141" t="s">
        <v>4099</v>
      </c>
      <c r="J1858" s="141" t="s">
        <v>4099</v>
      </c>
      <c r="K1858" s="141" t="s">
        <v>4100</v>
      </c>
      <c r="L1858" s="141" t="s">
        <v>4100</v>
      </c>
      <c r="M1858" s="141" t="s">
        <v>4100</v>
      </c>
      <c r="N1858" s="141" t="s">
        <v>4098</v>
      </c>
      <c r="O1858" s="141" t="s">
        <v>4098</v>
      </c>
    </row>
    <row r="1859" spans="1:15" x14ac:dyDescent="0.2">
      <c r="A1859" s="141">
        <v>335139</v>
      </c>
      <c r="B1859" s="141" t="s">
        <v>4111</v>
      </c>
      <c r="C1859" s="141" t="s">
        <v>4099</v>
      </c>
      <c r="D1859" s="141" t="s">
        <v>4099</v>
      </c>
      <c r="E1859" s="141" t="s">
        <v>4099</v>
      </c>
      <c r="F1859" s="141" t="s">
        <v>4099</v>
      </c>
      <c r="G1859" s="141" t="s">
        <v>4099</v>
      </c>
      <c r="H1859" s="141" t="s">
        <v>4099</v>
      </c>
      <c r="I1859" s="141" t="s">
        <v>4098</v>
      </c>
      <c r="J1859" s="141" t="s">
        <v>4098</v>
      </c>
      <c r="K1859" s="141" t="s">
        <v>4098</v>
      </c>
      <c r="L1859" s="141" t="s">
        <v>4098</v>
      </c>
      <c r="M1859" s="141" t="s">
        <v>4098</v>
      </c>
      <c r="N1859" s="141" t="s">
        <v>4098</v>
      </c>
      <c r="O1859" s="141" t="s">
        <v>4098</v>
      </c>
    </row>
    <row r="1860" spans="1:15" x14ac:dyDescent="0.2">
      <c r="A1860" s="141">
        <v>335141</v>
      </c>
      <c r="B1860" s="141" t="s">
        <v>4111</v>
      </c>
      <c r="C1860" s="141" t="s">
        <v>4099</v>
      </c>
      <c r="D1860" s="141" t="s">
        <v>4100</v>
      </c>
      <c r="E1860" s="141" t="s">
        <v>4100</v>
      </c>
      <c r="F1860" s="141" t="s">
        <v>4099</v>
      </c>
      <c r="G1860" s="141" t="s">
        <v>4100</v>
      </c>
      <c r="H1860" s="141" t="s">
        <v>4099</v>
      </c>
      <c r="I1860" s="141" t="s">
        <v>4099</v>
      </c>
      <c r="J1860" s="141" t="s">
        <v>4098</v>
      </c>
      <c r="K1860" s="141" t="s">
        <v>4098</v>
      </c>
      <c r="L1860" s="141" t="s">
        <v>4098</v>
      </c>
      <c r="M1860" s="141" t="s">
        <v>4098</v>
      </c>
      <c r="N1860" s="141" t="s">
        <v>4098</v>
      </c>
      <c r="O1860" s="141" t="s">
        <v>4098</v>
      </c>
    </row>
    <row r="1861" spans="1:15" x14ac:dyDescent="0.2">
      <c r="A1861" s="141">
        <v>335149</v>
      </c>
      <c r="B1861" s="141" t="s">
        <v>4111</v>
      </c>
      <c r="C1861" s="141" t="s">
        <v>4100</v>
      </c>
      <c r="D1861" s="141" t="s">
        <v>4100</v>
      </c>
      <c r="E1861" s="141" t="s">
        <v>4100</v>
      </c>
      <c r="F1861" s="141" t="s">
        <v>4099</v>
      </c>
      <c r="G1861" s="141" t="s">
        <v>4099</v>
      </c>
      <c r="H1861" s="141" t="s">
        <v>4099</v>
      </c>
      <c r="I1861" s="141" t="s">
        <v>4099</v>
      </c>
      <c r="J1861" s="141" t="s">
        <v>4100</v>
      </c>
      <c r="K1861" s="141" t="s">
        <v>4099</v>
      </c>
      <c r="L1861" s="141" t="s">
        <v>4100</v>
      </c>
      <c r="M1861" s="141" t="s">
        <v>4100</v>
      </c>
      <c r="N1861" s="141" t="s">
        <v>4099</v>
      </c>
      <c r="O1861" s="141" t="s">
        <v>4099</v>
      </c>
    </row>
    <row r="1862" spans="1:15" x14ac:dyDescent="0.2">
      <c r="A1862" s="141">
        <v>335160</v>
      </c>
      <c r="B1862" s="141" t="s">
        <v>4111</v>
      </c>
      <c r="C1862" s="141" t="s">
        <v>4099</v>
      </c>
      <c r="D1862" s="141" t="s">
        <v>4099</v>
      </c>
      <c r="E1862" s="141" t="s">
        <v>4099</v>
      </c>
      <c r="F1862" s="141" t="s">
        <v>4098</v>
      </c>
      <c r="G1862" s="141" t="s">
        <v>4099</v>
      </c>
      <c r="H1862" s="141" t="s">
        <v>4099</v>
      </c>
      <c r="I1862" s="141" t="s">
        <v>4098</v>
      </c>
      <c r="J1862" s="141" t="s">
        <v>4099</v>
      </c>
      <c r="K1862" s="141" t="s">
        <v>4099</v>
      </c>
      <c r="L1862" s="141" t="s">
        <v>4099</v>
      </c>
      <c r="M1862" s="141" t="s">
        <v>4099</v>
      </c>
      <c r="N1862" s="141" t="s">
        <v>4098</v>
      </c>
      <c r="O1862" s="141" t="s">
        <v>4098</v>
      </c>
    </row>
    <row r="1863" spans="1:15" x14ac:dyDescent="0.2">
      <c r="A1863" s="141">
        <v>335165</v>
      </c>
      <c r="B1863" s="141" t="s">
        <v>4111</v>
      </c>
      <c r="C1863" s="141" t="s">
        <v>4099</v>
      </c>
      <c r="D1863" s="141" t="s">
        <v>4098</v>
      </c>
      <c r="E1863" s="141" t="s">
        <v>4099</v>
      </c>
      <c r="F1863" s="141" t="s">
        <v>4099</v>
      </c>
      <c r="G1863" s="141" t="s">
        <v>4098</v>
      </c>
      <c r="H1863" s="141" t="s">
        <v>4098</v>
      </c>
      <c r="I1863" s="141" t="s">
        <v>4099</v>
      </c>
      <c r="J1863" s="141" t="s">
        <v>4098</v>
      </c>
      <c r="K1863" s="141" t="s">
        <v>4098</v>
      </c>
      <c r="L1863" s="141" t="s">
        <v>4098</v>
      </c>
      <c r="M1863" s="141" t="s">
        <v>4098</v>
      </c>
      <c r="N1863" s="141" t="s">
        <v>4098</v>
      </c>
      <c r="O1863" s="141" t="s">
        <v>4098</v>
      </c>
    </row>
    <row r="1864" spans="1:15" x14ac:dyDescent="0.2">
      <c r="A1864" s="141">
        <v>335166</v>
      </c>
      <c r="B1864" s="141" t="s">
        <v>4111</v>
      </c>
      <c r="C1864" s="141" t="s">
        <v>4099</v>
      </c>
      <c r="D1864" s="141" t="s">
        <v>4099</v>
      </c>
      <c r="E1864" s="141" t="s">
        <v>4099</v>
      </c>
      <c r="F1864" s="141" t="s">
        <v>4098</v>
      </c>
      <c r="G1864" s="141" t="s">
        <v>4099</v>
      </c>
      <c r="H1864" s="141" t="s">
        <v>4099</v>
      </c>
      <c r="I1864" s="141" t="s">
        <v>4098</v>
      </c>
      <c r="J1864" s="141" t="s">
        <v>4098</v>
      </c>
      <c r="K1864" s="141" t="s">
        <v>4098</v>
      </c>
      <c r="L1864" s="141" t="s">
        <v>4098</v>
      </c>
      <c r="M1864" s="141" t="s">
        <v>4098</v>
      </c>
      <c r="N1864" s="141" t="s">
        <v>4098</v>
      </c>
      <c r="O1864" s="141" t="s">
        <v>4098</v>
      </c>
    </row>
    <row r="1865" spans="1:15" x14ac:dyDescent="0.2">
      <c r="A1865" s="141">
        <v>335171</v>
      </c>
      <c r="B1865" s="141" t="s">
        <v>4111</v>
      </c>
      <c r="C1865" s="141" t="s">
        <v>4099</v>
      </c>
      <c r="D1865" s="141" t="s">
        <v>4098</v>
      </c>
      <c r="E1865" s="141" t="s">
        <v>4098</v>
      </c>
      <c r="F1865" s="141" t="s">
        <v>4098</v>
      </c>
      <c r="G1865" s="141" t="s">
        <v>4098</v>
      </c>
      <c r="H1865" s="141" t="s">
        <v>4099</v>
      </c>
      <c r="I1865" s="141" t="s">
        <v>4098</v>
      </c>
      <c r="J1865" s="141" t="s">
        <v>4098</v>
      </c>
      <c r="K1865" s="141" t="s">
        <v>4098</v>
      </c>
      <c r="L1865" s="141" t="s">
        <v>4098</v>
      </c>
      <c r="M1865" s="141" t="s">
        <v>4098</v>
      </c>
      <c r="N1865" s="141" t="s">
        <v>4098</v>
      </c>
      <c r="O1865" s="141" t="s">
        <v>4098</v>
      </c>
    </row>
    <row r="1866" spans="1:15" x14ac:dyDescent="0.2">
      <c r="A1866" s="141">
        <v>335175</v>
      </c>
      <c r="B1866" s="141" t="s">
        <v>4111</v>
      </c>
      <c r="C1866" s="141" t="s">
        <v>4099</v>
      </c>
      <c r="D1866" s="141" t="s">
        <v>4098</v>
      </c>
      <c r="E1866" s="141" t="s">
        <v>4098</v>
      </c>
      <c r="F1866" s="141" t="s">
        <v>4099</v>
      </c>
      <c r="G1866" s="141" t="s">
        <v>4098</v>
      </c>
      <c r="H1866" s="141" t="s">
        <v>4099</v>
      </c>
      <c r="I1866" s="141" t="s">
        <v>4098</v>
      </c>
      <c r="J1866" s="141" t="s">
        <v>4098</v>
      </c>
      <c r="K1866" s="141" t="s">
        <v>4098</v>
      </c>
      <c r="L1866" s="141" t="s">
        <v>4098</v>
      </c>
      <c r="M1866" s="141" t="s">
        <v>4098</v>
      </c>
      <c r="N1866" s="141" t="s">
        <v>4098</v>
      </c>
      <c r="O1866" s="141" t="s">
        <v>4098</v>
      </c>
    </row>
    <row r="1867" spans="1:15" x14ac:dyDescent="0.2">
      <c r="A1867" s="141">
        <v>335176</v>
      </c>
      <c r="B1867" s="141" t="s">
        <v>4111</v>
      </c>
      <c r="C1867" s="141" t="s">
        <v>4099</v>
      </c>
      <c r="D1867" s="141" t="s">
        <v>4099</v>
      </c>
      <c r="E1867" s="141" t="s">
        <v>4099</v>
      </c>
      <c r="F1867" s="141" t="s">
        <v>4099</v>
      </c>
      <c r="G1867" s="141" t="s">
        <v>4099</v>
      </c>
      <c r="H1867" s="141" t="s">
        <v>4099</v>
      </c>
      <c r="I1867" s="141" t="s">
        <v>4099</v>
      </c>
      <c r="J1867" s="141" t="s">
        <v>4098</v>
      </c>
      <c r="K1867" s="141" t="s">
        <v>4098</v>
      </c>
      <c r="L1867" s="141" t="s">
        <v>4098</v>
      </c>
      <c r="M1867" s="141" t="s">
        <v>4098</v>
      </c>
      <c r="N1867" s="141" t="s">
        <v>4098</v>
      </c>
      <c r="O1867" s="141" t="s">
        <v>4098</v>
      </c>
    </row>
    <row r="1868" spans="1:15" x14ac:dyDescent="0.2">
      <c r="A1868" s="141">
        <v>335178</v>
      </c>
      <c r="B1868" s="141" t="s">
        <v>4111</v>
      </c>
      <c r="C1868" s="141" t="s">
        <v>4099</v>
      </c>
      <c r="D1868" s="141" t="s">
        <v>4098</v>
      </c>
      <c r="E1868" s="141" t="s">
        <v>4098</v>
      </c>
      <c r="F1868" s="141" t="s">
        <v>4098</v>
      </c>
      <c r="G1868" s="141" t="s">
        <v>4099</v>
      </c>
      <c r="H1868" s="141" t="s">
        <v>4099</v>
      </c>
      <c r="I1868" s="141" t="s">
        <v>4099</v>
      </c>
      <c r="J1868" s="141" t="s">
        <v>4098</v>
      </c>
      <c r="K1868" s="141" t="s">
        <v>4098</v>
      </c>
      <c r="L1868" s="141" t="s">
        <v>4098</v>
      </c>
      <c r="M1868" s="141" t="s">
        <v>4098</v>
      </c>
      <c r="N1868" s="141" t="s">
        <v>4098</v>
      </c>
      <c r="O1868" s="141" t="s">
        <v>4098</v>
      </c>
    </row>
    <row r="1869" spans="1:15" x14ac:dyDescent="0.2">
      <c r="A1869" s="141">
        <v>335182</v>
      </c>
      <c r="B1869" s="141" t="s">
        <v>4111</v>
      </c>
      <c r="C1869" s="141" t="s">
        <v>4099</v>
      </c>
      <c r="D1869" s="141" t="s">
        <v>4099</v>
      </c>
      <c r="E1869" s="141" t="s">
        <v>4099</v>
      </c>
      <c r="F1869" s="141" t="s">
        <v>4098</v>
      </c>
      <c r="G1869" s="141" t="s">
        <v>4098</v>
      </c>
      <c r="H1869" s="141" t="s">
        <v>4098</v>
      </c>
      <c r="I1869" s="141" t="s">
        <v>4098</v>
      </c>
      <c r="J1869" s="141" t="s">
        <v>4098</v>
      </c>
      <c r="K1869" s="141" t="s">
        <v>4098</v>
      </c>
      <c r="L1869" s="141" t="s">
        <v>4098</v>
      </c>
      <c r="M1869" s="141" t="s">
        <v>4098</v>
      </c>
      <c r="N1869" s="141" t="s">
        <v>4098</v>
      </c>
      <c r="O1869" s="141" t="s">
        <v>4098</v>
      </c>
    </row>
    <row r="1870" spans="1:15" x14ac:dyDescent="0.2">
      <c r="A1870" s="141">
        <v>335190</v>
      </c>
      <c r="B1870" s="141" t="s">
        <v>4111</v>
      </c>
      <c r="C1870" s="141" t="s">
        <v>4099</v>
      </c>
      <c r="D1870" s="141" t="s">
        <v>4098</v>
      </c>
      <c r="E1870" s="141" t="s">
        <v>4099</v>
      </c>
      <c r="F1870" s="141" t="s">
        <v>4098</v>
      </c>
      <c r="G1870" s="141" t="s">
        <v>4099</v>
      </c>
      <c r="H1870" s="141" t="s">
        <v>4098</v>
      </c>
      <c r="I1870" s="141" t="s">
        <v>4098</v>
      </c>
      <c r="J1870" s="141" t="s">
        <v>4098</v>
      </c>
      <c r="K1870" s="141" t="s">
        <v>4098</v>
      </c>
      <c r="L1870" s="141" t="s">
        <v>4098</v>
      </c>
      <c r="M1870" s="141" t="s">
        <v>4098</v>
      </c>
      <c r="N1870" s="141" t="s">
        <v>4098</v>
      </c>
      <c r="O1870" s="141" t="s">
        <v>4098</v>
      </c>
    </row>
    <row r="1871" spans="1:15" x14ac:dyDescent="0.2">
      <c r="A1871" s="141">
        <v>335197</v>
      </c>
      <c r="B1871" s="141" t="s">
        <v>4111</v>
      </c>
      <c r="C1871" s="141" t="s">
        <v>4099</v>
      </c>
      <c r="D1871" s="141" t="s">
        <v>4098</v>
      </c>
      <c r="E1871" s="141" t="s">
        <v>4099</v>
      </c>
      <c r="F1871" s="141" t="s">
        <v>4098</v>
      </c>
      <c r="G1871" s="141" t="s">
        <v>4099</v>
      </c>
      <c r="H1871" s="141" t="s">
        <v>4098</v>
      </c>
      <c r="I1871" s="141" t="s">
        <v>4098</v>
      </c>
      <c r="J1871" s="141" t="s">
        <v>4098</v>
      </c>
      <c r="K1871" s="141" t="s">
        <v>4098</v>
      </c>
      <c r="L1871" s="141" t="s">
        <v>4098</v>
      </c>
      <c r="M1871" s="141" t="s">
        <v>4098</v>
      </c>
      <c r="N1871" s="141" t="s">
        <v>4098</v>
      </c>
      <c r="O1871" s="141" t="s">
        <v>4098</v>
      </c>
    </row>
    <row r="1872" spans="1:15" x14ac:dyDescent="0.2">
      <c r="A1872" s="141">
        <v>335200</v>
      </c>
      <c r="B1872" s="141" t="s">
        <v>4111</v>
      </c>
      <c r="C1872" s="141" t="s">
        <v>4100</v>
      </c>
      <c r="D1872" s="141" t="s">
        <v>4099</v>
      </c>
      <c r="E1872" s="141" t="s">
        <v>4100</v>
      </c>
      <c r="F1872" s="141" t="s">
        <v>4098</v>
      </c>
      <c r="G1872" s="141" t="s">
        <v>4100</v>
      </c>
      <c r="H1872" s="141" t="s">
        <v>4099</v>
      </c>
      <c r="I1872" s="141" t="s">
        <v>4098</v>
      </c>
      <c r="J1872" s="141" t="s">
        <v>4098</v>
      </c>
      <c r="K1872" s="141" t="s">
        <v>4098</v>
      </c>
      <c r="L1872" s="141" t="s">
        <v>4098</v>
      </c>
      <c r="M1872" s="141" t="s">
        <v>4098</v>
      </c>
      <c r="N1872" s="141" t="s">
        <v>4100</v>
      </c>
      <c r="O1872" s="141" t="s">
        <v>4099</v>
      </c>
    </row>
    <row r="1873" spans="1:15" x14ac:dyDescent="0.2">
      <c r="A1873" s="141">
        <v>335201</v>
      </c>
      <c r="B1873" s="141" t="s">
        <v>4111</v>
      </c>
      <c r="C1873" s="141" t="s">
        <v>4099</v>
      </c>
      <c r="D1873" s="141" t="s">
        <v>4098</v>
      </c>
      <c r="E1873" s="141" t="s">
        <v>4098</v>
      </c>
      <c r="F1873" s="141" t="s">
        <v>4099</v>
      </c>
      <c r="G1873" s="141" t="s">
        <v>4098</v>
      </c>
      <c r="H1873" s="141" t="s">
        <v>4099</v>
      </c>
      <c r="I1873" s="141" t="s">
        <v>4099</v>
      </c>
      <c r="J1873" s="141" t="s">
        <v>4098</v>
      </c>
      <c r="K1873" s="141" t="s">
        <v>4098</v>
      </c>
      <c r="L1873" s="141" t="s">
        <v>4098</v>
      </c>
      <c r="M1873" s="141" t="s">
        <v>4098</v>
      </c>
      <c r="N1873" s="141" t="s">
        <v>4098</v>
      </c>
      <c r="O1873" s="141" t="s">
        <v>4098</v>
      </c>
    </row>
    <row r="1874" spans="1:15" x14ac:dyDescent="0.2">
      <c r="A1874" s="141">
        <v>335203</v>
      </c>
      <c r="B1874" s="141" t="s">
        <v>4111</v>
      </c>
      <c r="C1874" s="141" t="s">
        <v>4099</v>
      </c>
      <c r="D1874" s="141" t="s">
        <v>4098</v>
      </c>
      <c r="E1874" s="141" t="s">
        <v>4099</v>
      </c>
      <c r="F1874" s="141" t="s">
        <v>4099</v>
      </c>
      <c r="G1874" s="141" t="s">
        <v>4099</v>
      </c>
      <c r="H1874" s="141" t="s">
        <v>4099</v>
      </c>
      <c r="I1874" s="141" t="s">
        <v>4099</v>
      </c>
      <c r="J1874" s="141" t="s">
        <v>4098</v>
      </c>
      <c r="K1874" s="141" t="s">
        <v>4098</v>
      </c>
      <c r="L1874" s="141" t="s">
        <v>4098</v>
      </c>
      <c r="M1874" s="141" t="s">
        <v>4098</v>
      </c>
      <c r="N1874" s="141" t="s">
        <v>4098</v>
      </c>
      <c r="O1874" s="141" t="s">
        <v>4098</v>
      </c>
    </row>
    <row r="1875" spans="1:15" x14ac:dyDescent="0.2">
      <c r="A1875" s="141">
        <v>335204</v>
      </c>
      <c r="B1875" s="141" t="s">
        <v>4111</v>
      </c>
      <c r="C1875" s="141" t="s">
        <v>4099</v>
      </c>
      <c r="D1875" s="141" t="s">
        <v>4099</v>
      </c>
      <c r="E1875" s="141" t="s">
        <v>4099</v>
      </c>
      <c r="F1875" s="141" t="s">
        <v>4099</v>
      </c>
      <c r="G1875" s="141" t="s">
        <v>4099</v>
      </c>
      <c r="H1875" s="141" t="s">
        <v>4099</v>
      </c>
      <c r="I1875" s="141" t="s">
        <v>4098</v>
      </c>
      <c r="J1875" s="141" t="s">
        <v>4098</v>
      </c>
      <c r="K1875" s="141" t="s">
        <v>4098</v>
      </c>
      <c r="L1875" s="141" t="s">
        <v>4098</v>
      </c>
      <c r="M1875" s="141" t="s">
        <v>4098</v>
      </c>
      <c r="N1875" s="141" t="s">
        <v>4098</v>
      </c>
      <c r="O1875" s="141" t="s">
        <v>4098</v>
      </c>
    </row>
    <row r="1876" spans="1:15" x14ac:dyDescent="0.2">
      <c r="A1876" s="141">
        <v>335205</v>
      </c>
      <c r="B1876" s="141" t="s">
        <v>4111</v>
      </c>
      <c r="C1876" s="141" t="s">
        <v>4099</v>
      </c>
      <c r="D1876" s="141" t="s">
        <v>4099</v>
      </c>
      <c r="E1876" s="141" t="s">
        <v>4098</v>
      </c>
      <c r="F1876" s="141" t="s">
        <v>4098</v>
      </c>
      <c r="G1876" s="141" t="s">
        <v>4098</v>
      </c>
      <c r="H1876" s="141" t="s">
        <v>4098</v>
      </c>
      <c r="I1876" s="141" t="s">
        <v>4098</v>
      </c>
      <c r="J1876" s="141" t="s">
        <v>4098</v>
      </c>
      <c r="K1876" s="141" t="s">
        <v>4098</v>
      </c>
      <c r="L1876" s="141" t="s">
        <v>4098</v>
      </c>
      <c r="M1876" s="141" t="s">
        <v>4098</v>
      </c>
      <c r="N1876" s="141" t="s">
        <v>4098</v>
      </c>
      <c r="O1876" s="141" t="s">
        <v>4098</v>
      </c>
    </row>
    <row r="1877" spans="1:15" x14ac:dyDescent="0.2">
      <c r="A1877" s="141">
        <v>335207</v>
      </c>
      <c r="B1877" s="141" t="s">
        <v>4111</v>
      </c>
      <c r="C1877" s="141" t="s">
        <v>4099</v>
      </c>
      <c r="D1877" s="141" t="s">
        <v>4098</v>
      </c>
      <c r="E1877" s="141" t="s">
        <v>4098</v>
      </c>
      <c r="F1877" s="141" t="s">
        <v>4099</v>
      </c>
      <c r="G1877" s="141" t="s">
        <v>4099</v>
      </c>
      <c r="H1877" s="141" t="s">
        <v>4098</v>
      </c>
      <c r="I1877" s="141" t="s">
        <v>4098</v>
      </c>
      <c r="J1877" s="141" t="s">
        <v>4099</v>
      </c>
      <c r="K1877" s="141" t="s">
        <v>4098</v>
      </c>
      <c r="L1877" s="141" t="s">
        <v>4099</v>
      </c>
      <c r="M1877" s="141" t="s">
        <v>4098</v>
      </c>
      <c r="N1877" s="141" t="s">
        <v>4098</v>
      </c>
      <c r="O1877" s="141" t="s">
        <v>4098</v>
      </c>
    </row>
    <row r="1878" spans="1:15" x14ac:dyDescent="0.2">
      <c r="A1878" s="141">
        <v>335208</v>
      </c>
      <c r="B1878" s="141" t="s">
        <v>4111</v>
      </c>
      <c r="C1878" s="141" t="s">
        <v>4099</v>
      </c>
      <c r="D1878" s="141" t="s">
        <v>4098</v>
      </c>
      <c r="E1878" s="141" t="s">
        <v>4099</v>
      </c>
      <c r="F1878" s="141" t="s">
        <v>4098</v>
      </c>
      <c r="G1878" s="141" t="s">
        <v>4098</v>
      </c>
      <c r="H1878" s="141" t="s">
        <v>4098</v>
      </c>
      <c r="I1878" s="141" t="s">
        <v>4098</v>
      </c>
      <c r="J1878" s="141" t="s">
        <v>4098</v>
      </c>
      <c r="K1878" s="141" t="s">
        <v>4098</v>
      </c>
      <c r="L1878" s="141" t="s">
        <v>4098</v>
      </c>
      <c r="M1878" s="141" t="s">
        <v>4098</v>
      </c>
      <c r="N1878" s="141" t="s">
        <v>4098</v>
      </c>
      <c r="O1878" s="141" t="s">
        <v>4098</v>
      </c>
    </row>
    <row r="1879" spans="1:15" x14ac:dyDescent="0.2">
      <c r="A1879" s="141">
        <v>335210</v>
      </c>
      <c r="B1879" s="141" t="s">
        <v>4111</v>
      </c>
      <c r="C1879" s="141" t="s">
        <v>4099</v>
      </c>
      <c r="D1879" s="141" t="s">
        <v>4099</v>
      </c>
      <c r="E1879" s="141" t="s">
        <v>4099</v>
      </c>
      <c r="F1879" s="141" t="s">
        <v>4099</v>
      </c>
      <c r="G1879" s="141" t="s">
        <v>4099</v>
      </c>
      <c r="H1879" s="141" t="s">
        <v>4099</v>
      </c>
      <c r="I1879" s="141" t="s">
        <v>4098</v>
      </c>
      <c r="J1879" s="141" t="s">
        <v>4099</v>
      </c>
      <c r="K1879" s="141" t="s">
        <v>4099</v>
      </c>
      <c r="L1879" s="141" t="s">
        <v>4099</v>
      </c>
      <c r="M1879" s="141" t="s">
        <v>4099</v>
      </c>
      <c r="N1879" s="141" t="s">
        <v>4099</v>
      </c>
      <c r="O1879" s="141" t="s">
        <v>4099</v>
      </c>
    </row>
    <row r="1880" spans="1:15" x14ac:dyDescent="0.2">
      <c r="A1880" s="141">
        <v>335217</v>
      </c>
      <c r="B1880" s="141" t="s">
        <v>4111</v>
      </c>
      <c r="C1880" s="141" t="s">
        <v>4099</v>
      </c>
      <c r="D1880" s="141" t="s">
        <v>4098</v>
      </c>
      <c r="E1880" s="141" t="s">
        <v>4099</v>
      </c>
      <c r="F1880" s="141" t="s">
        <v>4099</v>
      </c>
      <c r="G1880" s="141" t="s">
        <v>4098</v>
      </c>
      <c r="H1880" s="141" t="s">
        <v>4098</v>
      </c>
      <c r="I1880" s="141" t="s">
        <v>4098</v>
      </c>
      <c r="J1880" s="141" t="s">
        <v>4098</v>
      </c>
      <c r="K1880" s="141" t="s">
        <v>4098</v>
      </c>
      <c r="L1880" s="141" t="s">
        <v>4098</v>
      </c>
      <c r="M1880" s="141" t="s">
        <v>4098</v>
      </c>
      <c r="N1880" s="141" t="s">
        <v>4098</v>
      </c>
      <c r="O1880" s="141" t="s">
        <v>4098</v>
      </c>
    </row>
    <row r="1881" spans="1:15" x14ac:dyDescent="0.2">
      <c r="A1881" s="141">
        <v>335220</v>
      </c>
      <c r="B1881" s="141" t="s">
        <v>4111</v>
      </c>
      <c r="C1881" s="141" t="s">
        <v>4099</v>
      </c>
      <c r="D1881" s="141" t="s">
        <v>4098</v>
      </c>
      <c r="E1881" s="141" t="s">
        <v>4098</v>
      </c>
      <c r="F1881" s="141" t="s">
        <v>4098</v>
      </c>
      <c r="G1881" s="141" t="s">
        <v>4099</v>
      </c>
      <c r="H1881" s="141" t="s">
        <v>4099</v>
      </c>
      <c r="I1881" s="141" t="s">
        <v>4099</v>
      </c>
      <c r="J1881" s="141" t="s">
        <v>4098</v>
      </c>
      <c r="K1881" s="141" t="s">
        <v>4098</v>
      </c>
      <c r="L1881" s="141" t="s">
        <v>4098</v>
      </c>
      <c r="M1881" s="141" t="s">
        <v>4098</v>
      </c>
      <c r="N1881" s="141" t="s">
        <v>4098</v>
      </c>
      <c r="O1881" s="141" t="s">
        <v>4098</v>
      </c>
    </row>
    <row r="1882" spans="1:15" x14ac:dyDescent="0.2">
      <c r="A1882" s="141">
        <v>335223</v>
      </c>
      <c r="B1882" s="141" t="s">
        <v>4111</v>
      </c>
      <c r="C1882" s="141" t="s">
        <v>4099</v>
      </c>
      <c r="D1882" s="141" t="s">
        <v>4098</v>
      </c>
      <c r="E1882" s="141" t="s">
        <v>4099</v>
      </c>
      <c r="F1882" s="141" t="s">
        <v>4099</v>
      </c>
      <c r="G1882" s="141" t="s">
        <v>4099</v>
      </c>
      <c r="H1882" s="141" t="s">
        <v>4099</v>
      </c>
      <c r="I1882" s="141" t="s">
        <v>4098</v>
      </c>
      <c r="J1882" s="141" t="s">
        <v>4098</v>
      </c>
      <c r="K1882" s="141" t="s">
        <v>4098</v>
      </c>
      <c r="L1882" s="141" t="s">
        <v>4098</v>
      </c>
      <c r="M1882" s="141" t="s">
        <v>4098</v>
      </c>
      <c r="N1882" s="141" t="s">
        <v>4098</v>
      </c>
      <c r="O1882" s="141" t="s">
        <v>4098</v>
      </c>
    </row>
    <row r="1883" spans="1:15" x14ac:dyDescent="0.2">
      <c r="A1883" s="141">
        <v>335226</v>
      </c>
      <c r="B1883" s="141" t="s">
        <v>4111</v>
      </c>
      <c r="C1883" s="141" t="s">
        <v>4099</v>
      </c>
      <c r="D1883" s="141" t="s">
        <v>4099</v>
      </c>
      <c r="E1883" s="141" t="s">
        <v>4099</v>
      </c>
      <c r="F1883" s="141" t="s">
        <v>4099</v>
      </c>
      <c r="G1883" s="141" t="s">
        <v>4099</v>
      </c>
      <c r="H1883" s="141" t="s">
        <v>4099</v>
      </c>
      <c r="I1883" s="141" t="s">
        <v>4098</v>
      </c>
      <c r="J1883" s="141" t="s">
        <v>4098</v>
      </c>
      <c r="K1883" s="141" t="s">
        <v>4098</v>
      </c>
      <c r="L1883" s="141" t="s">
        <v>4098</v>
      </c>
      <c r="M1883" s="141" t="s">
        <v>4098</v>
      </c>
      <c r="N1883" s="141" t="s">
        <v>4098</v>
      </c>
      <c r="O1883" s="141" t="s">
        <v>4098</v>
      </c>
    </row>
    <row r="1884" spans="1:15" x14ac:dyDescent="0.2">
      <c r="A1884" s="141">
        <v>335227</v>
      </c>
      <c r="B1884" s="141" t="s">
        <v>4111</v>
      </c>
      <c r="C1884" s="141" t="s">
        <v>4099</v>
      </c>
      <c r="D1884" s="141" t="s">
        <v>4099</v>
      </c>
      <c r="E1884" s="141" t="s">
        <v>4099</v>
      </c>
      <c r="F1884" s="141" t="s">
        <v>4099</v>
      </c>
      <c r="G1884" s="141" t="s">
        <v>4098</v>
      </c>
      <c r="H1884" s="141" t="s">
        <v>4098</v>
      </c>
      <c r="I1884" s="141" t="s">
        <v>4098</v>
      </c>
      <c r="J1884" s="141" t="s">
        <v>4098</v>
      </c>
      <c r="K1884" s="141" t="s">
        <v>4098</v>
      </c>
      <c r="L1884" s="141" t="s">
        <v>4098</v>
      </c>
      <c r="M1884" s="141" t="s">
        <v>4098</v>
      </c>
      <c r="N1884" s="141" t="s">
        <v>4098</v>
      </c>
      <c r="O1884" s="141" t="s">
        <v>4098</v>
      </c>
    </row>
    <row r="1885" spans="1:15" x14ac:dyDescent="0.2">
      <c r="A1885" s="141">
        <v>335229</v>
      </c>
      <c r="B1885" s="141" t="s">
        <v>4111</v>
      </c>
      <c r="C1885" s="141" t="s">
        <v>4098</v>
      </c>
      <c r="D1885" s="141" t="s">
        <v>4099</v>
      </c>
      <c r="E1885" s="141" t="s">
        <v>4099</v>
      </c>
      <c r="F1885" s="141" t="s">
        <v>4098</v>
      </c>
      <c r="G1885" s="141" t="s">
        <v>4099</v>
      </c>
      <c r="H1885" s="141" t="s">
        <v>4098</v>
      </c>
      <c r="I1885" s="141" t="s">
        <v>4098</v>
      </c>
      <c r="J1885" s="141" t="s">
        <v>4098</v>
      </c>
      <c r="K1885" s="141" t="s">
        <v>4098</v>
      </c>
      <c r="L1885" s="141" t="s">
        <v>4098</v>
      </c>
      <c r="M1885" s="141" t="s">
        <v>4098</v>
      </c>
      <c r="N1885" s="141" t="s">
        <v>4098</v>
      </c>
      <c r="O1885" s="141" t="s">
        <v>4098</v>
      </c>
    </row>
    <row r="1886" spans="1:15" x14ac:dyDescent="0.2">
      <c r="A1886" s="141">
        <v>335236</v>
      </c>
      <c r="B1886" s="141" t="s">
        <v>4111</v>
      </c>
      <c r="C1886" s="141" t="s">
        <v>4099</v>
      </c>
      <c r="D1886" s="141" t="s">
        <v>4098</v>
      </c>
      <c r="E1886" s="141" t="s">
        <v>4099</v>
      </c>
      <c r="F1886" s="141" t="s">
        <v>4098</v>
      </c>
      <c r="G1886" s="141" t="s">
        <v>4098</v>
      </c>
      <c r="H1886" s="141" t="s">
        <v>4098</v>
      </c>
      <c r="I1886" s="141" t="s">
        <v>4098</v>
      </c>
      <c r="J1886" s="141" t="s">
        <v>4098</v>
      </c>
      <c r="K1886" s="141" t="s">
        <v>4098</v>
      </c>
      <c r="L1886" s="141" t="s">
        <v>4098</v>
      </c>
      <c r="M1886" s="141" t="s">
        <v>4098</v>
      </c>
      <c r="N1886" s="141" t="s">
        <v>4098</v>
      </c>
      <c r="O1886" s="141" t="s">
        <v>4098</v>
      </c>
    </row>
    <row r="1887" spans="1:15" x14ac:dyDescent="0.2">
      <c r="A1887" s="141">
        <v>335238</v>
      </c>
      <c r="B1887" s="141" t="s">
        <v>4111</v>
      </c>
      <c r="C1887" s="141" t="s">
        <v>4099</v>
      </c>
      <c r="D1887" s="141" t="s">
        <v>4098</v>
      </c>
      <c r="E1887" s="141" t="s">
        <v>4099</v>
      </c>
      <c r="F1887" s="141" t="s">
        <v>4099</v>
      </c>
      <c r="G1887" s="141" t="s">
        <v>4098</v>
      </c>
      <c r="H1887" s="141" t="s">
        <v>4098</v>
      </c>
      <c r="I1887" s="141" t="s">
        <v>4099</v>
      </c>
      <c r="J1887" s="141" t="s">
        <v>4098</v>
      </c>
      <c r="K1887" s="141" t="s">
        <v>4098</v>
      </c>
      <c r="L1887" s="141" t="s">
        <v>4098</v>
      </c>
      <c r="M1887" s="141" t="s">
        <v>4098</v>
      </c>
      <c r="N1887" s="141" t="s">
        <v>4098</v>
      </c>
      <c r="O1887" s="141" t="s">
        <v>4098</v>
      </c>
    </row>
    <row r="1888" spans="1:15" x14ac:dyDescent="0.2">
      <c r="A1888" s="141">
        <v>335239</v>
      </c>
      <c r="B1888" s="141" t="s">
        <v>4111</v>
      </c>
      <c r="C1888" s="141" t="s">
        <v>4099</v>
      </c>
      <c r="D1888" s="141" t="s">
        <v>4099</v>
      </c>
      <c r="E1888" s="141" t="s">
        <v>4099</v>
      </c>
      <c r="F1888" s="141" t="s">
        <v>4099</v>
      </c>
      <c r="G1888" s="141" t="s">
        <v>4099</v>
      </c>
      <c r="H1888" s="141" t="s">
        <v>4099</v>
      </c>
      <c r="I1888" s="141" t="s">
        <v>4099</v>
      </c>
      <c r="J1888" s="141" t="s">
        <v>4098</v>
      </c>
      <c r="K1888" s="141" t="s">
        <v>4098</v>
      </c>
      <c r="L1888" s="141" t="s">
        <v>4098</v>
      </c>
      <c r="M1888" s="141" t="s">
        <v>4098</v>
      </c>
      <c r="N1888" s="141" t="s">
        <v>4098</v>
      </c>
      <c r="O1888" s="141" t="s">
        <v>4098</v>
      </c>
    </row>
    <row r="1889" spans="1:15" x14ac:dyDescent="0.2">
      <c r="A1889" s="141">
        <v>335240</v>
      </c>
      <c r="B1889" s="141" t="s">
        <v>4111</v>
      </c>
      <c r="C1889" s="141" t="s">
        <v>4099</v>
      </c>
      <c r="D1889" s="141" t="s">
        <v>4099</v>
      </c>
      <c r="E1889" s="141" t="s">
        <v>4099</v>
      </c>
      <c r="F1889" s="141" t="s">
        <v>4098</v>
      </c>
      <c r="G1889" s="141" t="s">
        <v>4099</v>
      </c>
      <c r="H1889" s="141" t="s">
        <v>4098</v>
      </c>
      <c r="I1889" s="141" t="s">
        <v>4098</v>
      </c>
      <c r="J1889" s="141" t="s">
        <v>4098</v>
      </c>
      <c r="K1889" s="141" t="s">
        <v>4098</v>
      </c>
      <c r="L1889" s="141" t="s">
        <v>4098</v>
      </c>
      <c r="M1889" s="141" t="s">
        <v>4098</v>
      </c>
      <c r="N1889" s="141" t="s">
        <v>4098</v>
      </c>
      <c r="O1889" s="141" t="s">
        <v>4098</v>
      </c>
    </row>
    <row r="1890" spans="1:15" x14ac:dyDescent="0.2">
      <c r="A1890" s="141">
        <v>335243</v>
      </c>
      <c r="B1890" s="141" t="s">
        <v>4111</v>
      </c>
      <c r="C1890" s="141" t="s">
        <v>4099</v>
      </c>
      <c r="D1890" s="141" t="s">
        <v>4099</v>
      </c>
      <c r="E1890" s="141" t="s">
        <v>4099</v>
      </c>
      <c r="F1890" s="141" t="s">
        <v>4098</v>
      </c>
      <c r="G1890" s="141" t="s">
        <v>4099</v>
      </c>
      <c r="H1890" s="141" t="s">
        <v>4099</v>
      </c>
      <c r="I1890" s="141" t="s">
        <v>4099</v>
      </c>
      <c r="J1890" s="141" t="s">
        <v>4098</v>
      </c>
      <c r="K1890" s="141" t="s">
        <v>4098</v>
      </c>
      <c r="L1890" s="141" t="s">
        <v>4098</v>
      </c>
      <c r="M1890" s="141" t="s">
        <v>4098</v>
      </c>
      <c r="N1890" s="141" t="s">
        <v>4098</v>
      </c>
      <c r="O1890" s="141" t="s">
        <v>4098</v>
      </c>
    </row>
    <row r="1891" spans="1:15" x14ac:dyDescent="0.2">
      <c r="A1891" s="141">
        <v>335245</v>
      </c>
      <c r="B1891" s="141" t="s">
        <v>4111</v>
      </c>
      <c r="C1891" s="141" t="s">
        <v>4100</v>
      </c>
      <c r="D1891" s="141" t="s">
        <v>4100</v>
      </c>
      <c r="E1891" s="141" t="s">
        <v>4100</v>
      </c>
      <c r="F1891" s="141" t="s">
        <v>4100</v>
      </c>
      <c r="G1891" s="141" t="s">
        <v>4100</v>
      </c>
      <c r="H1891" s="141" t="s">
        <v>4100</v>
      </c>
      <c r="I1891" s="141" t="s">
        <v>4100</v>
      </c>
      <c r="J1891" s="141" t="s">
        <v>4100</v>
      </c>
      <c r="K1891" s="141" t="s">
        <v>4100</v>
      </c>
      <c r="L1891" s="141" t="s">
        <v>4099</v>
      </c>
      <c r="M1891" s="141" t="s">
        <v>4100</v>
      </c>
      <c r="N1891" s="141" t="s">
        <v>4100</v>
      </c>
      <c r="O1891" s="141" t="s">
        <v>4098</v>
      </c>
    </row>
    <row r="1892" spans="1:15" x14ac:dyDescent="0.2">
      <c r="A1892" s="141">
        <v>335250</v>
      </c>
      <c r="B1892" s="141" t="s">
        <v>4111</v>
      </c>
      <c r="C1892" s="141" t="s">
        <v>4099</v>
      </c>
      <c r="D1892" s="141" t="s">
        <v>4099</v>
      </c>
      <c r="E1892" s="141" t="s">
        <v>4099</v>
      </c>
      <c r="F1892" s="141" t="s">
        <v>4099</v>
      </c>
      <c r="G1892" s="141" t="s">
        <v>4099</v>
      </c>
      <c r="H1892" s="141" t="s">
        <v>4099</v>
      </c>
      <c r="I1892" s="141" t="s">
        <v>4099</v>
      </c>
      <c r="J1892" s="141" t="s">
        <v>4098</v>
      </c>
      <c r="K1892" s="141" t="s">
        <v>4098</v>
      </c>
      <c r="L1892" s="141" t="s">
        <v>4098</v>
      </c>
      <c r="M1892" s="141" t="s">
        <v>4098</v>
      </c>
      <c r="N1892" s="141" t="s">
        <v>4098</v>
      </c>
      <c r="O1892" s="141" t="s">
        <v>4098</v>
      </c>
    </row>
    <row r="1893" spans="1:15" x14ac:dyDescent="0.2">
      <c r="A1893" s="141">
        <v>335251</v>
      </c>
      <c r="B1893" s="141" t="s">
        <v>4111</v>
      </c>
      <c r="C1893" s="141" t="s">
        <v>4100</v>
      </c>
      <c r="D1893" s="141" t="s">
        <v>4099</v>
      </c>
      <c r="E1893" s="141" t="s">
        <v>4099</v>
      </c>
      <c r="F1893" s="141" t="s">
        <v>4100</v>
      </c>
      <c r="G1893" s="141" t="s">
        <v>4100</v>
      </c>
      <c r="H1893" s="141" t="s">
        <v>4099</v>
      </c>
      <c r="I1893" s="141" t="s">
        <v>4098</v>
      </c>
      <c r="J1893" s="141" t="s">
        <v>4100</v>
      </c>
      <c r="K1893" s="141" t="s">
        <v>4100</v>
      </c>
      <c r="L1893" s="141" t="s">
        <v>4100</v>
      </c>
      <c r="M1893" s="141" t="s">
        <v>4100</v>
      </c>
      <c r="N1893" s="141" t="s">
        <v>4098</v>
      </c>
      <c r="O1893" s="141" t="s">
        <v>4099</v>
      </c>
    </row>
    <row r="1894" spans="1:15" x14ac:dyDescent="0.2">
      <c r="A1894" s="141">
        <v>335257</v>
      </c>
      <c r="B1894" s="141" t="s">
        <v>4111</v>
      </c>
      <c r="C1894" s="141" t="s">
        <v>4099</v>
      </c>
      <c r="D1894" s="141" t="s">
        <v>4098</v>
      </c>
      <c r="E1894" s="141" t="s">
        <v>4099</v>
      </c>
      <c r="F1894" s="141" t="s">
        <v>4099</v>
      </c>
      <c r="G1894" s="141" t="s">
        <v>4098</v>
      </c>
      <c r="H1894" s="141" t="s">
        <v>4098</v>
      </c>
      <c r="I1894" s="141" t="s">
        <v>4099</v>
      </c>
      <c r="J1894" s="141" t="s">
        <v>4098</v>
      </c>
      <c r="K1894" s="141" t="s">
        <v>4098</v>
      </c>
      <c r="L1894" s="141" t="s">
        <v>4098</v>
      </c>
      <c r="M1894" s="141" t="s">
        <v>4098</v>
      </c>
      <c r="N1894" s="141" t="s">
        <v>4098</v>
      </c>
      <c r="O1894" s="141" t="s">
        <v>4098</v>
      </c>
    </row>
    <row r="1895" spans="1:15" x14ac:dyDescent="0.2">
      <c r="A1895" s="141">
        <v>335263</v>
      </c>
      <c r="B1895" s="141" t="s">
        <v>4111</v>
      </c>
      <c r="C1895" s="141" t="s">
        <v>4099</v>
      </c>
      <c r="D1895" s="141" t="s">
        <v>4099</v>
      </c>
      <c r="E1895" s="141" t="s">
        <v>4099</v>
      </c>
      <c r="F1895" s="141" t="s">
        <v>4099</v>
      </c>
      <c r="G1895" s="141" t="s">
        <v>4099</v>
      </c>
      <c r="H1895" s="141" t="s">
        <v>4099</v>
      </c>
      <c r="I1895" s="141" t="s">
        <v>4099</v>
      </c>
      <c r="J1895" s="141" t="s">
        <v>4098</v>
      </c>
      <c r="K1895" s="141" t="s">
        <v>4098</v>
      </c>
      <c r="L1895" s="141" t="s">
        <v>4098</v>
      </c>
      <c r="M1895" s="141" t="s">
        <v>4098</v>
      </c>
      <c r="N1895" s="141" t="s">
        <v>4098</v>
      </c>
      <c r="O1895" s="141" t="s">
        <v>4098</v>
      </c>
    </row>
    <row r="1896" spans="1:15" x14ac:dyDescent="0.2">
      <c r="A1896" s="141">
        <v>335264</v>
      </c>
      <c r="B1896" s="141" t="s">
        <v>4111</v>
      </c>
      <c r="C1896" s="141" t="s">
        <v>4100</v>
      </c>
      <c r="D1896" s="141" t="s">
        <v>4100</v>
      </c>
      <c r="E1896" s="141" t="s">
        <v>4100</v>
      </c>
      <c r="F1896" s="141" t="s">
        <v>4098</v>
      </c>
      <c r="G1896" s="141" t="s">
        <v>4100</v>
      </c>
      <c r="H1896" s="141" t="s">
        <v>4100</v>
      </c>
      <c r="I1896" s="141" t="s">
        <v>4099</v>
      </c>
      <c r="J1896" s="141" t="s">
        <v>4099</v>
      </c>
      <c r="K1896" s="141" t="s">
        <v>4098</v>
      </c>
      <c r="L1896" s="141" t="s">
        <v>4099</v>
      </c>
      <c r="M1896" s="141" t="s">
        <v>4099</v>
      </c>
      <c r="N1896" s="141" t="s">
        <v>4099</v>
      </c>
      <c r="O1896" s="141" t="s">
        <v>4098</v>
      </c>
    </row>
    <row r="1897" spans="1:15" x14ac:dyDescent="0.2">
      <c r="A1897" s="141">
        <v>335265</v>
      </c>
      <c r="B1897" s="141" t="s">
        <v>4111</v>
      </c>
      <c r="C1897" s="141" t="s">
        <v>4100</v>
      </c>
      <c r="D1897" s="141" t="s">
        <v>4100</v>
      </c>
      <c r="E1897" s="141" t="s">
        <v>4099</v>
      </c>
      <c r="F1897" s="141" t="s">
        <v>4100</v>
      </c>
      <c r="G1897" s="141" t="s">
        <v>4100</v>
      </c>
      <c r="H1897" s="141" t="s">
        <v>4099</v>
      </c>
      <c r="I1897" s="141" t="s">
        <v>4099</v>
      </c>
      <c r="J1897" s="141" t="s">
        <v>4098</v>
      </c>
      <c r="K1897" s="141" t="s">
        <v>4099</v>
      </c>
      <c r="L1897" s="141" t="s">
        <v>4098</v>
      </c>
      <c r="M1897" s="141" t="s">
        <v>4098</v>
      </c>
      <c r="N1897" s="141" t="s">
        <v>4098</v>
      </c>
      <c r="O1897" s="141" t="s">
        <v>4098</v>
      </c>
    </row>
    <row r="1898" spans="1:15" x14ac:dyDescent="0.2">
      <c r="A1898" s="141">
        <v>335270</v>
      </c>
      <c r="B1898" s="141" t="s">
        <v>4111</v>
      </c>
      <c r="C1898" s="141" t="s">
        <v>4099</v>
      </c>
      <c r="D1898" s="141" t="s">
        <v>4099</v>
      </c>
      <c r="E1898" s="141" t="s">
        <v>4099</v>
      </c>
      <c r="F1898" s="141" t="s">
        <v>4099</v>
      </c>
      <c r="G1898" s="141" t="s">
        <v>4098</v>
      </c>
      <c r="H1898" s="141" t="s">
        <v>4098</v>
      </c>
      <c r="I1898" s="141" t="s">
        <v>4099</v>
      </c>
      <c r="J1898" s="141" t="s">
        <v>4098</v>
      </c>
      <c r="K1898" s="141" t="s">
        <v>4098</v>
      </c>
      <c r="L1898" s="141" t="s">
        <v>4098</v>
      </c>
      <c r="M1898" s="141" t="s">
        <v>4098</v>
      </c>
      <c r="N1898" s="141" t="s">
        <v>4098</v>
      </c>
      <c r="O1898" s="141" t="s">
        <v>4098</v>
      </c>
    </row>
    <row r="1899" spans="1:15" x14ac:dyDescent="0.2">
      <c r="A1899" s="141">
        <v>335273</v>
      </c>
      <c r="B1899" s="141" t="s">
        <v>4111</v>
      </c>
      <c r="C1899" s="141" t="s">
        <v>4099</v>
      </c>
      <c r="D1899" s="141" t="s">
        <v>4099</v>
      </c>
      <c r="E1899" s="141" t="s">
        <v>4099</v>
      </c>
      <c r="F1899" s="141" t="s">
        <v>4099</v>
      </c>
      <c r="G1899" s="141" t="s">
        <v>4099</v>
      </c>
      <c r="H1899" s="141" t="s">
        <v>4099</v>
      </c>
      <c r="I1899" s="141" t="s">
        <v>4099</v>
      </c>
      <c r="J1899" s="141" t="s">
        <v>4099</v>
      </c>
      <c r="K1899" s="141" t="s">
        <v>4098</v>
      </c>
      <c r="L1899" s="141" t="s">
        <v>4098</v>
      </c>
      <c r="M1899" s="141" t="s">
        <v>4098</v>
      </c>
      <c r="N1899" s="141" t="s">
        <v>4098</v>
      </c>
      <c r="O1899" s="141" t="s">
        <v>4099</v>
      </c>
    </row>
    <row r="1900" spans="1:15" x14ac:dyDescent="0.2">
      <c r="A1900" s="141">
        <v>335277</v>
      </c>
      <c r="B1900" s="141" t="s">
        <v>4111</v>
      </c>
      <c r="C1900" s="141" t="s">
        <v>4100</v>
      </c>
      <c r="D1900" s="141" t="s">
        <v>4100</v>
      </c>
      <c r="E1900" s="141" t="s">
        <v>4100</v>
      </c>
      <c r="F1900" s="141" t="s">
        <v>4100</v>
      </c>
      <c r="G1900" s="141" t="s">
        <v>4100</v>
      </c>
      <c r="H1900" s="141" t="s">
        <v>4100</v>
      </c>
      <c r="I1900" s="141" t="s">
        <v>4100</v>
      </c>
      <c r="J1900" s="141" t="s">
        <v>4098</v>
      </c>
      <c r="K1900" s="141" t="s">
        <v>4098</v>
      </c>
      <c r="L1900" s="141" t="s">
        <v>4098</v>
      </c>
      <c r="M1900" s="141" t="s">
        <v>4098</v>
      </c>
      <c r="N1900" s="141" t="s">
        <v>4098</v>
      </c>
      <c r="O1900" s="141" t="s">
        <v>4098</v>
      </c>
    </row>
    <row r="1901" spans="1:15" x14ac:dyDescent="0.2">
      <c r="A1901" s="141">
        <v>335279</v>
      </c>
      <c r="B1901" s="141" t="s">
        <v>4111</v>
      </c>
      <c r="C1901" s="141" t="s">
        <v>4099</v>
      </c>
      <c r="D1901" s="141" t="s">
        <v>4099</v>
      </c>
      <c r="E1901" s="141" t="s">
        <v>4099</v>
      </c>
      <c r="F1901" s="141" t="s">
        <v>4099</v>
      </c>
      <c r="G1901" s="141" t="s">
        <v>4099</v>
      </c>
      <c r="H1901" s="141" t="s">
        <v>4099</v>
      </c>
      <c r="I1901" s="141" t="s">
        <v>4099</v>
      </c>
      <c r="J1901" s="141" t="s">
        <v>4098</v>
      </c>
      <c r="K1901" s="141" t="s">
        <v>4098</v>
      </c>
      <c r="L1901" s="141" t="s">
        <v>4098</v>
      </c>
      <c r="M1901" s="141" t="s">
        <v>4098</v>
      </c>
      <c r="N1901" s="141" t="s">
        <v>4098</v>
      </c>
      <c r="O1901" s="141" t="s">
        <v>4098</v>
      </c>
    </row>
    <row r="1902" spans="1:15" x14ac:dyDescent="0.2">
      <c r="A1902" s="141">
        <v>335280</v>
      </c>
      <c r="B1902" s="141" t="s">
        <v>4111</v>
      </c>
      <c r="C1902" s="141" t="s">
        <v>4099</v>
      </c>
      <c r="D1902" s="141" t="s">
        <v>4099</v>
      </c>
      <c r="E1902" s="141" t="s">
        <v>4099</v>
      </c>
      <c r="F1902" s="141" t="s">
        <v>4099</v>
      </c>
      <c r="G1902" s="141" t="s">
        <v>4099</v>
      </c>
      <c r="H1902" s="141" t="s">
        <v>4098</v>
      </c>
      <c r="I1902" s="141" t="s">
        <v>4098</v>
      </c>
      <c r="J1902" s="141" t="s">
        <v>4099</v>
      </c>
      <c r="K1902" s="141" t="s">
        <v>4098</v>
      </c>
      <c r="L1902" s="141" t="s">
        <v>4098</v>
      </c>
      <c r="M1902" s="141" t="s">
        <v>4098</v>
      </c>
      <c r="N1902" s="141" t="s">
        <v>4098</v>
      </c>
      <c r="O1902" s="141" t="s">
        <v>4098</v>
      </c>
    </row>
    <row r="1903" spans="1:15" x14ac:dyDescent="0.2">
      <c r="A1903" s="141">
        <v>335286</v>
      </c>
      <c r="B1903" s="141" t="s">
        <v>4111</v>
      </c>
      <c r="C1903" s="141" t="s">
        <v>4099</v>
      </c>
      <c r="D1903" s="141" t="s">
        <v>4099</v>
      </c>
      <c r="E1903" s="141" t="s">
        <v>4099</v>
      </c>
      <c r="F1903" s="141" t="s">
        <v>4099</v>
      </c>
      <c r="G1903" s="141" t="s">
        <v>4098</v>
      </c>
      <c r="H1903" s="141" t="s">
        <v>4098</v>
      </c>
      <c r="I1903" s="141" t="s">
        <v>4098</v>
      </c>
      <c r="J1903" s="141" t="s">
        <v>4098</v>
      </c>
      <c r="K1903" s="141" t="s">
        <v>4098</v>
      </c>
      <c r="L1903" s="141" t="s">
        <v>4098</v>
      </c>
      <c r="M1903" s="141" t="s">
        <v>4098</v>
      </c>
      <c r="N1903" s="141" t="s">
        <v>4098</v>
      </c>
      <c r="O1903" s="141" t="s">
        <v>4098</v>
      </c>
    </row>
    <row r="1904" spans="1:15" x14ac:dyDescent="0.2">
      <c r="A1904" s="141">
        <v>335287</v>
      </c>
      <c r="B1904" s="141" t="s">
        <v>4111</v>
      </c>
      <c r="C1904" s="141" t="s">
        <v>4099</v>
      </c>
      <c r="D1904" s="141" t="s">
        <v>4099</v>
      </c>
      <c r="E1904" s="141" t="s">
        <v>4099</v>
      </c>
      <c r="F1904" s="141" t="s">
        <v>4099</v>
      </c>
      <c r="G1904" s="141" t="s">
        <v>4099</v>
      </c>
      <c r="H1904" s="141" t="s">
        <v>4099</v>
      </c>
      <c r="I1904" s="141" t="s">
        <v>4099</v>
      </c>
      <c r="J1904" s="141" t="s">
        <v>4098</v>
      </c>
      <c r="K1904" s="141" t="s">
        <v>4098</v>
      </c>
      <c r="L1904" s="141" t="s">
        <v>4098</v>
      </c>
      <c r="M1904" s="141" t="s">
        <v>4098</v>
      </c>
      <c r="N1904" s="141" t="s">
        <v>4098</v>
      </c>
      <c r="O1904" s="141" t="s">
        <v>4098</v>
      </c>
    </row>
    <row r="1905" spans="1:15" x14ac:dyDescent="0.2">
      <c r="A1905" s="141">
        <v>335291</v>
      </c>
      <c r="B1905" s="141" t="s">
        <v>4111</v>
      </c>
      <c r="C1905" s="141" t="s">
        <v>4099</v>
      </c>
      <c r="D1905" s="141" t="s">
        <v>4099</v>
      </c>
      <c r="E1905" s="141" t="s">
        <v>4099</v>
      </c>
      <c r="F1905" s="141" t="s">
        <v>4099</v>
      </c>
      <c r="G1905" s="141" t="s">
        <v>4098</v>
      </c>
      <c r="H1905" s="141" t="s">
        <v>4098</v>
      </c>
      <c r="I1905" s="141" t="s">
        <v>4098</v>
      </c>
      <c r="J1905" s="141" t="s">
        <v>4098</v>
      </c>
      <c r="K1905" s="141" t="s">
        <v>4098</v>
      </c>
      <c r="L1905" s="141" t="s">
        <v>4098</v>
      </c>
      <c r="M1905" s="141" t="s">
        <v>4098</v>
      </c>
      <c r="N1905" s="141" t="s">
        <v>4098</v>
      </c>
      <c r="O1905" s="141" t="s">
        <v>4098</v>
      </c>
    </row>
    <row r="1906" spans="1:15" x14ac:dyDescent="0.2">
      <c r="A1906" s="141">
        <v>335300</v>
      </c>
      <c r="B1906" s="141" t="s">
        <v>4111</v>
      </c>
      <c r="C1906" s="141" t="s">
        <v>4099</v>
      </c>
      <c r="D1906" s="141" t="s">
        <v>4098</v>
      </c>
      <c r="E1906" s="141" t="s">
        <v>4098</v>
      </c>
      <c r="F1906" s="141" t="s">
        <v>4099</v>
      </c>
      <c r="G1906" s="141" t="s">
        <v>4099</v>
      </c>
      <c r="H1906" s="141" t="s">
        <v>4099</v>
      </c>
      <c r="I1906" s="141" t="s">
        <v>4099</v>
      </c>
      <c r="J1906" s="141" t="s">
        <v>4098</v>
      </c>
      <c r="K1906" s="141" t="s">
        <v>4098</v>
      </c>
      <c r="L1906" s="141" t="s">
        <v>4098</v>
      </c>
      <c r="M1906" s="141" t="s">
        <v>4098</v>
      </c>
      <c r="N1906" s="141" t="s">
        <v>4098</v>
      </c>
      <c r="O1906" s="141" t="s">
        <v>4098</v>
      </c>
    </row>
    <row r="1907" spans="1:15" x14ac:dyDescent="0.2">
      <c r="A1907" s="141">
        <v>335301</v>
      </c>
      <c r="B1907" s="141" t="s">
        <v>4111</v>
      </c>
      <c r="C1907" s="141" t="s">
        <v>4099</v>
      </c>
      <c r="D1907" s="141" t="s">
        <v>4099</v>
      </c>
      <c r="E1907" s="141" t="s">
        <v>4099</v>
      </c>
      <c r="F1907" s="141" t="s">
        <v>4099</v>
      </c>
      <c r="G1907" s="141" t="s">
        <v>4099</v>
      </c>
      <c r="H1907" s="141" t="s">
        <v>4099</v>
      </c>
      <c r="I1907" s="141" t="s">
        <v>4099</v>
      </c>
      <c r="J1907" s="141" t="s">
        <v>4098</v>
      </c>
      <c r="K1907" s="141" t="s">
        <v>4098</v>
      </c>
      <c r="L1907" s="141" t="s">
        <v>4098</v>
      </c>
      <c r="M1907" s="141" t="s">
        <v>4098</v>
      </c>
      <c r="N1907" s="141" t="s">
        <v>4098</v>
      </c>
      <c r="O1907" s="141" t="s">
        <v>4098</v>
      </c>
    </row>
    <row r="1908" spans="1:15" x14ac:dyDescent="0.2">
      <c r="A1908" s="141">
        <v>335304</v>
      </c>
      <c r="B1908" s="141" t="s">
        <v>4111</v>
      </c>
      <c r="C1908" s="141" t="s">
        <v>4099</v>
      </c>
      <c r="D1908" s="141" t="s">
        <v>4099</v>
      </c>
      <c r="E1908" s="141" t="s">
        <v>4098</v>
      </c>
      <c r="F1908" s="141" t="s">
        <v>4099</v>
      </c>
      <c r="G1908" s="141" t="s">
        <v>4098</v>
      </c>
      <c r="H1908" s="141" t="s">
        <v>4098</v>
      </c>
      <c r="I1908" s="141" t="s">
        <v>4098</v>
      </c>
      <c r="J1908" s="141" t="s">
        <v>4098</v>
      </c>
      <c r="K1908" s="141" t="s">
        <v>4098</v>
      </c>
      <c r="L1908" s="141" t="s">
        <v>4098</v>
      </c>
      <c r="M1908" s="141" t="s">
        <v>4098</v>
      </c>
      <c r="N1908" s="141" t="s">
        <v>4098</v>
      </c>
      <c r="O1908" s="141" t="s">
        <v>4098</v>
      </c>
    </row>
    <row r="1909" spans="1:15" x14ac:dyDescent="0.2">
      <c r="A1909" s="141">
        <v>335305</v>
      </c>
      <c r="B1909" s="141" t="s">
        <v>4111</v>
      </c>
      <c r="C1909" s="141" t="s">
        <v>4100</v>
      </c>
      <c r="D1909" s="141" t="s">
        <v>4099</v>
      </c>
      <c r="E1909" s="141" t="s">
        <v>4100</v>
      </c>
      <c r="F1909" s="141" t="s">
        <v>4100</v>
      </c>
      <c r="G1909" s="141" t="s">
        <v>4099</v>
      </c>
      <c r="H1909" s="141" t="s">
        <v>4100</v>
      </c>
      <c r="I1909" s="141" t="s">
        <v>4099</v>
      </c>
      <c r="J1909" s="141" t="s">
        <v>4098</v>
      </c>
      <c r="K1909" s="141" t="s">
        <v>4098</v>
      </c>
      <c r="L1909" s="141" t="s">
        <v>4098</v>
      </c>
      <c r="M1909" s="141" t="s">
        <v>4098</v>
      </c>
      <c r="N1909" s="141" t="s">
        <v>4099</v>
      </c>
      <c r="O1909" s="141" t="s">
        <v>4098</v>
      </c>
    </row>
    <row r="1910" spans="1:15" x14ac:dyDescent="0.2">
      <c r="A1910" s="141">
        <v>335308</v>
      </c>
      <c r="B1910" s="141" t="s">
        <v>4111</v>
      </c>
      <c r="C1910" s="141" t="s">
        <v>4099</v>
      </c>
      <c r="D1910" s="141" t="s">
        <v>4099</v>
      </c>
      <c r="E1910" s="141" t="s">
        <v>4099</v>
      </c>
      <c r="F1910" s="141" t="s">
        <v>4099</v>
      </c>
      <c r="G1910" s="141" t="s">
        <v>4098</v>
      </c>
      <c r="H1910" s="141" t="s">
        <v>4099</v>
      </c>
      <c r="I1910" s="141" t="s">
        <v>4098</v>
      </c>
      <c r="J1910" s="141" t="s">
        <v>4098</v>
      </c>
      <c r="K1910" s="141" t="s">
        <v>4098</v>
      </c>
      <c r="L1910" s="141" t="s">
        <v>4098</v>
      </c>
      <c r="M1910" s="141" t="s">
        <v>4098</v>
      </c>
      <c r="N1910" s="141" t="s">
        <v>4098</v>
      </c>
      <c r="O1910" s="141" t="s">
        <v>4098</v>
      </c>
    </row>
    <row r="1911" spans="1:15" x14ac:dyDescent="0.2">
      <c r="A1911" s="141">
        <v>335309</v>
      </c>
      <c r="B1911" s="141" t="s">
        <v>4111</v>
      </c>
      <c r="C1911" s="141" t="s">
        <v>4099</v>
      </c>
      <c r="D1911" s="141" t="s">
        <v>4099</v>
      </c>
      <c r="E1911" s="141" t="s">
        <v>4099</v>
      </c>
      <c r="F1911" s="141" t="s">
        <v>4099</v>
      </c>
      <c r="G1911" s="141" t="s">
        <v>4099</v>
      </c>
      <c r="H1911" s="141" t="s">
        <v>4098</v>
      </c>
      <c r="I1911" s="141" t="s">
        <v>4098</v>
      </c>
      <c r="J1911" s="141" t="s">
        <v>4098</v>
      </c>
      <c r="K1911" s="141" t="s">
        <v>4098</v>
      </c>
      <c r="L1911" s="141" t="s">
        <v>4098</v>
      </c>
      <c r="M1911" s="141" t="s">
        <v>4098</v>
      </c>
      <c r="N1911" s="141" t="s">
        <v>4098</v>
      </c>
      <c r="O1911" s="141" t="s">
        <v>4098</v>
      </c>
    </row>
    <row r="1912" spans="1:15" x14ac:dyDescent="0.2">
      <c r="A1912" s="141">
        <v>335311</v>
      </c>
      <c r="B1912" s="141" t="s">
        <v>4111</v>
      </c>
      <c r="C1912" s="141" t="s">
        <v>4099</v>
      </c>
      <c r="D1912" s="141" t="s">
        <v>4098</v>
      </c>
      <c r="E1912" s="141" t="s">
        <v>4099</v>
      </c>
      <c r="F1912" s="141" t="s">
        <v>4099</v>
      </c>
      <c r="G1912" s="141" t="s">
        <v>4098</v>
      </c>
      <c r="H1912" s="141" t="s">
        <v>4098</v>
      </c>
      <c r="I1912" s="141" t="s">
        <v>4099</v>
      </c>
      <c r="J1912" s="141" t="s">
        <v>4098</v>
      </c>
      <c r="K1912" s="141" t="s">
        <v>4098</v>
      </c>
      <c r="L1912" s="141" t="s">
        <v>4098</v>
      </c>
      <c r="M1912" s="141" t="s">
        <v>4098</v>
      </c>
      <c r="N1912" s="141" t="s">
        <v>4098</v>
      </c>
      <c r="O1912" s="141" t="s">
        <v>4098</v>
      </c>
    </row>
    <row r="1913" spans="1:15" x14ac:dyDescent="0.2">
      <c r="A1913" s="141">
        <v>335315</v>
      </c>
      <c r="B1913" s="141" t="s">
        <v>4111</v>
      </c>
      <c r="C1913" s="141" t="s">
        <v>4099</v>
      </c>
      <c r="D1913" s="141" t="s">
        <v>4098</v>
      </c>
      <c r="E1913" s="141" t="s">
        <v>4098</v>
      </c>
      <c r="F1913" s="141" t="s">
        <v>4099</v>
      </c>
      <c r="G1913" s="141" t="s">
        <v>4098</v>
      </c>
      <c r="H1913" s="141" t="s">
        <v>4099</v>
      </c>
      <c r="I1913" s="141" t="s">
        <v>4099</v>
      </c>
      <c r="J1913" s="141" t="s">
        <v>4098</v>
      </c>
      <c r="K1913" s="141" t="s">
        <v>4098</v>
      </c>
      <c r="L1913" s="141" t="s">
        <v>4098</v>
      </c>
      <c r="M1913" s="141" t="s">
        <v>4098</v>
      </c>
      <c r="N1913" s="141" t="s">
        <v>4098</v>
      </c>
      <c r="O1913" s="141" t="s">
        <v>4098</v>
      </c>
    </row>
    <row r="1914" spans="1:15" x14ac:dyDescent="0.2">
      <c r="A1914" s="141">
        <v>335318</v>
      </c>
      <c r="B1914" s="141" t="s">
        <v>4111</v>
      </c>
      <c r="C1914" s="141" t="s">
        <v>4099</v>
      </c>
      <c r="D1914" s="141" t="s">
        <v>4099</v>
      </c>
      <c r="E1914" s="141" t="s">
        <v>4098</v>
      </c>
      <c r="F1914" s="141" t="s">
        <v>4098</v>
      </c>
      <c r="G1914" s="141" t="s">
        <v>4098</v>
      </c>
      <c r="H1914" s="141" t="s">
        <v>4098</v>
      </c>
      <c r="I1914" s="141" t="s">
        <v>4098</v>
      </c>
      <c r="J1914" s="141" t="s">
        <v>4098</v>
      </c>
      <c r="K1914" s="141" t="s">
        <v>4098</v>
      </c>
      <c r="L1914" s="141" t="s">
        <v>4098</v>
      </c>
      <c r="M1914" s="141" t="s">
        <v>4098</v>
      </c>
      <c r="N1914" s="141" t="s">
        <v>4098</v>
      </c>
      <c r="O1914" s="141" t="s">
        <v>4098</v>
      </c>
    </row>
    <row r="1915" spans="1:15" x14ac:dyDescent="0.2">
      <c r="A1915" s="141">
        <v>335319</v>
      </c>
      <c r="B1915" s="141" t="s">
        <v>4111</v>
      </c>
      <c r="C1915" s="141" t="s">
        <v>4099</v>
      </c>
      <c r="D1915" s="141" t="s">
        <v>4098</v>
      </c>
      <c r="E1915" s="141" t="s">
        <v>4098</v>
      </c>
      <c r="F1915" s="141" t="s">
        <v>4098</v>
      </c>
      <c r="G1915" s="141" t="s">
        <v>4099</v>
      </c>
      <c r="H1915" s="141" t="s">
        <v>4098</v>
      </c>
      <c r="I1915" s="141" t="s">
        <v>4098</v>
      </c>
      <c r="J1915" s="141" t="s">
        <v>4098</v>
      </c>
      <c r="K1915" s="141" t="s">
        <v>4098</v>
      </c>
      <c r="L1915" s="141" t="s">
        <v>4098</v>
      </c>
      <c r="M1915" s="141" t="s">
        <v>4098</v>
      </c>
      <c r="N1915" s="141" t="s">
        <v>4098</v>
      </c>
      <c r="O1915" s="141" t="s">
        <v>4098</v>
      </c>
    </row>
    <row r="1916" spans="1:15" x14ac:dyDescent="0.2">
      <c r="A1916" s="141">
        <v>335321</v>
      </c>
      <c r="B1916" s="141" t="s">
        <v>4111</v>
      </c>
      <c r="C1916" s="141" t="s">
        <v>4099</v>
      </c>
      <c r="D1916" s="141" t="s">
        <v>4099</v>
      </c>
      <c r="E1916" s="141" t="s">
        <v>4099</v>
      </c>
      <c r="F1916" s="141" t="s">
        <v>4100</v>
      </c>
      <c r="G1916" s="141" t="s">
        <v>4099</v>
      </c>
      <c r="H1916" s="141" t="s">
        <v>4098</v>
      </c>
      <c r="I1916" s="141" t="s">
        <v>4099</v>
      </c>
      <c r="J1916" s="141" t="s">
        <v>4099</v>
      </c>
      <c r="K1916" s="141" t="s">
        <v>4098</v>
      </c>
      <c r="L1916" s="141" t="s">
        <v>4099</v>
      </c>
      <c r="M1916" s="141" t="s">
        <v>4098</v>
      </c>
      <c r="N1916" s="141" t="s">
        <v>4098</v>
      </c>
      <c r="O1916" s="141" t="s">
        <v>4099</v>
      </c>
    </row>
    <row r="1917" spans="1:15" x14ac:dyDescent="0.2">
      <c r="A1917" s="141">
        <v>335322</v>
      </c>
      <c r="B1917" s="141" t="s">
        <v>4111</v>
      </c>
      <c r="C1917" s="141" t="s">
        <v>4099</v>
      </c>
      <c r="D1917" s="141" t="s">
        <v>4099</v>
      </c>
      <c r="E1917" s="141" t="s">
        <v>4098</v>
      </c>
      <c r="F1917" s="141" t="s">
        <v>4099</v>
      </c>
      <c r="G1917" s="141" t="s">
        <v>4098</v>
      </c>
      <c r="H1917" s="141" t="s">
        <v>4099</v>
      </c>
      <c r="I1917" s="141" t="s">
        <v>4098</v>
      </c>
      <c r="J1917" s="141" t="s">
        <v>4098</v>
      </c>
      <c r="K1917" s="141" t="s">
        <v>4098</v>
      </c>
      <c r="L1917" s="141" t="s">
        <v>4098</v>
      </c>
      <c r="M1917" s="141" t="s">
        <v>4098</v>
      </c>
      <c r="N1917" s="141" t="s">
        <v>4098</v>
      </c>
      <c r="O1917" s="141" t="s">
        <v>4098</v>
      </c>
    </row>
    <row r="1918" spans="1:15" x14ac:dyDescent="0.2">
      <c r="A1918" s="141">
        <v>335325</v>
      </c>
      <c r="B1918" s="141" t="s">
        <v>4111</v>
      </c>
      <c r="C1918" s="141" t="s">
        <v>4099</v>
      </c>
      <c r="D1918" s="141" t="s">
        <v>4099</v>
      </c>
      <c r="E1918" s="141" t="s">
        <v>4098</v>
      </c>
      <c r="F1918" s="141" t="s">
        <v>4099</v>
      </c>
      <c r="G1918" s="141" t="s">
        <v>4098</v>
      </c>
      <c r="H1918" s="141" t="s">
        <v>4099</v>
      </c>
      <c r="I1918" s="141" t="s">
        <v>4098</v>
      </c>
      <c r="J1918" s="141" t="s">
        <v>4098</v>
      </c>
      <c r="K1918" s="141" t="s">
        <v>4098</v>
      </c>
      <c r="L1918" s="141" t="s">
        <v>4098</v>
      </c>
      <c r="M1918" s="141" t="s">
        <v>4098</v>
      </c>
      <c r="N1918" s="141" t="s">
        <v>4098</v>
      </c>
      <c r="O1918" s="141" t="s">
        <v>4098</v>
      </c>
    </row>
    <row r="1919" spans="1:15" x14ac:dyDescent="0.2">
      <c r="A1919" s="141">
        <v>335330</v>
      </c>
      <c r="B1919" s="141" t="s">
        <v>4111</v>
      </c>
      <c r="C1919" s="141" t="s">
        <v>4099</v>
      </c>
      <c r="D1919" s="141" t="s">
        <v>4100</v>
      </c>
      <c r="E1919" s="141" t="s">
        <v>4100</v>
      </c>
      <c r="F1919" s="141" t="s">
        <v>4098</v>
      </c>
      <c r="G1919" s="141" t="s">
        <v>4100</v>
      </c>
      <c r="H1919" s="141" t="s">
        <v>4100</v>
      </c>
      <c r="I1919" s="141" t="s">
        <v>4100</v>
      </c>
      <c r="J1919" s="141" t="s">
        <v>4100</v>
      </c>
      <c r="K1919" s="141" t="s">
        <v>4098</v>
      </c>
      <c r="L1919" s="141" t="s">
        <v>4100</v>
      </c>
      <c r="M1919" s="141" t="s">
        <v>4100</v>
      </c>
      <c r="N1919" s="141" t="s">
        <v>4099</v>
      </c>
      <c r="O1919" s="141" t="s">
        <v>4099</v>
      </c>
    </row>
    <row r="1920" spans="1:15" x14ac:dyDescent="0.2">
      <c r="A1920" s="141">
        <v>335333</v>
      </c>
      <c r="B1920" s="141" t="s">
        <v>4111</v>
      </c>
      <c r="C1920" s="141" t="s">
        <v>4099</v>
      </c>
      <c r="D1920" s="141" t="s">
        <v>4099</v>
      </c>
      <c r="E1920" s="141" t="s">
        <v>4099</v>
      </c>
      <c r="F1920" s="141" t="s">
        <v>4098</v>
      </c>
      <c r="G1920" s="141" t="s">
        <v>4098</v>
      </c>
      <c r="H1920" s="141" t="s">
        <v>4098</v>
      </c>
      <c r="I1920" s="141" t="s">
        <v>4098</v>
      </c>
      <c r="J1920" s="141" t="s">
        <v>4098</v>
      </c>
      <c r="K1920" s="141" t="s">
        <v>4098</v>
      </c>
      <c r="L1920" s="141" t="s">
        <v>4098</v>
      </c>
      <c r="M1920" s="141" t="s">
        <v>4098</v>
      </c>
      <c r="N1920" s="141" t="s">
        <v>4098</v>
      </c>
      <c r="O1920" s="141" t="s">
        <v>4098</v>
      </c>
    </row>
    <row r="1921" spans="1:15" x14ac:dyDescent="0.2">
      <c r="A1921" s="141">
        <v>335335</v>
      </c>
      <c r="B1921" s="141" t="s">
        <v>4111</v>
      </c>
      <c r="C1921" s="141" t="s">
        <v>4099</v>
      </c>
      <c r="D1921" s="141" t="s">
        <v>4098</v>
      </c>
      <c r="E1921" s="141" t="s">
        <v>4099</v>
      </c>
      <c r="F1921" s="141" t="s">
        <v>4098</v>
      </c>
      <c r="G1921" s="141" t="s">
        <v>4098</v>
      </c>
      <c r="H1921" s="141" t="s">
        <v>4099</v>
      </c>
      <c r="I1921" s="141" t="s">
        <v>4098</v>
      </c>
      <c r="J1921" s="141" t="s">
        <v>4098</v>
      </c>
      <c r="K1921" s="141" t="s">
        <v>4098</v>
      </c>
      <c r="L1921" s="141" t="s">
        <v>4098</v>
      </c>
      <c r="M1921" s="141" t="s">
        <v>4098</v>
      </c>
      <c r="N1921" s="141" t="s">
        <v>4098</v>
      </c>
      <c r="O1921" s="141" t="s">
        <v>4098</v>
      </c>
    </row>
    <row r="1922" spans="1:15" x14ac:dyDescent="0.2">
      <c r="A1922" s="141">
        <v>335336</v>
      </c>
      <c r="B1922" s="141" t="s">
        <v>4111</v>
      </c>
      <c r="C1922" s="141" t="s">
        <v>4099</v>
      </c>
      <c r="D1922" s="141" t="s">
        <v>4099</v>
      </c>
      <c r="E1922" s="141" t="s">
        <v>4098</v>
      </c>
      <c r="F1922" s="141" t="s">
        <v>4099</v>
      </c>
      <c r="G1922" s="141" t="s">
        <v>4099</v>
      </c>
      <c r="H1922" s="141" t="s">
        <v>4099</v>
      </c>
      <c r="I1922" s="141" t="s">
        <v>4098</v>
      </c>
      <c r="J1922" s="141" t="s">
        <v>4099</v>
      </c>
      <c r="K1922" s="141" t="s">
        <v>4098</v>
      </c>
      <c r="L1922" s="141" t="s">
        <v>4099</v>
      </c>
      <c r="M1922" s="141" t="s">
        <v>4098</v>
      </c>
      <c r="N1922" s="141" t="s">
        <v>4098</v>
      </c>
      <c r="O1922" s="141" t="s">
        <v>4098</v>
      </c>
    </row>
    <row r="1923" spans="1:15" x14ac:dyDescent="0.2">
      <c r="A1923" s="141">
        <v>335339</v>
      </c>
      <c r="B1923" s="141" t="s">
        <v>4111</v>
      </c>
      <c r="C1923" s="141" t="s">
        <v>4099</v>
      </c>
      <c r="D1923" s="141" t="s">
        <v>4099</v>
      </c>
      <c r="E1923" s="141" t="s">
        <v>4099</v>
      </c>
      <c r="F1923" s="141" t="s">
        <v>4098</v>
      </c>
      <c r="G1923" s="141" t="s">
        <v>4098</v>
      </c>
      <c r="H1923" s="141" t="s">
        <v>4098</v>
      </c>
      <c r="I1923" s="141" t="s">
        <v>4098</v>
      </c>
      <c r="J1923" s="141" t="s">
        <v>4098</v>
      </c>
      <c r="K1923" s="141" t="s">
        <v>4098</v>
      </c>
      <c r="L1923" s="141" t="s">
        <v>4098</v>
      </c>
      <c r="M1923" s="141" t="s">
        <v>4098</v>
      </c>
      <c r="N1923" s="141" t="s">
        <v>4098</v>
      </c>
      <c r="O1923" s="141" t="s">
        <v>4098</v>
      </c>
    </row>
    <row r="1924" spans="1:15" x14ac:dyDescent="0.2">
      <c r="A1924" s="141">
        <v>335343</v>
      </c>
      <c r="B1924" s="141" t="s">
        <v>4111</v>
      </c>
      <c r="C1924" s="141" t="s">
        <v>4099</v>
      </c>
      <c r="D1924" s="141" t="s">
        <v>4099</v>
      </c>
      <c r="E1924" s="141" t="s">
        <v>4099</v>
      </c>
      <c r="F1924" s="141" t="s">
        <v>4099</v>
      </c>
      <c r="G1924" s="141" t="s">
        <v>4098</v>
      </c>
      <c r="H1924" s="141" t="s">
        <v>4098</v>
      </c>
      <c r="I1924" s="141" t="s">
        <v>4098</v>
      </c>
      <c r="J1924" s="141" t="s">
        <v>4098</v>
      </c>
      <c r="K1924" s="141" t="s">
        <v>4098</v>
      </c>
      <c r="L1924" s="141" t="s">
        <v>4098</v>
      </c>
      <c r="M1924" s="141" t="s">
        <v>4098</v>
      </c>
      <c r="N1924" s="141" t="s">
        <v>4098</v>
      </c>
      <c r="O1924" s="141" t="s">
        <v>4098</v>
      </c>
    </row>
    <row r="1925" spans="1:15" x14ac:dyDescent="0.2">
      <c r="A1925" s="141">
        <v>335347</v>
      </c>
      <c r="B1925" s="141" t="s">
        <v>4111</v>
      </c>
      <c r="C1925" s="141" t="s">
        <v>4099</v>
      </c>
      <c r="D1925" s="141" t="s">
        <v>4099</v>
      </c>
      <c r="E1925" s="141" t="s">
        <v>4099</v>
      </c>
      <c r="F1925" s="141" t="s">
        <v>4098</v>
      </c>
      <c r="G1925" s="141" t="s">
        <v>4098</v>
      </c>
      <c r="H1925" s="141" t="s">
        <v>4098</v>
      </c>
      <c r="I1925" s="141" t="s">
        <v>4099</v>
      </c>
      <c r="J1925" s="141" t="s">
        <v>4098</v>
      </c>
      <c r="K1925" s="141" t="s">
        <v>4098</v>
      </c>
      <c r="L1925" s="141" t="s">
        <v>4098</v>
      </c>
      <c r="M1925" s="141" t="s">
        <v>4098</v>
      </c>
      <c r="N1925" s="141" t="s">
        <v>4098</v>
      </c>
      <c r="O1925" s="141" t="s">
        <v>4098</v>
      </c>
    </row>
    <row r="1926" spans="1:15" x14ac:dyDescent="0.2">
      <c r="A1926" s="141">
        <v>335349</v>
      </c>
      <c r="B1926" s="141" t="s">
        <v>4111</v>
      </c>
      <c r="C1926" s="141" t="s">
        <v>4099</v>
      </c>
      <c r="D1926" s="141" t="s">
        <v>4099</v>
      </c>
      <c r="E1926" s="141" t="s">
        <v>4099</v>
      </c>
      <c r="F1926" s="141" t="s">
        <v>4099</v>
      </c>
      <c r="G1926" s="141" t="s">
        <v>4099</v>
      </c>
      <c r="H1926" s="141" t="s">
        <v>4099</v>
      </c>
      <c r="I1926" s="141" t="s">
        <v>4099</v>
      </c>
      <c r="J1926" s="141" t="s">
        <v>4098</v>
      </c>
      <c r="K1926" s="141" t="s">
        <v>4098</v>
      </c>
      <c r="L1926" s="141" t="s">
        <v>4098</v>
      </c>
      <c r="M1926" s="141" t="s">
        <v>4098</v>
      </c>
      <c r="N1926" s="141" t="s">
        <v>4098</v>
      </c>
      <c r="O1926" s="141" t="s">
        <v>4098</v>
      </c>
    </row>
    <row r="1927" spans="1:15" x14ac:dyDescent="0.2">
      <c r="A1927" s="141">
        <v>335352</v>
      </c>
      <c r="B1927" s="141" t="s">
        <v>4111</v>
      </c>
      <c r="C1927" s="141" t="s">
        <v>4099</v>
      </c>
      <c r="D1927" s="141" t="s">
        <v>4098</v>
      </c>
      <c r="E1927" s="141" t="s">
        <v>4099</v>
      </c>
      <c r="F1927" s="141" t="s">
        <v>4099</v>
      </c>
      <c r="G1927" s="141" t="s">
        <v>4098</v>
      </c>
      <c r="H1927" s="141" t="s">
        <v>4098</v>
      </c>
      <c r="I1927" s="141" t="s">
        <v>4099</v>
      </c>
      <c r="J1927" s="141" t="s">
        <v>4098</v>
      </c>
      <c r="K1927" s="141" t="s">
        <v>4098</v>
      </c>
      <c r="L1927" s="141" t="s">
        <v>4098</v>
      </c>
      <c r="M1927" s="141" t="s">
        <v>4098</v>
      </c>
      <c r="N1927" s="141" t="s">
        <v>4098</v>
      </c>
      <c r="O1927" s="141" t="s">
        <v>4098</v>
      </c>
    </row>
    <row r="1928" spans="1:15" x14ac:dyDescent="0.2">
      <c r="A1928" s="141">
        <v>335353</v>
      </c>
      <c r="B1928" s="141" t="s">
        <v>4111</v>
      </c>
      <c r="C1928" s="141" t="s">
        <v>4099</v>
      </c>
      <c r="D1928" s="141" t="s">
        <v>4099</v>
      </c>
      <c r="E1928" s="141" t="s">
        <v>4099</v>
      </c>
      <c r="F1928" s="141" t="s">
        <v>4099</v>
      </c>
      <c r="G1928" s="141" t="s">
        <v>4099</v>
      </c>
      <c r="H1928" s="141" t="s">
        <v>4099</v>
      </c>
      <c r="I1928" s="141" t="s">
        <v>4098</v>
      </c>
      <c r="J1928" s="141" t="s">
        <v>4098</v>
      </c>
      <c r="K1928" s="141" t="s">
        <v>4098</v>
      </c>
      <c r="L1928" s="141" t="s">
        <v>4098</v>
      </c>
      <c r="M1928" s="141" t="s">
        <v>4098</v>
      </c>
      <c r="N1928" s="141" t="s">
        <v>4098</v>
      </c>
      <c r="O1928" s="141" t="s">
        <v>4098</v>
      </c>
    </row>
    <row r="1929" spans="1:15" x14ac:dyDescent="0.2">
      <c r="A1929" s="141">
        <v>335354</v>
      </c>
      <c r="B1929" s="141" t="s">
        <v>4111</v>
      </c>
      <c r="C1929" s="141" t="s">
        <v>4099</v>
      </c>
      <c r="D1929" s="141" t="s">
        <v>4099</v>
      </c>
      <c r="E1929" s="141" t="s">
        <v>4098</v>
      </c>
      <c r="F1929" s="141" t="s">
        <v>4098</v>
      </c>
      <c r="G1929" s="141" t="s">
        <v>4098</v>
      </c>
      <c r="H1929" s="141" t="s">
        <v>4099</v>
      </c>
      <c r="I1929" s="141" t="s">
        <v>4099</v>
      </c>
      <c r="J1929" s="141" t="s">
        <v>4098</v>
      </c>
      <c r="K1929" s="141" t="s">
        <v>4098</v>
      </c>
      <c r="L1929" s="141" t="s">
        <v>4098</v>
      </c>
      <c r="M1929" s="141" t="s">
        <v>4098</v>
      </c>
      <c r="N1929" s="141" t="s">
        <v>4098</v>
      </c>
      <c r="O1929" s="141" t="s">
        <v>4098</v>
      </c>
    </row>
    <row r="1930" spans="1:15" x14ac:dyDescent="0.2">
      <c r="A1930" s="141">
        <v>335356</v>
      </c>
      <c r="B1930" s="141" t="s">
        <v>4111</v>
      </c>
      <c r="C1930" s="141" t="s">
        <v>4100</v>
      </c>
      <c r="D1930" s="141" t="s">
        <v>4100</v>
      </c>
      <c r="E1930" s="141" t="s">
        <v>4100</v>
      </c>
      <c r="F1930" s="141" t="s">
        <v>4098</v>
      </c>
      <c r="G1930" s="141" t="s">
        <v>4100</v>
      </c>
      <c r="H1930" s="141" t="s">
        <v>4100</v>
      </c>
      <c r="I1930" s="141" t="s">
        <v>4100</v>
      </c>
      <c r="J1930" s="141" t="s">
        <v>4098</v>
      </c>
      <c r="K1930" s="141" t="s">
        <v>4098</v>
      </c>
      <c r="L1930" s="141" t="s">
        <v>4098</v>
      </c>
      <c r="M1930" s="141" t="s">
        <v>4098</v>
      </c>
      <c r="N1930" s="141" t="s">
        <v>4098</v>
      </c>
      <c r="O1930" s="141" t="s">
        <v>4098</v>
      </c>
    </row>
    <row r="1931" spans="1:15" x14ac:dyDescent="0.2">
      <c r="A1931" s="141">
        <v>335357</v>
      </c>
      <c r="B1931" s="141" t="s">
        <v>4111</v>
      </c>
      <c r="C1931" s="141" t="s">
        <v>4099</v>
      </c>
      <c r="D1931" s="141" t="s">
        <v>4099</v>
      </c>
      <c r="E1931" s="141" t="s">
        <v>4099</v>
      </c>
      <c r="F1931" s="141" t="s">
        <v>4099</v>
      </c>
      <c r="G1931" s="141" t="s">
        <v>4099</v>
      </c>
      <c r="H1931" s="141" t="s">
        <v>4099</v>
      </c>
      <c r="I1931" s="141" t="s">
        <v>4099</v>
      </c>
      <c r="J1931" s="141" t="s">
        <v>4098</v>
      </c>
      <c r="K1931" s="141" t="s">
        <v>4098</v>
      </c>
      <c r="L1931" s="141" t="s">
        <v>4098</v>
      </c>
      <c r="M1931" s="141" t="s">
        <v>4098</v>
      </c>
      <c r="N1931" s="141" t="s">
        <v>4098</v>
      </c>
      <c r="O1931" s="141" t="s">
        <v>4098</v>
      </c>
    </row>
    <row r="1932" spans="1:15" x14ac:dyDescent="0.2">
      <c r="A1932" s="141">
        <v>335358</v>
      </c>
      <c r="B1932" s="141" t="s">
        <v>4111</v>
      </c>
      <c r="C1932" s="141" t="s">
        <v>4099</v>
      </c>
      <c r="D1932" s="141" t="s">
        <v>4099</v>
      </c>
      <c r="E1932" s="141" t="s">
        <v>4098</v>
      </c>
      <c r="F1932" s="141" t="s">
        <v>4099</v>
      </c>
      <c r="G1932" s="141" t="s">
        <v>4099</v>
      </c>
      <c r="H1932" s="141" t="s">
        <v>4098</v>
      </c>
      <c r="I1932" s="141" t="s">
        <v>4098</v>
      </c>
      <c r="J1932" s="141" t="s">
        <v>4098</v>
      </c>
      <c r="K1932" s="141" t="s">
        <v>4098</v>
      </c>
      <c r="L1932" s="141" t="s">
        <v>4098</v>
      </c>
      <c r="M1932" s="141" t="s">
        <v>4098</v>
      </c>
      <c r="N1932" s="141" t="s">
        <v>4098</v>
      </c>
      <c r="O1932" s="141" t="s">
        <v>4098</v>
      </c>
    </row>
    <row r="1933" spans="1:15" x14ac:dyDescent="0.2">
      <c r="A1933" s="141">
        <v>335362</v>
      </c>
      <c r="B1933" s="141" t="s">
        <v>4111</v>
      </c>
      <c r="C1933" s="141" t="s">
        <v>4099</v>
      </c>
      <c r="D1933" s="141" t="s">
        <v>4099</v>
      </c>
      <c r="E1933" s="141" t="s">
        <v>4099</v>
      </c>
      <c r="F1933" s="141" t="s">
        <v>4098</v>
      </c>
      <c r="G1933" s="141" t="s">
        <v>4098</v>
      </c>
      <c r="H1933" s="141" t="s">
        <v>4098</v>
      </c>
      <c r="I1933" s="141" t="s">
        <v>4098</v>
      </c>
      <c r="J1933" s="141" t="s">
        <v>4098</v>
      </c>
      <c r="K1933" s="141" t="s">
        <v>4098</v>
      </c>
      <c r="L1933" s="141" t="s">
        <v>4098</v>
      </c>
      <c r="M1933" s="141" t="s">
        <v>4098</v>
      </c>
      <c r="N1933" s="141" t="s">
        <v>4098</v>
      </c>
      <c r="O1933" s="141" t="s">
        <v>4098</v>
      </c>
    </row>
    <row r="1934" spans="1:15" x14ac:dyDescent="0.2">
      <c r="A1934" s="141">
        <v>335366</v>
      </c>
      <c r="B1934" s="141" t="s">
        <v>4111</v>
      </c>
      <c r="C1934" s="141" t="s">
        <v>4099</v>
      </c>
      <c r="D1934" s="141" t="s">
        <v>4098</v>
      </c>
      <c r="E1934" s="141" t="s">
        <v>4099</v>
      </c>
      <c r="F1934" s="141" t="s">
        <v>4099</v>
      </c>
      <c r="G1934" s="141" t="s">
        <v>4099</v>
      </c>
      <c r="H1934" s="141" t="s">
        <v>4099</v>
      </c>
      <c r="I1934" s="141" t="s">
        <v>4099</v>
      </c>
      <c r="J1934" s="141" t="s">
        <v>4098</v>
      </c>
      <c r="K1934" s="141" t="s">
        <v>4098</v>
      </c>
      <c r="L1934" s="141" t="s">
        <v>4098</v>
      </c>
      <c r="M1934" s="141" t="s">
        <v>4098</v>
      </c>
      <c r="N1934" s="141" t="s">
        <v>4098</v>
      </c>
      <c r="O1934" s="141" t="s">
        <v>4098</v>
      </c>
    </row>
    <row r="1935" spans="1:15" x14ac:dyDescent="0.2">
      <c r="A1935" s="141">
        <v>335368</v>
      </c>
      <c r="B1935" s="141" t="s">
        <v>4111</v>
      </c>
      <c r="C1935" s="141" t="s">
        <v>4099</v>
      </c>
      <c r="D1935" s="141" t="s">
        <v>4099</v>
      </c>
      <c r="E1935" s="141" t="s">
        <v>4099</v>
      </c>
      <c r="F1935" s="141" t="s">
        <v>4099</v>
      </c>
      <c r="G1935" s="141" t="s">
        <v>4099</v>
      </c>
      <c r="H1935" s="141" t="s">
        <v>4098</v>
      </c>
      <c r="I1935" s="141" t="s">
        <v>4098</v>
      </c>
      <c r="J1935" s="141" t="s">
        <v>4098</v>
      </c>
      <c r="K1935" s="141" t="s">
        <v>4098</v>
      </c>
      <c r="L1935" s="141" t="s">
        <v>4098</v>
      </c>
      <c r="M1935" s="141" t="s">
        <v>4098</v>
      </c>
      <c r="N1935" s="141" t="s">
        <v>4098</v>
      </c>
      <c r="O1935" s="141" t="s">
        <v>4098</v>
      </c>
    </row>
    <row r="1936" spans="1:15" x14ac:dyDescent="0.2">
      <c r="A1936" s="141">
        <v>335369</v>
      </c>
      <c r="B1936" s="141" t="s">
        <v>4111</v>
      </c>
      <c r="C1936" s="141" t="s">
        <v>4098</v>
      </c>
      <c r="D1936" s="141" t="s">
        <v>4098</v>
      </c>
      <c r="E1936" s="141" t="s">
        <v>4099</v>
      </c>
      <c r="F1936" s="141" t="s">
        <v>4098</v>
      </c>
      <c r="G1936" s="141" t="s">
        <v>4099</v>
      </c>
      <c r="H1936" s="141" t="s">
        <v>4098</v>
      </c>
      <c r="I1936" s="141" t="s">
        <v>4098</v>
      </c>
      <c r="J1936" s="141" t="s">
        <v>4098</v>
      </c>
      <c r="K1936" s="141" t="s">
        <v>4098</v>
      </c>
      <c r="L1936" s="141" t="s">
        <v>4098</v>
      </c>
      <c r="M1936" s="141" t="s">
        <v>4098</v>
      </c>
      <c r="N1936" s="141" t="s">
        <v>4098</v>
      </c>
      <c r="O1936" s="141" t="s">
        <v>4098</v>
      </c>
    </row>
    <row r="1937" spans="1:15" x14ac:dyDescent="0.2">
      <c r="A1937" s="141">
        <v>335370</v>
      </c>
      <c r="B1937" s="141" t="s">
        <v>4111</v>
      </c>
      <c r="C1937" s="141" t="s">
        <v>4099</v>
      </c>
      <c r="D1937" s="141" t="s">
        <v>4099</v>
      </c>
      <c r="E1937" s="141" t="s">
        <v>4099</v>
      </c>
      <c r="F1937" s="141" t="s">
        <v>4098</v>
      </c>
      <c r="G1937" s="141" t="s">
        <v>4098</v>
      </c>
      <c r="H1937" s="141" t="s">
        <v>4098</v>
      </c>
      <c r="I1937" s="141" t="s">
        <v>4098</v>
      </c>
      <c r="J1937" s="141" t="s">
        <v>4098</v>
      </c>
      <c r="K1937" s="141" t="s">
        <v>4098</v>
      </c>
      <c r="L1937" s="141" t="s">
        <v>4098</v>
      </c>
      <c r="M1937" s="141" t="s">
        <v>4098</v>
      </c>
      <c r="N1937" s="141" t="s">
        <v>4098</v>
      </c>
      <c r="O1937" s="141" t="s">
        <v>4098</v>
      </c>
    </row>
    <row r="1938" spans="1:15" x14ac:dyDescent="0.2">
      <c r="A1938" s="141">
        <v>335379</v>
      </c>
      <c r="B1938" s="141" t="s">
        <v>4111</v>
      </c>
      <c r="C1938" s="141" t="s">
        <v>4099</v>
      </c>
      <c r="D1938" s="141" t="s">
        <v>4099</v>
      </c>
      <c r="E1938" s="141" t="s">
        <v>4100</v>
      </c>
      <c r="F1938" s="141" t="s">
        <v>4099</v>
      </c>
      <c r="G1938" s="141" t="s">
        <v>4099</v>
      </c>
      <c r="H1938" s="141" t="s">
        <v>4100</v>
      </c>
      <c r="I1938" s="141" t="s">
        <v>4100</v>
      </c>
      <c r="J1938" s="141" t="s">
        <v>4099</v>
      </c>
      <c r="K1938" s="141" t="s">
        <v>4099</v>
      </c>
      <c r="L1938" s="141" t="s">
        <v>4099</v>
      </c>
      <c r="M1938" s="141" t="s">
        <v>4099</v>
      </c>
      <c r="N1938" s="141" t="s">
        <v>4099</v>
      </c>
      <c r="O1938" s="141" t="s">
        <v>4099</v>
      </c>
    </row>
    <row r="1939" spans="1:15" x14ac:dyDescent="0.2">
      <c r="A1939" s="141">
        <v>335383</v>
      </c>
      <c r="B1939" s="141" t="s">
        <v>4111</v>
      </c>
      <c r="C1939" s="141" t="s">
        <v>4099</v>
      </c>
      <c r="D1939" s="141" t="s">
        <v>4099</v>
      </c>
      <c r="E1939" s="141" t="s">
        <v>4099</v>
      </c>
      <c r="F1939" s="141" t="s">
        <v>4099</v>
      </c>
      <c r="G1939" s="141" t="s">
        <v>4099</v>
      </c>
      <c r="H1939" s="141" t="s">
        <v>4099</v>
      </c>
      <c r="I1939" s="141" t="s">
        <v>4099</v>
      </c>
      <c r="J1939" s="141" t="s">
        <v>4098</v>
      </c>
      <c r="K1939" s="141" t="s">
        <v>4098</v>
      </c>
      <c r="L1939" s="141" t="s">
        <v>4098</v>
      </c>
      <c r="M1939" s="141" t="s">
        <v>4098</v>
      </c>
      <c r="N1939" s="141" t="s">
        <v>4098</v>
      </c>
      <c r="O1939" s="141" t="s">
        <v>4098</v>
      </c>
    </row>
    <row r="1940" spans="1:15" x14ac:dyDescent="0.2">
      <c r="A1940" s="141">
        <v>335385</v>
      </c>
      <c r="B1940" s="141" t="s">
        <v>4111</v>
      </c>
      <c r="C1940" s="141" t="s">
        <v>4099</v>
      </c>
      <c r="D1940" s="141" t="s">
        <v>4099</v>
      </c>
      <c r="E1940" s="141" t="s">
        <v>4099</v>
      </c>
      <c r="F1940" s="141" t="s">
        <v>4098</v>
      </c>
      <c r="G1940" s="141" t="s">
        <v>4098</v>
      </c>
      <c r="H1940" s="141" t="s">
        <v>4099</v>
      </c>
      <c r="I1940" s="141" t="s">
        <v>4099</v>
      </c>
      <c r="J1940" s="141" t="s">
        <v>4098</v>
      </c>
      <c r="K1940" s="141" t="s">
        <v>4098</v>
      </c>
      <c r="L1940" s="141" t="s">
        <v>4098</v>
      </c>
      <c r="M1940" s="141" t="s">
        <v>4098</v>
      </c>
      <c r="N1940" s="141" t="s">
        <v>4098</v>
      </c>
      <c r="O1940" s="141" t="s">
        <v>4098</v>
      </c>
    </row>
    <row r="1941" spans="1:15" x14ac:dyDescent="0.2">
      <c r="A1941" s="141">
        <v>335386</v>
      </c>
      <c r="B1941" s="141" t="s">
        <v>4111</v>
      </c>
      <c r="C1941" s="141" t="s">
        <v>4098</v>
      </c>
      <c r="D1941" s="141" t="s">
        <v>4099</v>
      </c>
      <c r="E1941" s="141" t="s">
        <v>4098</v>
      </c>
      <c r="F1941" s="141" t="s">
        <v>4098</v>
      </c>
      <c r="G1941" s="141" t="s">
        <v>4098</v>
      </c>
      <c r="H1941" s="141" t="s">
        <v>4099</v>
      </c>
      <c r="I1941" s="141" t="s">
        <v>4098</v>
      </c>
      <c r="J1941" s="141" t="s">
        <v>4098</v>
      </c>
      <c r="K1941" s="141" t="s">
        <v>4098</v>
      </c>
      <c r="L1941" s="141" t="s">
        <v>4098</v>
      </c>
      <c r="M1941" s="141" t="s">
        <v>4098</v>
      </c>
      <c r="N1941" s="141" t="s">
        <v>4098</v>
      </c>
      <c r="O1941" s="141" t="s">
        <v>4098</v>
      </c>
    </row>
    <row r="1942" spans="1:15" x14ac:dyDescent="0.2">
      <c r="A1942" s="141">
        <v>335387</v>
      </c>
      <c r="B1942" s="141" t="s">
        <v>4111</v>
      </c>
      <c r="C1942" s="141" t="s">
        <v>4099</v>
      </c>
      <c r="D1942" s="141" t="s">
        <v>4098</v>
      </c>
      <c r="E1942" s="141" t="s">
        <v>4098</v>
      </c>
      <c r="F1942" s="141" t="s">
        <v>4099</v>
      </c>
      <c r="G1942" s="141" t="s">
        <v>4098</v>
      </c>
      <c r="H1942" s="141" t="s">
        <v>4099</v>
      </c>
      <c r="I1942" s="141" t="s">
        <v>4099</v>
      </c>
      <c r="J1942" s="141" t="s">
        <v>4098</v>
      </c>
      <c r="K1942" s="141" t="s">
        <v>4098</v>
      </c>
      <c r="L1942" s="141" t="s">
        <v>4098</v>
      </c>
      <c r="M1942" s="141" t="s">
        <v>4098</v>
      </c>
      <c r="N1942" s="141" t="s">
        <v>4098</v>
      </c>
      <c r="O1942" s="141" t="s">
        <v>4098</v>
      </c>
    </row>
    <row r="1943" spans="1:15" x14ac:dyDescent="0.2">
      <c r="A1943" s="141">
        <v>335388</v>
      </c>
      <c r="B1943" s="141" t="s">
        <v>4111</v>
      </c>
      <c r="C1943" s="141" t="s">
        <v>4099</v>
      </c>
      <c r="D1943" s="141" t="s">
        <v>4099</v>
      </c>
      <c r="E1943" s="141" t="s">
        <v>4099</v>
      </c>
      <c r="F1943" s="141" t="s">
        <v>4099</v>
      </c>
      <c r="G1943" s="141" t="s">
        <v>4099</v>
      </c>
      <c r="H1943" s="141" t="s">
        <v>4099</v>
      </c>
      <c r="I1943" s="141" t="s">
        <v>4099</v>
      </c>
      <c r="J1943" s="141" t="s">
        <v>4098</v>
      </c>
      <c r="K1943" s="141" t="s">
        <v>4098</v>
      </c>
      <c r="L1943" s="141" t="s">
        <v>4098</v>
      </c>
      <c r="M1943" s="141" t="s">
        <v>4098</v>
      </c>
      <c r="N1943" s="141" t="s">
        <v>4098</v>
      </c>
      <c r="O1943" s="141" t="s">
        <v>4098</v>
      </c>
    </row>
    <row r="1944" spans="1:15" x14ac:dyDescent="0.2">
      <c r="A1944" s="141">
        <v>335391</v>
      </c>
      <c r="B1944" s="141" t="s">
        <v>4111</v>
      </c>
      <c r="C1944" s="141" t="s">
        <v>4100</v>
      </c>
      <c r="D1944" s="141" t="s">
        <v>4100</v>
      </c>
      <c r="E1944" s="141" t="s">
        <v>4100</v>
      </c>
      <c r="F1944" s="141" t="s">
        <v>4100</v>
      </c>
      <c r="G1944" s="141" t="s">
        <v>4100</v>
      </c>
      <c r="H1944" s="141" t="s">
        <v>4100</v>
      </c>
      <c r="I1944" s="141" t="s">
        <v>4100</v>
      </c>
      <c r="J1944" s="141" t="s">
        <v>4098</v>
      </c>
      <c r="K1944" s="141" t="s">
        <v>4098</v>
      </c>
      <c r="L1944" s="141" t="s">
        <v>4098</v>
      </c>
      <c r="M1944" s="141" t="s">
        <v>4098</v>
      </c>
      <c r="N1944" s="141" t="s">
        <v>4098</v>
      </c>
      <c r="O1944" s="141" t="s">
        <v>4098</v>
      </c>
    </row>
    <row r="1945" spans="1:15" x14ac:dyDescent="0.2">
      <c r="A1945" s="141">
        <v>335395</v>
      </c>
      <c r="B1945" s="141" t="s">
        <v>4111</v>
      </c>
      <c r="C1945" s="141" t="s">
        <v>4100</v>
      </c>
      <c r="D1945" s="141" t="s">
        <v>4100</v>
      </c>
      <c r="E1945" s="141" t="s">
        <v>4099</v>
      </c>
      <c r="F1945" s="141" t="s">
        <v>4099</v>
      </c>
      <c r="G1945" s="141" t="s">
        <v>4099</v>
      </c>
      <c r="H1945" s="141" t="s">
        <v>4099</v>
      </c>
      <c r="I1945" s="141" t="s">
        <v>4099</v>
      </c>
      <c r="J1945" s="141" t="s">
        <v>4098</v>
      </c>
      <c r="K1945" s="141" t="s">
        <v>4098</v>
      </c>
      <c r="L1945" s="141" t="s">
        <v>4098</v>
      </c>
      <c r="M1945" s="141" t="s">
        <v>4098</v>
      </c>
      <c r="N1945" s="141" t="s">
        <v>4098</v>
      </c>
      <c r="O1945" s="141" t="s">
        <v>4098</v>
      </c>
    </row>
    <row r="1946" spans="1:15" x14ac:dyDescent="0.2">
      <c r="A1946" s="141">
        <v>335399</v>
      </c>
      <c r="B1946" s="141" t="s">
        <v>4111</v>
      </c>
      <c r="C1946" s="141" t="s">
        <v>4099</v>
      </c>
      <c r="D1946" s="141" t="s">
        <v>4099</v>
      </c>
      <c r="E1946" s="141" t="s">
        <v>4099</v>
      </c>
      <c r="F1946" s="141" t="s">
        <v>4099</v>
      </c>
      <c r="G1946" s="141" t="s">
        <v>4098</v>
      </c>
      <c r="H1946" s="141" t="s">
        <v>4098</v>
      </c>
      <c r="I1946" s="141" t="s">
        <v>4098</v>
      </c>
      <c r="J1946" s="141" t="s">
        <v>4098</v>
      </c>
      <c r="K1946" s="141" t="s">
        <v>4098</v>
      </c>
      <c r="L1946" s="141" t="s">
        <v>4098</v>
      </c>
      <c r="M1946" s="141" t="s">
        <v>4098</v>
      </c>
      <c r="N1946" s="141" t="s">
        <v>4098</v>
      </c>
      <c r="O1946" s="141" t="s">
        <v>4098</v>
      </c>
    </row>
    <row r="1947" spans="1:15" x14ac:dyDescent="0.2">
      <c r="A1947" s="141">
        <v>335400</v>
      </c>
      <c r="B1947" s="141" t="s">
        <v>4111</v>
      </c>
      <c r="C1947" s="141" t="s">
        <v>4099</v>
      </c>
      <c r="D1947" s="141" t="s">
        <v>4098</v>
      </c>
      <c r="E1947" s="141" t="s">
        <v>4099</v>
      </c>
      <c r="F1947" s="141" t="s">
        <v>4099</v>
      </c>
      <c r="G1947" s="141" t="s">
        <v>4098</v>
      </c>
      <c r="H1947" s="141" t="s">
        <v>4099</v>
      </c>
      <c r="I1947" s="141" t="s">
        <v>4099</v>
      </c>
      <c r="J1947" s="141" t="s">
        <v>4098</v>
      </c>
      <c r="K1947" s="141" t="s">
        <v>4098</v>
      </c>
      <c r="L1947" s="141" t="s">
        <v>4098</v>
      </c>
      <c r="M1947" s="141" t="s">
        <v>4098</v>
      </c>
      <c r="N1947" s="141" t="s">
        <v>4098</v>
      </c>
      <c r="O1947" s="141" t="s">
        <v>4098</v>
      </c>
    </row>
    <row r="1948" spans="1:15" x14ac:dyDescent="0.2">
      <c r="A1948" s="141">
        <v>335404</v>
      </c>
      <c r="B1948" s="141" t="s">
        <v>4111</v>
      </c>
      <c r="C1948" s="141" t="s">
        <v>4099</v>
      </c>
      <c r="D1948" s="141" t="s">
        <v>4098</v>
      </c>
      <c r="E1948" s="141" t="s">
        <v>4099</v>
      </c>
      <c r="F1948" s="141" t="s">
        <v>4099</v>
      </c>
      <c r="G1948" s="141" t="s">
        <v>4098</v>
      </c>
      <c r="H1948" s="141" t="s">
        <v>4098</v>
      </c>
      <c r="I1948" s="141" t="s">
        <v>4098</v>
      </c>
      <c r="J1948" s="141" t="s">
        <v>4098</v>
      </c>
      <c r="K1948" s="141" t="s">
        <v>4098</v>
      </c>
      <c r="L1948" s="141" t="s">
        <v>4098</v>
      </c>
      <c r="M1948" s="141" t="s">
        <v>4098</v>
      </c>
      <c r="N1948" s="141" t="s">
        <v>4098</v>
      </c>
      <c r="O1948" s="141" t="s">
        <v>4098</v>
      </c>
    </row>
    <row r="1949" spans="1:15" x14ac:dyDescent="0.2">
      <c r="A1949" s="141">
        <v>335409</v>
      </c>
      <c r="B1949" s="141" t="s">
        <v>4111</v>
      </c>
      <c r="C1949" s="141" t="s">
        <v>4099</v>
      </c>
      <c r="D1949" s="141" t="s">
        <v>4098</v>
      </c>
      <c r="E1949" s="141" t="s">
        <v>4098</v>
      </c>
      <c r="F1949" s="141" t="s">
        <v>4098</v>
      </c>
      <c r="G1949" s="141" t="s">
        <v>4099</v>
      </c>
      <c r="H1949" s="141" t="s">
        <v>4099</v>
      </c>
      <c r="I1949" s="141" t="s">
        <v>4099</v>
      </c>
      <c r="J1949" s="141" t="s">
        <v>4098</v>
      </c>
      <c r="K1949" s="141" t="s">
        <v>4098</v>
      </c>
      <c r="L1949" s="141" t="s">
        <v>4098</v>
      </c>
      <c r="M1949" s="141" t="s">
        <v>4098</v>
      </c>
      <c r="N1949" s="141" t="s">
        <v>4098</v>
      </c>
      <c r="O1949" s="141" t="s">
        <v>4098</v>
      </c>
    </row>
    <row r="1950" spans="1:15" x14ac:dyDescent="0.2">
      <c r="A1950" s="141">
        <v>335411</v>
      </c>
      <c r="B1950" s="141" t="s">
        <v>4111</v>
      </c>
      <c r="C1950" s="141" t="s">
        <v>4099</v>
      </c>
      <c r="D1950" s="141" t="s">
        <v>4099</v>
      </c>
      <c r="E1950" s="141" t="s">
        <v>4099</v>
      </c>
      <c r="F1950" s="141" t="s">
        <v>4098</v>
      </c>
      <c r="G1950" s="141" t="s">
        <v>4098</v>
      </c>
      <c r="H1950" s="141" t="s">
        <v>4099</v>
      </c>
      <c r="I1950" s="141" t="s">
        <v>4099</v>
      </c>
      <c r="J1950" s="141" t="s">
        <v>4098</v>
      </c>
      <c r="K1950" s="141" t="s">
        <v>4098</v>
      </c>
      <c r="L1950" s="141" t="s">
        <v>4098</v>
      </c>
      <c r="M1950" s="141" t="s">
        <v>4098</v>
      </c>
      <c r="N1950" s="141" t="s">
        <v>4098</v>
      </c>
      <c r="O1950" s="141" t="s">
        <v>4098</v>
      </c>
    </row>
    <row r="1951" spans="1:15" x14ac:dyDescent="0.2">
      <c r="A1951" s="141">
        <v>335412</v>
      </c>
      <c r="B1951" s="141" t="s">
        <v>4111</v>
      </c>
      <c r="C1951" s="141" t="s">
        <v>4099</v>
      </c>
      <c r="D1951" s="141" t="s">
        <v>4099</v>
      </c>
      <c r="E1951" s="141" t="s">
        <v>4098</v>
      </c>
      <c r="F1951" s="141" t="s">
        <v>4098</v>
      </c>
      <c r="G1951" s="141" t="s">
        <v>4099</v>
      </c>
      <c r="H1951" s="141" t="s">
        <v>4099</v>
      </c>
      <c r="I1951" s="141" t="s">
        <v>4098</v>
      </c>
      <c r="J1951" s="141" t="s">
        <v>4098</v>
      </c>
      <c r="K1951" s="141" t="s">
        <v>4098</v>
      </c>
      <c r="L1951" s="141" t="s">
        <v>4098</v>
      </c>
      <c r="M1951" s="141" t="s">
        <v>4098</v>
      </c>
      <c r="N1951" s="141" t="s">
        <v>4098</v>
      </c>
      <c r="O1951" s="141" t="s">
        <v>4098</v>
      </c>
    </row>
    <row r="1952" spans="1:15" x14ac:dyDescent="0.2">
      <c r="A1952" s="141">
        <v>335413</v>
      </c>
      <c r="B1952" s="141" t="s">
        <v>4111</v>
      </c>
      <c r="C1952" s="141" t="s">
        <v>4099</v>
      </c>
      <c r="D1952" s="141" t="s">
        <v>4100</v>
      </c>
      <c r="E1952" s="141" t="s">
        <v>4100</v>
      </c>
      <c r="F1952" s="141" t="s">
        <v>4100</v>
      </c>
      <c r="G1952" s="141" t="s">
        <v>4099</v>
      </c>
      <c r="H1952" s="141" t="s">
        <v>4100</v>
      </c>
      <c r="I1952" s="141" t="s">
        <v>4100</v>
      </c>
      <c r="J1952" s="141" t="s">
        <v>4098</v>
      </c>
      <c r="K1952" s="141" t="s">
        <v>4100</v>
      </c>
      <c r="L1952" s="141" t="s">
        <v>4100</v>
      </c>
      <c r="M1952" s="141" t="s">
        <v>4099</v>
      </c>
      <c r="N1952" s="141" t="s">
        <v>4100</v>
      </c>
      <c r="O1952" s="141" t="s">
        <v>4098</v>
      </c>
    </row>
    <row r="1953" spans="1:15" x14ac:dyDescent="0.2">
      <c r="A1953" s="141">
        <v>335415</v>
      </c>
      <c r="B1953" s="141" t="s">
        <v>4111</v>
      </c>
      <c r="C1953" s="141" t="s">
        <v>4099</v>
      </c>
      <c r="D1953" s="141" t="s">
        <v>4098</v>
      </c>
      <c r="E1953" s="141" t="s">
        <v>4099</v>
      </c>
      <c r="F1953" s="141" t="s">
        <v>4098</v>
      </c>
      <c r="G1953" s="141" t="s">
        <v>4099</v>
      </c>
      <c r="H1953" s="141" t="s">
        <v>4098</v>
      </c>
      <c r="I1953" s="141" t="s">
        <v>4099</v>
      </c>
      <c r="J1953" s="141" t="s">
        <v>4098</v>
      </c>
      <c r="K1953" s="141" t="s">
        <v>4098</v>
      </c>
      <c r="L1953" s="141" t="s">
        <v>4098</v>
      </c>
      <c r="M1953" s="141" t="s">
        <v>4098</v>
      </c>
      <c r="N1953" s="141" t="s">
        <v>4098</v>
      </c>
      <c r="O1953" s="141" t="s">
        <v>4098</v>
      </c>
    </row>
    <row r="1954" spans="1:15" x14ac:dyDescent="0.2">
      <c r="A1954" s="141">
        <v>335417</v>
      </c>
      <c r="B1954" s="141" t="s">
        <v>4111</v>
      </c>
      <c r="C1954" s="141" t="s">
        <v>4099</v>
      </c>
      <c r="D1954" s="141" t="s">
        <v>4099</v>
      </c>
      <c r="E1954" s="141" t="s">
        <v>4099</v>
      </c>
      <c r="F1954" s="141" t="s">
        <v>4099</v>
      </c>
      <c r="G1954" s="141" t="s">
        <v>4099</v>
      </c>
      <c r="H1954" s="141" t="s">
        <v>4098</v>
      </c>
      <c r="I1954" s="141" t="s">
        <v>4098</v>
      </c>
      <c r="J1954" s="141" t="s">
        <v>4098</v>
      </c>
      <c r="K1954" s="141" t="s">
        <v>4098</v>
      </c>
      <c r="L1954" s="141" t="s">
        <v>4098</v>
      </c>
      <c r="M1954" s="141" t="s">
        <v>4098</v>
      </c>
      <c r="N1954" s="141" t="s">
        <v>4098</v>
      </c>
      <c r="O1954" s="141" t="s">
        <v>4098</v>
      </c>
    </row>
    <row r="1955" spans="1:15" x14ac:dyDescent="0.2">
      <c r="A1955" s="141">
        <v>335420</v>
      </c>
      <c r="B1955" s="141" t="s">
        <v>4111</v>
      </c>
      <c r="C1955" s="141" t="s">
        <v>4099</v>
      </c>
      <c r="D1955" s="141" t="s">
        <v>4099</v>
      </c>
      <c r="E1955" s="141" t="s">
        <v>4099</v>
      </c>
      <c r="F1955" s="141" t="s">
        <v>4098</v>
      </c>
      <c r="G1955" s="141" t="s">
        <v>4099</v>
      </c>
      <c r="H1955" s="141" t="s">
        <v>4098</v>
      </c>
      <c r="I1955" s="141" t="s">
        <v>4098</v>
      </c>
      <c r="J1955" s="141" t="s">
        <v>4098</v>
      </c>
      <c r="K1955" s="141" t="s">
        <v>4098</v>
      </c>
      <c r="L1955" s="141" t="s">
        <v>4098</v>
      </c>
      <c r="M1955" s="141" t="s">
        <v>4098</v>
      </c>
      <c r="N1955" s="141" t="s">
        <v>4098</v>
      </c>
      <c r="O1955" s="141" t="s">
        <v>4098</v>
      </c>
    </row>
    <row r="1956" spans="1:15" x14ac:dyDescent="0.2">
      <c r="A1956" s="141">
        <v>335423</v>
      </c>
      <c r="B1956" s="141" t="s">
        <v>4111</v>
      </c>
      <c r="C1956" s="141" t="s">
        <v>4099</v>
      </c>
      <c r="D1956" s="141" t="s">
        <v>4099</v>
      </c>
      <c r="E1956" s="141" t="s">
        <v>4099</v>
      </c>
      <c r="F1956" s="141" t="s">
        <v>4098</v>
      </c>
      <c r="G1956" s="141" t="s">
        <v>4099</v>
      </c>
      <c r="H1956" s="141" t="s">
        <v>4098</v>
      </c>
      <c r="I1956" s="141" t="s">
        <v>4099</v>
      </c>
      <c r="J1956" s="141" t="s">
        <v>4098</v>
      </c>
      <c r="K1956" s="141" t="s">
        <v>4098</v>
      </c>
      <c r="L1956" s="141" t="s">
        <v>4098</v>
      </c>
      <c r="M1956" s="141" t="s">
        <v>4098</v>
      </c>
      <c r="N1956" s="141" t="s">
        <v>4098</v>
      </c>
      <c r="O1956" s="141" t="s">
        <v>4098</v>
      </c>
    </row>
    <row r="1957" spans="1:15" x14ac:dyDescent="0.2">
      <c r="A1957" s="141">
        <v>335425</v>
      </c>
      <c r="B1957" s="141" t="s">
        <v>4111</v>
      </c>
      <c r="C1957" s="141" t="s">
        <v>4099</v>
      </c>
      <c r="D1957" s="141" t="s">
        <v>4099</v>
      </c>
      <c r="E1957" s="141" t="s">
        <v>4099</v>
      </c>
      <c r="F1957" s="141" t="s">
        <v>4099</v>
      </c>
      <c r="G1957" s="141" t="s">
        <v>4099</v>
      </c>
      <c r="H1957" s="141" t="s">
        <v>4099</v>
      </c>
      <c r="I1957" s="141" t="s">
        <v>4099</v>
      </c>
      <c r="J1957" s="141" t="s">
        <v>4098</v>
      </c>
      <c r="K1957" s="141" t="s">
        <v>4098</v>
      </c>
      <c r="L1957" s="141" t="s">
        <v>4098</v>
      </c>
      <c r="M1957" s="141" t="s">
        <v>4098</v>
      </c>
      <c r="N1957" s="141" t="s">
        <v>4098</v>
      </c>
      <c r="O1957" s="141" t="s">
        <v>4098</v>
      </c>
    </row>
    <row r="1958" spans="1:15" x14ac:dyDescent="0.2">
      <c r="A1958" s="141">
        <v>335426</v>
      </c>
      <c r="B1958" s="141" t="s">
        <v>4111</v>
      </c>
      <c r="C1958" s="141" t="s">
        <v>4100</v>
      </c>
      <c r="D1958" s="141" t="s">
        <v>4099</v>
      </c>
      <c r="E1958" s="141" t="s">
        <v>4099</v>
      </c>
      <c r="F1958" s="141" t="s">
        <v>4098</v>
      </c>
      <c r="G1958" s="141" t="s">
        <v>4100</v>
      </c>
      <c r="H1958" s="141" t="s">
        <v>4099</v>
      </c>
      <c r="I1958" s="141" t="s">
        <v>4100</v>
      </c>
      <c r="J1958" s="141" t="s">
        <v>4099</v>
      </c>
      <c r="K1958" s="141" t="s">
        <v>4098</v>
      </c>
      <c r="L1958" s="141" t="s">
        <v>4098</v>
      </c>
      <c r="M1958" s="141" t="s">
        <v>4098</v>
      </c>
      <c r="N1958" s="141" t="s">
        <v>4098</v>
      </c>
      <c r="O1958" s="141" t="s">
        <v>4098</v>
      </c>
    </row>
    <row r="1959" spans="1:15" x14ac:dyDescent="0.2">
      <c r="A1959" s="141">
        <v>335427</v>
      </c>
      <c r="B1959" s="141" t="s">
        <v>4111</v>
      </c>
      <c r="C1959" s="141" t="s">
        <v>4099</v>
      </c>
      <c r="D1959" s="141" t="s">
        <v>4099</v>
      </c>
      <c r="E1959" s="141" t="s">
        <v>4099</v>
      </c>
      <c r="F1959" s="141" t="s">
        <v>4099</v>
      </c>
      <c r="G1959" s="141" t="s">
        <v>4098</v>
      </c>
      <c r="H1959" s="141" t="s">
        <v>4098</v>
      </c>
      <c r="I1959" s="141" t="s">
        <v>4098</v>
      </c>
      <c r="J1959" s="141" t="s">
        <v>4098</v>
      </c>
      <c r="K1959" s="141" t="s">
        <v>4098</v>
      </c>
      <c r="L1959" s="141" t="s">
        <v>4098</v>
      </c>
      <c r="M1959" s="141" t="s">
        <v>4098</v>
      </c>
      <c r="N1959" s="141" t="s">
        <v>4098</v>
      </c>
      <c r="O1959" s="141" t="s">
        <v>4098</v>
      </c>
    </row>
    <row r="1960" spans="1:15" x14ac:dyDescent="0.2">
      <c r="A1960" s="141">
        <v>335428</v>
      </c>
      <c r="B1960" s="141" t="s">
        <v>4111</v>
      </c>
      <c r="C1960" s="141" t="s">
        <v>4099</v>
      </c>
      <c r="D1960" s="141" t="s">
        <v>4099</v>
      </c>
      <c r="E1960" s="141" t="s">
        <v>4098</v>
      </c>
      <c r="F1960" s="141" t="s">
        <v>4098</v>
      </c>
      <c r="G1960" s="141" t="s">
        <v>4099</v>
      </c>
      <c r="H1960" s="141" t="s">
        <v>4099</v>
      </c>
      <c r="I1960" s="141" t="s">
        <v>4099</v>
      </c>
      <c r="J1960" s="141" t="s">
        <v>4098</v>
      </c>
      <c r="K1960" s="141" t="s">
        <v>4098</v>
      </c>
      <c r="L1960" s="141" t="s">
        <v>4098</v>
      </c>
      <c r="M1960" s="141" t="s">
        <v>4098</v>
      </c>
      <c r="N1960" s="141" t="s">
        <v>4098</v>
      </c>
      <c r="O1960" s="141" t="s">
        <v>4098</v>
      </c>
    </row>
    <row r="1961" spans="1:15" x14ac:dyDescent="0.2">
      <c r="A1961" s="141">
        <v>335430</v>
      </c>
      <c r="B1961" s="141" t="s">
        <v>4111</v>
      </c>
      <c r="C1961" s="141" t="s">
        <v>4099</v>
      </c>
      <c r="D1961" s="141" t="s">
        <v>4098</v>
      </c>
      <c r="E1961" s="141" t="s">
        <v>4100</v>
      </c>
      <c r="F1961" s="141" t="s">
        <v>4099</v>
      </c>
      <c r="G1961" s="141" t="s">
        <v>4100</v>
      </c>
      <c r="H1961" s="141" t="s">
        <v>4100</v>
      </c>
      <c r="I1961" s="141" t="s">
        <v>4099</v>
      </c>
      <c r="J1961" s="141" t="s">
        <v>4100</v>
      </c>
      <c r="K1961" s="141" t="s">
        <v>4098</v>
      </c>
      <c r="L1961" s="141" t="s">
        <v>4099</v>
      </c>
      <c r="M1961" s="141" t="s">
        <v>4099</v>
      </c>
      <c r="N1961" s="141" t="s">
        <v>4099</v>
      </c>
      <c r="O1961" s="141" t="s">
        <v>4098</v>
      </c>
    </row>
    <row r="1962" spans="1:15" x14ac:dyDescent="0.2">
      <c r="A1962" s="141">
        <v>335431</v>
      </c>
      <c r="B1962" s="141" t="s">
        <v>4111</v>
      </c>
      <c r="C1962" s="141" t="s">
        <v>4098</v>
      </c>
      <c r="D1962" s="141" t="s">
        <v>4098</v>
      </c>
      <c r="E1962" s="141" t="s">
        <v>4098</v>
      </c>
      <c r="F1962" s="141" t="s">
        <v>4099</v>
      </c>
      <c r="G1962" s="141" t="s">
        <v>4098</v>
      </c>
      <c r="H1962" s="141" t="s">
        <v>4099</v>
      </c>
      <c r="I1962" s="141" t="s">
        <v>4099</v>
      </c>
      <c r="J1962" s="141" t="s">
        <v>4098</v>
      </c>
      <c r="K1962" s="141" t="s">
        <v>4098</v>
      </c>
      <c r="L1962" s="141" t="s">
        <v>4098</v>
      </c>
      <c r="M1962" s="141" t="s">
        <v>4098</v>
      </c>
      <c r="N1962" s="141" t="s">
        <v>4098</v>
      </c>
      <c r="O1962" s="141" t="s">
        <v>4098</v>
      </c>
    </row>
    <row r="1963" spans="1:15" x14ac:dyDescent="0.2">
      <c r="A1963" s="141">
        <v>335434</v>
      </c>
      <c r="B1963" s="141" t="s">
        <v>4111</v>
      </c>
      <c r="C1963" s="141" t="s">
        <v>4099</v>
      </c>
      <c r="D1963" s="141" t="s">
        <v>4098</v>
      </c>
      <c r="E1963" s="141" t="s">
        <v>4099</v>
      </c>
      <c r="F1963" s="141" t="s">
        <v>4099</v>
      </c>
      <c r="G1963" s="141" t="s">
        <v>4098</v>
      </c>
      <c r="H1963" s="141" t="s">
        <v>4099</v>
      </c>
      <c r="I1963" s="141" t="s">
        <v>4099</v>
      </c>
      <c r="J1963" s="141" t="s">
        <v>4098</v>
      </c>
      <c r="K1963" s="141" t="s">
        <v>4098</v>
      </c>
      <c r="L1963" s="141" t="s">
        <v>4098</v>
      </c>
      <c r="M1963" s="141" t="s">
        <v>4098</v>
      </c>
      <c r="N1963" s="141" t="s">
        <v>4098</v>
      </c>
      <c r="O1963" s="141" t="s">
        <v>4098</v>
      </c>
    </row>
    <row r="1964" spans="1:15" x14ac:dyDescent="0.2">
      <c r="A1964" s="141">
        <v>335435</v>
      </c>
      <c r="B1964" s="141" t="s">
        <v>4111</v>
      </c>
      <c r="C1964" s="141" t="s">
        <v>4099</v>
      </c>
      <c r="D1964" s="141" t="s">
        <v>4098</v>
      </c>
      <c r="E1964" s="141" t="s">
        <v>4099</v>
      </c>
      <c r="F1964" s="141" t="s">
        <v>4099</v>
      </c>
      <c r="G1964" s="141" t="s">
        <v>4098</v>
      </c>
      <c r="H1964" s="141" t="s">
        <v>4098</v>
      </c>
      <c r="I1964" s="141" t="s">
        <v>4098</v>
      </c>
      <c r="J1964" s="141" t="s">
        <v>4099</v>
      </c>
      <c r="K1964" s="141" t="s">
        <v>4098</v>
      </c>
      <c r="L1964" s="141" t="s">
        <v>4099</v>
      </c>
      <c r="M1964" s="141" t="s">
        <v>4098</v>
      </c>
      <c r="N1964" s="141" t="s">
        <v>4098</v>
      </c>
      <c r="O1964" s="141" t="s">
        <v>4098</v>
      </c>
    </row>
    <row r="1965" spans="1:15" x14ac:dyDescent="0.2">
      <c r="A1965" s="141">
        <v>335437</v>
      </c>
      <c r="B1965" s="141" t="s">
        <v>4111</v>
      </c>
      <c r="C1965" s="141" t="s">
        <v>4099</v>
      </c>
      <c r="D1965" s="141" t="s">
        <v>4099</v>
      </c>
      <c r="E1965" s="141" t="s">
        <v>4098</v>
      </c>
      <c r="F1965" s="141" t="s">
        <v>4098</v>
      </c>
      <c r="G1965" s="141" t="s">
        <v>4099</v>
      </c>
      <c r="H1965" s="141" t="s">
        <v>4099</v>
      </c>
      <c r="I1965" s="141" t="s">
        <v>4098</v>
      </c>
      <c r="J1965" s="141" t="s">
        <v>4098</v>
      </c>
      <c r="K1965" s="141" t="s">
        <v>4098</v>
      </c>
      <c r="L1965" s="141" t="s">
        <v>4098</v>
      </c>
      <c r="M1965" s="141" t="s">
        <v>4098</v>
      </c>
      <c r="N1965" s="141" t="s">
        <v>4098</v>
      </c>
      <c r="O1965" s="141" t="s">
        <v>4098</v>
      </c>
    </row>
    <row r="1966" spans="1:15" x14ac:dyDescent="0.2">
      <c r="A1966" s="141">
        <v>335438</v>
      </c>
      <c r="B1966" s="141" t="s">
        <v>4111</v>
      </c>
      <c r="C1966" s="141" t="s">
        <v>4099</v>
      </c>
      <c r="D1966" s="141" t="s">
        <v>4099</v>
      </c>
      <c r="E1966" s="141" t="s">
        <v>4099</v>
      </c>
      <c r="F1966" s="141" t="s">
        <v>4099</v>
      </c>
      <c r="G1966" s="141" t="s">
        <v>4099</v>
      </c>
      <c r="H1966" s="141" t="s">
        <v>4098</v>
      </c>
      <c r="I1966" s="141" t="s">
        <v>4098</v>
      </c>
      <c r="J1966" s="141" t="s">
        <v>4098</v>
      </c>
      <c r="K1966" s="141" t="s">
        <v>4098</v>
      </c>
      <c r="L1966" s="141" t="s">
        <v>4098</v>
      </c>
      <c r="M1966" s="141" t="s">
        <v>4098</v>
      </c>
      <c r="N1966" s="141" t="s">
        <v>4098</v>
      </c>
      <c r="O1966" s="141" t="s">
        <v>4098</v>
      </c>
    </row>
    <row r="1967" spans="1:15" x14ac:dyDescent="0.2">
      <c r="A1967" s="141">
        <v>335439</v>
      </c>
      <c r="B1967" s="141" t="s">
        <v>4111</v>
      </c>
      <c r="C1967" s="141" t="s">
        <v>4099</v>
      </c>
      <c r="D1967" s="141" t="s">
        <v>4098</v>
      </c>
      <c r="E1967" s="141" t="s">
        <v>4099</v>
      </c>
      <c r="F1967" s="141" t="s">
        <v>4099</v>
      </c>
      <c r="G1967" s="141" t="s">
        <v>4099</v>
      </c>
      <c r="H1967" s="141" t="s">
        <v>4098</v>
      </c>
      <c r="I1967" s="141" t="s">
        <v>4098</v>
      </c>
      <c r="J1967" s="141" t="s">
        <v>4098</v>
      </c>
      <c r="K1967" s="141" t="s">
        <v>4098</v>
      </c>
      <c r="L1967" s="141" t="s">
        <v>4098</v>
      </c>
      <c r="M1967" s="141" t="s">
        <v>4098</v>
      </c>
      <c r="N1967" s="141" t="s">
        <v>4098</v>
      </c>
      <c r="O1967" s="141" t="s">
        <v>4098</v>
      </c>
    </row>
    <row r="1968" spans="1:15" x14ac:dyDescent="0.2">
      <c r="A1968" s="141">
        <v>335443</v>
      </c>
      <c r="B1968" s="141" t="s">
        <v>4111</v>
      </c>
      <c r="C1968" s="141" t="s">
        <v>4099</v>
      </c>
      <c r="D1968" s="141" t="s">
        <v>4099</v>
      </c>
      <c r="E1968" s="141" t="s">
        <v>4100</v>
      </c>
      <c r="F1968" s="141" t="s">
        <v>4098</v>
      </c>
      <c r="G1968" s="141" t="s">
        <v>4098</v>
      </c>
      <c r="H1968" s="141" t="s">
        <v>4098</v>
      </c>
      <c r="I1968" s="141" t="s">
        <v>4099</v>
      </c>
      <c r="J1968" s="141" t="s">
        <v>4098</v>
      </c>
      <c r="K1968" s="141" t="s">
        <v>4098</v>
      </c>
      <c r="L1968" s="141" t="s">
        <v>4098</v>
      </c>
      <c r="M1968" s="141" t="s">
        <v>4098</v>
      </c>
      <c r="N1968" s="141" t="s">
        <v>4098</v>
      </c>
      <c r="O1968" s="141" t="s">
        <v>4098</v>
      </c>
    </row>
    <row r="1969" spans="1:15" x14ac:dyDescent="0.2">
      <c r="A1969" s="141">
        <v>335447</v>
      </c>
      <c r="B1969" s="141" t="s">
        <v>4111</v>
      </c>
      <c r="C1969" s="141" t="s">
        <v>4099</v>
      </c>
      <c r="D1969" s="141" t="s">
        <v>4099</v>
      </c>
      <c r="E1969" s="141" t="s">
        <v>4099</v>
      </c>
      <c r="F1969" s="141" t="s">
        <v>4099</v>
      </c>
      <c r="G1969" s="141" t="s">
        <v>4099</v>
      </c>
      <c r="H1969" s="141" t="s">
        <v>4099</v>
      </c>
      <c r="I1969" s="141" t="s">
        <v>4098</v>
      </c>
      <c r="J1969" s="141" t="s">
        <v>4098</v>
      </c>
      <c r="K1969" s="141" t="s">
        <v>4098</v>
      </c>
      <c r="L1969" s="141" t="s">
        <v>4098</v>
      </c>
      <c r="M1969" s="141" t="s">
        <v>4098</v>
      </c>
      <c r="N1969" s="141" t="s">
        <v>4098</v>
      </c>
      <c r="O1969" s="141" t="s">
        <v>4098</v>
      </c>
    </row>
    <row r="1970" spans="1:15" x14ac:dyDescent="0.2">
      <c r="A1970" s="141">
        <v>335450</v>
      </c>
      <c r="B1970" s="141" t="s">
        <v>4111</v>
      </c>
      <c r="C1970" s="141" t="s">
        <v>4099</v>
      </c>
      <c r="D1970" s="141" t="s">
        <v>4098</v>
      </c>
      <c r="E1970" s="141" t="s">
        <v>4098</v>
      </c>
      <c r="F1970" s="141" t="s">
        <v>4099</v>
      </c>
      <c r="G1970" s="141" t="s">
        <v>4098</v>
      </c>
      <c r="H1970" s="141" t="s">
        <v>4098</v>
      </c>
      <c r="I1970" s="141" t="s">
        <v>4098</v>
      </c>
      <c r="J1970" s="141" t="s">
        <v>4098</v>
      </c>
      <c r="K1970" s="141" t="s">
        <v>4098</v>
      </c>
      <c r="L1970" s="141" t="s">
        <v>4098</v>
      </c>
      <c r="M1970" s="141" t="s">
        <v>4098</v>
      </c>
      <c r="N1970" s="141" t="s">
        <v>4098</v>
      </c>
      <c r="O1970" s="141" t="s">
        <v>4098</v>
      </c>
    </row>
    <row r="1971" spans="1:15" x14ac:dyDescent="0.2">
      <c r="A1971" s="141">
        <v>335452</v>
      </c>
      <c r="B1971" s="141" t="s">
        <v>4111</v>
      </c>
      <c r="C1971" s="141" t="s">
        <v>4099</v>
      </c>
      <c r="D1971" s="141" t="s">
        <v>4098</v>
      </c>
      <c r="E1971" s="141" t="s">
        <v>4099</v>
      </c>
      <c r="F1971" s="141" t="s">
        <v>4098</v>
      </c>
      <c r="G1971" s="141" t="s">
        <v>4098</v>
      </c>
      <c r="H1971" s="141" t="s">
        <v>4098</v>
      </c>
      <c r="I1971" s="141" t="s">
        <v>4098</v>
      </c>
      <c r="J1971" s="141" t="s">
        <v>4098</v>
      </c>
      <c r="K1971" s="141" t="s">
        <v>4098</v>
      </c>
      <c r="L1971" s="141" t="s">
        <v>4098</v>
      </c>
      <c r="M1971" s="141" t="s">
        <v>4098</v>
      </c>
      <c r="N1971" s="141" t="s">
        <v>4098</v>
      </c>
      <c r="O1971" s="141" t="s">
        <v>4098</v>
      </c>
    </row>
    <row r="1972" spans="1:15" x14ac:dyDescent="0.2">
      <c r="A1972" s="141">
        <v>335459</v>
      </c>
      <c r="B1972" s="141" t="s">
        <v>4111</v>
      </c>
      <c r="C1972" s="141" t="s">
        <v>4099</v>
      </c>
      <c r="D1972" s="141" t="s">
        <v>4099</v>
      </c>
      <c r="E1972" s="141" t="s">
        <v>4099</v>
      </c>
      <c r="F1972" s="141" t="s">
        <v>4098</v>
      </c>
      <c r="G1972" s="141" t="s">
        <v>4099</v>
      </c>
      <c r="H1972" s="141" t="s">
        <v>4098</v>
      </c>
      <c r="I1972" s="141" t="s">
        <v>4098</v>
      </c>
      <c r="J1972" s="141" t="s">
        <v>4098</v>
      </c>
      <c r="K1972" s="141" t="s">
        <v>4098</v>
      </c>
      <c r="L1972" s="141" t="s">
        <v>4098</v>
      </c>
      <c r="M1972" s="141" t="s">
        <v>4098</v>
      </c>
      <c r="N1972" s="141" t="s">
        <v>4098</v>
      </c>
      <c r="O1972" s="141" t="s">
        <v>4098</v>
      </c>
    </row>
    <row r="1973" spans="1:15" x14ac:dyDescent="0.2">
      <c r="A1973" s="141">
        <v>335462</v>
      </c>
      <c r="B1973" s="141" t="s">
        <v>4111</v>
      </c>
      <c r="C1973" s="141" t="s">
        <v>4099</v>
      </c>
      <c r="D1973" s="141" t="s">
        <v>4099</v>
      </c>
      <c r="E1973" s="141" t="s">
        <v>4099</v>
      </c>
      <c r="F1973" s="141" t="s">
        <v>4099</v>
      </c>
      <c r="G1973" s="141" t="s">
        <v>4099</v>
      </c>
      <c r="H1973" s="141" t="s">
        <v>4099</v>
      </c>
      <c r="I1973" s="141" t="s">
        <v>4099</v>
      </c>
      <c r="J1973" s="141" t="s">
        <v>4098</v>
      </c>
      <c r="K1973" s="141" t="s">
        <v>4098</v>
      </c>
      <c r="L1973" s="141" t="s">
        <v>4098</v>
      </c>
      <c r="M1973" s="141" t="s">
        <v>4098</v>
      </c>
      <c r="N1973" s="141" t="s">
        <v>4098</v>
      </c>
      <c r="O1973" s="141" t="s">
        <v>4098</v>
      </c>
    </row>
    <row r="1974" spans="1:15" x14ac:dyDescent="0.2">
      <c r="A1974" s="141">
        <v>335463</v>
      </c>
      <c r="B1974" s="141" t="s">
        <v>4111</v>
      </c>
      <c r="C1974" s="141" t="s">
        <v>4100</v>
      </c>
      <c r="D1974" s="141" t="s">
        <v>4100</v>
      </c>
      <c r="E1974" s="141" t="s">
        <v>4100</v>
      </c>
      <c r="F1974" s="141" t="s">
        <v>4100</v>
      </c>
      <c r="G1974" s="141" t="s">
        <v>4100</v>
      </c>
      <c r="H1974" s="141" t="s">
        <v>4099</v>
      </c>
      <c r="I1974" s="141" t="s">
        <v>4100</v>
      </c>
      <c r="J1974" s="141" t="s">
        <v>4098</v>
      </c>
      <c r="K1974" s="141" t="s">
        <v>4098</v>
      </c>
      <c r="L1974" s="141" t="s">
        <v>4098</v>
      </c>
      <c r="M1974" s="141" t="s">
        <v>4098</v>
      </c>
      <c r="N1974" s="141" t="s">
        <v>4098</v>
      </c>
      <c r="O1974" s="141" t="s">
        <v>4098</v>
      </c>
    </row>
    <row r="1975" spans="1:15" x14ac:dyDescent="0.2">
      <c r="A1975" s="141">
        <v>335485</v>
      </c>
      <c r="B1975" s="141" t="s">
        <v>4111</v>
      </c>
      <c r="C1975" s="141" t="s">
        <v>4100</v>
      </c>
      <c r="D1975" s="141" t="s">
        <v>4100</v>
      </c>
      <c r="E1975" s="141" t="s">
        <v>4100</v>
      </c>
      <c r="F1975" s="141" t="s">
        <v>4099</v>
      </c>
      <c r="G1975" s="141" t="s">
        <v>4098</v>
      </c>
      <c r="H1975" s="141" t="s">
        <v>4100</v>
      </c>
      <c r="I1975" s="141" t="s">
        <v>4098</v>
      </c>
      <c r="J1975" s="141" t="s">
        <v>4099</v>
      </c>
      <c r="K1975" s="141" t="s">
        <v>4099</v>
      </c>
      <c r="L1975" s="141" t="s">
        <v>4100</v>
      </c>
      <c r="M1975" s="141" t="s">
        <v>4099</v>
      </c>
      <c r="N1975" s="141" t="s">
        <v>4098</v>
      </c>
      <c r="O1975" s="141" t="s">
        <v>4099</v>
      </c>
    </row>
    <row r="1976" spans="1:15" x14ac:dyDescent="0.2">
      <c r="A1976" s="141">
        <v>335486</v>
      </c>
      <c r="B1976" s="141" t="s">
        <v>4111</v>
      </c>
      <c r="C1976" s="141" t="s">
        <v>4100</v>
      </c>
      <c r="D1976" s="141" t="s">
        <v>4100</v>
      </c>
      <c r="E1976" s="141" t="s">
        <v>4100</v>
      </c>
      <c r="F1976" s="141" t="s">
        <v>4100</v>
      </c>
      <c r="G1976" s="141" t="s">
        <v>4100</v>
      </c>
      <c r="H1976" s="141" t="s">
        <v>4100</v>
      </c>
      <c r="I1976" s="141" t="s">
        <v>4100</v>
      </c>
      <c r="J1976" s="141" t="s">
        <v>4100</v>
      </c>
      <c r="K1976" s="141" t="s">
        <v>4100</v>
      </c>
      <c r="L1976" s="141" t="s">
        <v>4100</v>
      </c>
      <c r="M1976" s="141" t="s">
        <v>4100</v>
      </c>
      <c r="N1976" s="141" t="s">
        <v>4098</v>
      </c>
      <c r="O1976" s="141" t="s">
        <v>4099</v>
      </c>
    </row>
    <row r="1977" spans="1:15" x14ac:dyDescent="0.2">
      <c r="A1977" s="141">
        <v>335489</v>
      </c>
      <c r="B1977" s="141" t="s">
        <v>4111</v>
      </c>
      <c r="C1977" s="141" t="s">
        <v>4099</v>
      </c>
      <c r="D1977" s="141" t="s">
        <v>4099</v>
      </c>
      <c r="E1977" s="141" t="s">
        <v>4098</v>
      </c>
      <c r="F1977" s="141" t="s">
        <v>4098</v>
      </c>
      <c r="G1977" s="141" t="s">
        <v>4098</v>
      </c>
      <c r="H1977" s="141" t="s">
        <v>4098</v>
      </c>
      <c r="I1977" s="141" t="s">
        <v>4098</v>
      </c>
      <c r="J1977" s="141" t="s">
        <v>4098</v>
      </c>
      <c r="K1977" s="141" t="s">
        <v>4098</v>
      </c>
      <c r="L1977" s="141" t="s">
        <v>4098</v>
      </c>
      <c r="M1977" s="141" t="s">
        <v>4098</v>
      </c>
      <c r="N1977" s="141" t="s">
        <v>4098</v>
      </c>
      <c r="O1977" s="141" t="s">
        <v>4098</v>
      </c>
    </row>
    <row r="1978" spans="1:15" x14ac:dyDescent="0.2">
      <c r="A1978" s="141">
        <v>335490</v>
      </c>
      <c r="B1978" s="141" t="s">
        <v>4111</v>
      </c>
      <c r="C1978" s="141" t="s">
        <v>4098</v>
      </c>
      <c r="D1978" s="141" t="s">
        <v>4098</v>
      </c>
      <c r="E1978" s="141" t="s">
        <v>4099</v>
      </c>
      <c r="F1978" s="141" t="s">
        <v>4098</v>
      </c>
      <c r="G1978" s="141" t="s">
        <v>4099</v>
      </c>
      <c r="H1978" s="141" t="s">
        <v>4099</v>
      </c>
      <c r="I1978" s="141" t="s">
        <v>4099</v>
      </c>
      <c r="J1978" s="141" t="s">
        <v>4098</v>
      </c>
      <c r="K1978" s="141" t="s">
        <v>4098</v>
      </c>
      <c r="L1978" s="141" t="s">
        <v>4098</v>
      </c>
      <c r="M1978" s="141" t="s">
        <v>4098</v>
      </c>
      <c r="N1978" s="141" t="s">
        <v>4098</v>
      </c>
      <c r="O1978" s="141" t="s">
        <v>4098</v>
      </c>
    </row>
    <row r="1979" spans="1:15" x14ac:dyDescent="0.2">
      <c r="A1979" s="141">
        <v>335494</v>
      </c>
      <c r="B1979" s="141" t="s">
        <v>4111</v>
      </c>
      <c r="C1979" s="141" t="s">
        <v>4099</v>
      </c>
      <c r="D1979" s="141" t="s">
        <v>4098</v>
      </c>
      <c r="E1979" s="141" t="s">
        <v>4099</v>
      </c>
      <c r="F1979" s="141" t="s">
        <v>4100</v>
      </c>
      <c r="G1979" s="141" t="s">
        <v>4100</v>
      </c>
      <c r="H1979" s="141" t="s">
        <v>4098</v>
      </c>
      <c r="I1979" s="141" t="s">
        <v>4098</v>
      </c>
      <c r="J1979" s="141" t="s">
        <v>4098</v>
      </c>
      <c r="K1979" s="141" t="s">
        <v>4098</v>
      </c>
      <c r="L1979" s="141" t="s">
        <v>4098</v>
      </c>
      <c r="M1979" s="141" t="s">
        <v>4098</v>
      </c>
      <c r="N1979" s="141" t="s">
        <v>4098</v>
      </c>
      <c r="O1979" s="141" t="s">
        <v>4098</v>
      </c>
    </row>
    <row r="1980" spans="1:15" x14ac:dyDescent="0.2">
      <c r="A1980" s="141">
        <v>335496</v>
      </c>
      <c r="B1980" s="141" t="s">
        <v>4111</v>
      </c>
      <c r="C1980" s="141" t="s">
        <v>4099</v>
      </c>
      <c r="D1980" s="141" t="s">
        <v>4099</v>
      </c>
      <c r="E1980" s="141" t="s">
        <v>4099</v>
      </c>
      <c r="F1980" s="141" t="s">
        <v>4099</v>
      </c>
      <c r="G1980" s="141" t="s">
        <v>4099</v>
      </c>
      <c r="H1980" s="141" t="s">
        <v>4099</v>
      </c>
      <c r="I1980" s="141" t="s">
        <v>4098</v>
      </c>
      <c r="J1980" s="141" t="s">
        <v>4098</v>
      </c>
      <c r="K1980" s="141" t="s">
        <v>4098</v>
      </c>
      <c r="L1980" s="141" t="s">
        <v>4098</v>
      </c>
      <c r="M1980" s="141" t="s">
        <v>4098</v>
      </c>
      <c r="N1980" s="141" t="s">
        <v>4098</v>
      </c>
      <c r="O1980" s="141" t="s">
        <v>4098</v>
      </c>
    </row>
    <row r="1981" spans="1:15" x14ac:dyDescent="0.2">
      <c r="A1981" s="141">
        <v>335503</v>
      </c>
      <c r="B1981" s="141" t="s">
        <v>4111</v>
      </c>
      <c r="C1981" s="141" t="s">
        <v>4099</v>
      </c>
      <c r="D1981" s="141" t="s">
        <v>4098</v>
      </c>
      <c r="E1981" s="141" t="s">
        <v>4099</v>
      </c>
      <c r="F1981" s="141" t="s">
        <v>4098</v>
      </c>
      <c r="G1981" s="141" t="s">
        <v>4098</v>
      </c>
      <c r="H1981" s="141" t="s">
        <v>4098</v>
      </c>
      <c r="I1981" s="141" t="s">
        <v>4099</v>
      </c>
      <c r="J1981" s="141" t="s">
        <v>4099</v>
      </c>
      <c r="K1981" s="141" t="s">
        <v>4099</v>
      </c>
      <c r="L1981" s="141" t="s">
        <v>4099</v>
      </c>
      <c r="M1981" s="141" t="s">
        <v>4099</v>
      </c>
      <c r="N1981" s="141" t="s">
        <v>4098</v>
      </c>
      <c r="O1981" s="141" t="s">
        <v>4099</v>
      </c>
    </row>
    <row r="1982" spans="1:15" x14ac:dyDescent="0.2">
      <c r="A1982" s="141">
        <v>335507</v>
      </c>
      <c r="B1982" s="141" t="s">
        <v>4111</v>
      </c>
      <c r="C1982" s="141" t="s">
        <v>4098</v>
      </c>
      <c r="D1982" s="141" t="s">
        <v>4098</v>
      </c>
      <c r="E1982" s="141" t="s">
        <v>4098</v>
      </c>
      <c r="F1982" s="141" t="s">
        <v>4098</v>
      </c>
      <c r="G1982" s="141" t="s">
        <v>4098</v>
      </c>
      <c r="H1982" s="141" t="s">
        <v>4100</v>
      </c>
      <c r="I1982" s="141" t="s">
        <v>4100</v>
      </c>
      <c r="J1982" s="141" t="s">
        <v>4098</v>
      </c>
      <c r="K1982" s="141" t="s">
        <v>4098</v>
      </c>
      <c r="L1982" s="141" t="s">
        <v>4098</v>
      </c>
      <c r="M1982" s="141" t="s">
        <v>4098</v>
      </c>
      <c r="N1982" s="141" t="s">
        <v>4098</v>
      </c>
      <c r="O1982" s="141" t="s">
        <v>4098</v>
      </c>
    </row>
    <row r="1983" spans="1:15" x14ac:dyDescent="0.2">
      <c r="A1983" s="141">
        <v>335509</v>
      </c>
      <c r="B1983" s="141" t="s">
        <v>4111</v>
      </c>
      <c r="C1983" s="141" t="s">
        <v>4099</v>
      </c>
      <c r="D1983" s="141" t="s">
        <v>4099</v>
      </c>
      <c r="E1983" s="141" t="s">
        <v>4099</v>
      </c>
      <c r="F1983" s="141" t="s">
        <v>4099</v>
      </c>
      <c r="G1983" s="141" t="s">
        <v>4099</v>
      </c>
      <c r="H1983" s="141" t="s">
        <v>4099</v>
      </c>
      <c r="I1983" s="141" t="s">
        <v>4099</v>
      </c>
      <c r="J1983" s="141" t="s">
        <v>4098</v>
      </c>
      <c r="K1983" s="141" t="s">
        <v>4098</v>
      </c>
      <c r="L1983" s="141" t="s">
        <v>4098</v>
      </c>
      <c r="M1983" s="141" t="s">
        <v>4098</v>
      </c>
      <c r="N1983" s="141" t="s">
        <v>4098</v>
      </c>
      <c r="O1983" s="141" t="s">
        <v>4098</v>
      </c>
    </row>
    <row r="1984" spans="1:15" x14ac:dyDescent="0.2">
      <c r="A1984" s="141">
        <v>335511</v>
      </c>
      <c r="B1984" s="141" t="s">
        <v>4111</v>
      </c>
      <c r="C1984" s="141" t="s">
        <v>4099</v>
      </c>
      <c r="D1984" s="141" t="s">
        <v>4099</v>
      </c>
      <c r="E1984" s="141" t="s">
        <v>4099</v>
      </c>
      <c r="F1984" s="141" t="s">
        <v>4099</v>
      </c>
      <c r="G1984" s="141" t="s">
        <v>4099</v>
      </c>
      <c r="H1984" s="141" t="s">
        <v>4098</v>
      </c>
      <c r="I1984" s="141" t="s">
        <v>4098</v>
      </c>
      <c r="J1984" s="141" t="s">
        <v>4098</v>
      </c>
      <c r="K1984" s="141" t="s">
        <v>4098</v>
      </c>
      <c r="L1984" s="141" t="s">
        <v>4098</v>
      </c>
      <c r="M1984" s="141" t="s">
        <v>4098</v>
      </c>
      <c r="N1984" s="141" t="s">
        <v>4098</v>
      </c>
      <c r="O1984" s="141" t="s">
        <v>4098</v>
      </c>
    </row>
    <row r="1985" spans="1:15" x14ac:dyDescent="0.2">
      <c r="A1985" s="141">
        <v>335521</v>
      </c>
      <c r="B1985" s="141" t="s">
        <v>4111</v>
      </c>
      <c r="C1985" s="141" t="s">
        <v>4099</v>
      </c>
      <c r="D1985" s="141" t="s">
        <v>4099</v>
      </c>
      <c r="E1985" s="141" t="s">
        <v>4099</v>
      </c>
      <c r="F1985" s="141" t="s">
        <v>4099</v>
      </c>
      <c r="G1985" s="141" t="s">
        <v>4098</v>
      </c>
      <c r="H1985" s="141" t="s">
        <v>4098</v>
      </c>
      <c r="I1985" s="141" t="s">
        <v>4098</v>
      </c>
      <c r="J1985" s="141" t="s">
        <v>4098</v>
      </c>
      <c r="K1985" s="141" t="s">
        <v>4098</v>
      </c>
      <c r="L1985" s="141" t="s">
        <v>4098</v>
      </c>
      <c r="M1985" s="141" t="s">
        <v>4098</v>
      </c>
      <c r="N1985" s="141" t="s">
        <v>4098</v>
      </c>
      <c r="O1985" s="141" t="s">
        <v>4098</v>
      </c>
    </row>
    <row r="1986" spans="1:15" x14ac:dyDescent="0.2">
      <c r="A1986" s="141">
        <v>335522</v>
      </c>
      <c r="B1986" s="141" t="s">
        <v>4111</v>
      </c>
      <c r="C1986" s="141" t="s">
        <v>4099</v>
      </c>
      <c r="D1986" s="141" t="s">
        <v>4098</v>
      </c>
      <c r="E1986" s="141" t="s">
        <v>4099</v>
      </c>
      <c r="F1986" s="141" t="s">
        <v>4099</v>
      </c>
      <c r="G1986" s="141" t="s">
        <v>4098</v>
      </c>
      <c r="H1986" s="141" t="s">
        <v>4098</v>
      </c>
      <c r="I1986" s="141" t="s">
        <v>4098</v>
      </c>
      <c r="J1986" s="141" t="s">
        <v>4098</v>
      </c>
      <c r="K1986" s="141" t="s">
        <v>4098</v>
      </c>
      <c r="L1986" s="141" t="s">
        <v>4098</v>
      </c>
      <c r="M1986" s="141" t="s">
        <v>4098</v>
      </c>
      <c r="N1986" s="141" t="s">
        <v>4098</v>
      </c>
      <c r="O1986" s="141" t="s">
        <v>4098</v>
      </c>
    </row>
    <row r="1987" spans="1:15" x14ac:dyDescent="0.2">
      <c r="A1987" s="141">
        <v>335524</v>
      </c>
      <c r="B1987" s="141" t="s">
        <v>4111</v>
      </c>
      <c r="C1987" s="141" t="s">
        <v>4099</v>
      </c>
      <c r="D1987" s="141" t="s">
        <v>4099</v>
      </c>
      <c r="E1987" s="141" t="s">
        <v>4099</v>
      </c>
      <c r="F1987" s="141" t="s">
        <v>4099</v>
      </c>
      <c r="G1987" s="141" t="s">
        <v>4098</v>
      </c>
      <c r="H1987" s="141" t="s">
        <v>4099</v>
      </c>
      <c r="I1987" s="141" t="s">
        <v>4098</v>
      </c>
      <c r="J1987" s="141" t="s">
        <v>4099</v>
      </c>
      <c r="K1987" s="141" t="s">
        <v>4099</v>
      </c>
      <c r="L1987" s="141" t="s">
        <v>4099</v>
      </c>
      <c r="M1987" s="141" t="s">
        <v>4098</v>
      </c>
      <c r="N1987" s="141" t="s">
        <v>4098</v>
      </c>
      <c r="O1987" s="141" t="s">
        <v>4098</v>
      </c>
    </row>
    <row r="1988" spans="1:15" x14ac:dyDescent="0.2">
      <c r="A1988" s="141">
        <v>335534</v>
      </c>
      <c r="B1988" s="141" t="s">
        <v>4111</v>
      </c>
      <c r="C1988" s="141" t="s">
        <v>4099</v>
      </c>
      <c r="D1988" s="141" t="s">
        <v>4098</v>
      </c>
      <c r="E1988" s="141" t="s">
        <v>4099</v>
      </c>
      <c r="F1988" s="141" t="s">
        <v>4099</v>
      </c>
      <c r="G1988" s="141" t="s">
        <v>4099</v>
      </c>
      <c r="H1988" s="141" t="s">
        <v>4098</v>
      </c>
      <c r="I1988" s="141" t="s">
        <v>4098</v>
      </c>
      <c r="J1988" s="141" t="s">
        <v>4098</v>
      </c>
      <c r="K1988" s="141" t="s">
        <v>4098</v>
      </c>
      <c r="L1988" s="141" t="s">
        <v>4098</v>
      </c>
      <c r="M1988" s="141" t="s">
        <v>4098</v>
      </c>
      <c r="N1988" s="141" t="s">
        <v>4098</v>
      </c>
      <c r="O1988" s="141" t="s">
        <v>4098</v>
      </c>
    </row>
    <row r="1989" spans="1:15" x14ac:dyDescent="0.2">
      <c r="A1989" s="141">
        <v>335537</v>
      </c>
      <c r="B1989" s="141" t="s">
        <v>4111</v>
      </c>
      <c r="C1989" s="141" t="s">
        <v>4099</v>
      </c>
      <c r="D1989" s="141" t="s">
        <v>4099</v>
      </c>
      <c r="E1989" s="141" t="s">
        <v>4098</v>
      </c>
      <c r="F1989" s="141" t="s">
        <v>4099</v>
      </c>
      <c r="G1989" s="141" t="s">
        <v>4099</v>
      </c>
      <c r="H1989" s="141" t="s">
        <v>4099</v>
      </c>
      <c r="I1989" s="141" t="s">
        <v>4098</v>
      </c>
      <c r="J1989" s="141" t="s">
        <v>4098</v>
      </c>
      <c r="K1989" s="141" t="s">
        <v>4099</v>
      </c>
      <c r="L1989" s="141" t="s">
        <v>4098</v>
      </c>
      <c r="M1989" s="141" t="s">
        <v>4098</v>
      </c>
      <c r="N1989" s="141" t="s">
        <v>4098</v>
      </c>
      <c r="O1989" s="141" t="s">
        <v>4098</v>
      </c>
    </row>
    <row r="1990" spans="1:15" x14ac:dyDescent="0.2">
      <c r="A1990" s="141">
        <v>335548</v>
      </c>
      <c r="B1990" s="141" t="s">
        <v>4111</v>
      </c>
      <c r="C1990" s="141" t="s">
        <v>4099</v>
      </c>
      <c r="D1990" s="141" t="s">
        <v>4099</v>
      </c>
      <c r="E1990" s="141" t="s">
        <v>4099</v>
      </c>
      <c r="F1990" s="141" t="s">
        <v>4099</v>
      </c>
      <c r="G1990" s="141" t="s">
        <v>4099</v>
      </c>
      <c r="H1990" s="141" t="s">
        <v>4098</v>
      </c>
      <c r="I1990" s="141" t="s">
        <v>4098</v>
      </c>
      <c r="J1990" s="141" t="s">
        <v>4098</v>
      </c>
      <c r="K1990" s="141" t="s">
        <v>4098</v>
      </c>
      <c r="L1990" s="141" t="s">
        <v>4098</v>
      </c>
      <c r="M1990" s="141" t="s">
        <v>4098</v>
      </c>
      <c r="N1990" s="141" t="s">
        <v>4098</v>
      </c>
      <c r="O1990" s="141" t="s">
        <v>4098</v>
      </c>
    </row>
    <row r="1991" spans="1:15" x14ac:dyDescent="0.2">
      <c r="A1991" s="141">
        <v>335549</v>
      </c>
      <c r="B1991" s="141" t="s">
        <v>4111</v>
      </c>
      <c r="C1991" s="141" t="s">
        <v>4099</v>
      </c>
      <c r="D1991" s="141" t="s">
        <v>4099</v>
      </c>
      <c r="E1991" s="141" t="s">
        <v>4099</v>
      </c>
      <c r="F1991" s="141" t="s">
        <v>4098</v>
      </c>
      <c r="G1991" s="141" t="s">
        <v>4098</v>
      </c>
      <c r="H1991" s="141" t="s">
        <v>4099</v>
      </c>
      <c r="I1991" s="141" t="s">
        <v>4098</v>
      </c>
      <c r="J1991" s="141" t="s">
        <v>4098</v>
      </c>
      <c r="K1991" s="141" t="s">
        <v>4098</v>
      </c>
      <c r="L1991" s="141" t="s">
        <v>4098</v>
      </c>
      <c r="M1991" s="141" t="s">
        <v>4098</v>
      </c>
      <c r="N1991" s="141" t="s">
        <v>4098</v>
      </c>
      <c r="O1991" s="141" t="s">
        <v>4098</v>
      </c>
    </row>
    <row r="1992" spans="1:15" x14ac:dyDescent="0.2">
      <c r="A1992" s="141">
        <v>335550</v>
      </c>
      <c r="B1992" s="141" t="s">
        <v>4111</v>
      </c>
      <c r="C1992" s="141" t="s">
        <v>4099</v>
      </c>
      <c r="D1992" s="141" t="s">
        <v>4099</v>
      </c>
      <c r="E1992" s="141" t="s">
        <v>4100</v>
      </c>
      <c r="F1992" s="141" t="s">
        <v>4100</v>
      </c>
      <c r="G1992" s="141" t="s">
        <v>4100</v>
      </c>
      <c r="H1992" s="141" t="s">
        <v>4100</v>
      </c>
      <c r="I1992" s="141" t="s">
        <v>4098</v>
      </c>
      <c r="J1992" s="141" t="s">
        <v>4098</v>
      </c>
      <c r="K1992" s="141" t="s">
        <v>4098</v>
      </c>
      <c r="L1992" s="141" t="s">
        <v>4099</v>
      </c>
      <c r="M1992" s="141" t="s">
        <v>4100</v>
      </c>
      <c r="N1992" s="141" t="s">
        <v>4098</v>
      </c>
      <c r="O1992" s="141" t="s">
        <v>4098</v>
      </c>
    </row>
    <row r="1993" spans="1:15" x14ac:dyDescent="0.2">
      <c r="A1993" s="141">
        <v>335551</v>
      </c>
      <c r="B1993" s="141" t="s">
        <v>4111</v>
      </c>
      <c r="C1993" s="141" t="s">
        <v>4098</v>
      </c>
      <c r="D1993" s="141" t="s">
        <v>4098</v>
      </c>
      <c r="E1993" s="141" t="s">
        <v>4099</v>
      </c>
      <c r="F1993" s="141" t="s">
        <v>4099</v>
      </c>
      <c r="G1993" s="141" t="s">
        <v>4099</v>
      </c>
      <c r="H1993" s="141" t="s">
        <v>4099</v>
      </c>
      <c r="I1993" s="141" t="s">
        <v>4098</v>
      </c>
      <c r="J1993" s="141" t="s">
        <v>4098</v>
      </c>
      <c r="K1993" s="141" t="s">
        <v>4098</v>
      </c>
      <c r="L1993" s="141" t="s">
        <v>4098</v>
      </c>
      <c r="M1993" s="141" t="s">
        <v>4098</v>
      </c>
      <c r="N1993" s="141" t="s">
        <v>4098</v>
      </c>
      <c r="O1993" s="141" t="s">
        <v>4098</v>
      </c>
    </row>
    <row r="1994" spans="1:15" x14ac:dyDescent="0.2">
      <c r="A1994" s="141">
        <v>335554</v>
      </c>
      <c r="B1994" s="141" t="s">
        <v>4111</v>
      </c>
      <c r="C1994" s="141" t="s">
        <v>4098</v>
      </c>
      <c r="D1994" s="141" t="s">
        <v>4098</v>
      </c>
      <c r="E1994" s="141" t="s">
        <v>4099</v>
      </c>
      <c r="F1994" s="141" t="s">
        <v>4098</v>
      </c>
      <c r="G1994" s="141" t="s">
        <v>4098</v>
      </c>
      <c r="H1994" s="141" t="s">
        <v>4099</v>
      </c>
      <c r="I1994" s="141" t="s">
        <v>4098</v>
      </c>
      <c r="J1994" s="141" t="s">
        <v>4098</v>
      </c>
      <c r="K1994" s="141" t="s">
        <v>4098</v>
      </c>
      <c r="L1994" s="141" t="s">
        <v>4098</v>
      </c>
      <c r="M1994" s="141" t="s">
        <v>4098</v>
      </c>
      <c r="N1994" s="141" t="s">
        <v>4098</v>
      </c>
      <c r="O1994" s="141" t="s">
        <v>4098</v>
      </c>
    </row>
    <row r="1995" spans="1:15" x14ac:dyDescent="0.2">
      <c r="A1995" s="141">
        <v>335555</v>
      </c>
      <c r="B1995" s="141" t="s">
        <v>4111</v>
      </c>
      <c r="C1995" s="141" t="s">
        <v>4099</v>
      </c>
      <c r="D1995" s="141" t="s">
        <v>4098</v>
      </c>
      <c r="E1995" s="141" t="s">
        <v>4098</v>
      </c>
      <c r="F1995" s="141" t="s">
        <v>4098</v>
      </c>
      <c r="G1995" s="141" t="s">
        <v>4099</v>
      </c>
      <c r="H1995" s="141" t="s">
        <v>4099</v>
      </c>
      <c r="I1995" s="141" t="s">
        <v>4099</v>
      </c>
      <c r="J1995" s="141" t="s">
        <v>4098</v>
      </c>
      <c r="K1995" s="141" t="s">
        <v>4098</v>
      </c>
      <c r="L1995" s="141" t="s">
        <v>4098</v>
      </c>
      <c r="M1995" s="141" t="s">
        <v>4098</v>
      </c>
      <c r="N1995" s="141" t="s">
        <v>4098</v>
      </c>
      <c r="O1995" s="141" t="s">
        <v>4098</v>
      </c>
    </row>
    <row r="1996" spans="1:15" x14ac:dyDescent="0.2">
      <c r="A1996" s="141">
        <v>335558</v>
      </c>
      <c r="B1996" s="141" t="s">
        <v>4111</v>
      </c>
      <c r="C1996" s="141" t="s">
        <v>4100</v>
      </c>
      <c r="D1996" s="141" t="s">
        <v>4100</v>
      </c>
      <c r="E1996" s="141" t="s">
        <v>4098</v>
      </c>
      <c r="F1996" s="141" t="s">
        <v>4098</v>
      </c>
      <c r="G1996" s="141" t="s">
        <v>4098</v>
      </c>
      <c r="H1996" s="141" t="s">
        <v>4098</v>
      </c>
      <c r="I1996" s="141" t="s">
        <v>4098</v>
      </c>
      <c r="J1996" s="141" t="s">
        <v>4098</v>
      </c>
      <c r="K1996" s="141" t="s">
        <v>4098</v>
      </c>
      <c r="L1996" s="141" t="s">
        <v>4098</v>
      </c>
      <c r="M1996" s="141" t="s">
        <v>4098</v>
      </c>
      <c r="N1996" s="141" t="s">
        <v>4098</v>
      </c>
      <c r="O1996" s="141" t="s">
        <v>4098</v>
      </c>
    </row>
    <row r="1997" spans="1:15" x14ac:dyDescent="0.2">
      <c r="A1997" s="141">
        <v>335559</v>
      </c>
      <c r="B1997" s="141" t="s">
        <v>4111</v>
      </c>
      <c r="C1997" s="141" t="s">
        <v>4099</v>
      </c>
      <c r="D1997" s="141" t="s">
        <v>4099</v>
      </c>
      <c r="E1997" s="141" t="s">
        <v>4099</v>
      </c>
      <c r="F1997" s="141" t="s">
        <v>4099</v>
      </c>
      <c r="G1997" s="141" t="s">
        <v>4098</v>
      </c>
      <c r="H1997" s="141" t="s">
        <v>4098</v>
      </c>
      <c r="I1997" s="141" t="s">
        <v>4099</v>
      </c>
      <c r="J1997" s="141" t="s">
        <v>4098</v>
      </c>
      <c r="K1997" s="141" t="s">
        <v>4098</v>
      </c>
      <c r="L1997" s="141" t="s">
        <v>4098</v>
      </c>
      <c r="M1997" s="141" t="s">
        <v>4098</v>
      </c>
      <c r="N1997" s="141" t="s">
        <v>4098</v>
      </c>
      <c r="O1997" s="141" t="s">
        <v>4098</v>
      </c>
    </row>
    <row r="1998" spans="1:15" x14ac:dyDescent="0.2">
      <c r="A1998" s="141">
        <v>335560</v>
      </c>
      <c r="B1998" s="141" t="s">
        <v>4111</v>
      </c>
      <c r="C1998" s="141" t="s">
        <v>4099</v>
      </c>
      <c r="D1998" s="141" t="s">
        <v>4100</v>
      </c>
      <c r="E1998" s="141" t="s">
        <v>4099</v>
      </c>
      <c r="F1998" s="141" t="s">
        <v>4099</v>
      </c>
      <c r="G1998" s="141" t="s">
        <v>4099</v>
      </c>
      <c r="H1998" s="141" t="s">
        <v>4100</v>
      </c>
      <c r="I1998" s="141" t="s">
        <v>4099</v>
      </c>
      <c r="J1998" s="141" t="s">
        <v>4099</v>
      </c>
      <c r="K1998" s="141" t="s">
        <v>4099</v>
      </c>
      <c r="L1998" s="141" t="s">
        <v>4098</v>
      </c>
      <c r="M1998" s="141" t="s">
        <v>4099</v>
      </c>
      <c r="N1998" s="141" t="s">
        <v>4099</v>
      </c>
      <c r="O1998" s="141" t="s">
        <v>4098</v>
      </c>
    </row>
    <row r="1999" spans="1:15" x14ac:dyDescent="0.2">
      <c r="A1999" s="141">
        <v>335561</v>
      </c>
      <c r="B1999" s="141" t="s">
        <v>4111</v>
      </c>
      <c r="C1999" s="141" t="s">
        <v>4100</v>
      </c>
      <c r="D1999" s="141" t="s">
        <v>4100</v>
      </c>
      <c r="E1999" s="141" t="s">
        <v>4100</v>
      </c>
      <c r="F1999" s="141" t="s">
        <v>4098</v>
      </c>
      <c r="G1999" s="141" t="s">
        <v>4100</v>
      </c>
      <c r="H1999" s="141" t="s">
        <v>4100</v>
      </c>
      <c r="I1999" s="141" t="s">
        <v>4098</v>
      </c>
      <c r="J1999" s="141" t="s">
        <v>4098</v>
      </c>
      <c r="K1999" s="141" t="s">
        <v>4098</v>
      </c>
      <c r="L1999" s="141" t="s">
        <v>4098</v>
      </c>
      <c r="M1999" s="141" t="s">
        <v>4098</v>
      </c>
      <c r="N1999" s="141" t="s">
        <v>4098</v>
      </c>
      <c r="O1999" s="141" t="s">
        <v>4098</v>
      </c>
    </row>
    <row r="2000" spans="1:15" x14ac:dyDescent="0.2">
      <c r="A2000" s="141">
        <v>335566</v>
      </c>
      <c r="B2000" s="141" t="s">
        <v>4111</v>
      </c>
      <c r="C2000" s="141" t="s">
        <v>4099</v>
      </c>
      <c r="D2000" s="141" t="s">
        <v>4099</v>
      </c>
      <c r="E2000" s="141" t="s">
        <v>4099</v>
      </c>
      <c r="F2000" s="141" t="s">
        <v>4099</v>
      </c>
      <c r="G2000" s="141" t="s">
        <v>4099</v>
      </c>
      <c r="H2000" s="141" t="s">
        <v>4099</v>
      </c>
      <c r="I2000" s="141" t="s">
        <v>4099</v>
      </c>
      <c r="J2000" s="141" t="s">
        <v>4098</v>
      </c>
      <c r="K2000" s="141" t="s">
        <v>4098</v>
      </c>
      <c r="L2000" s="141" t="s">
        <v>4098</v>
      </c>
      <c r="M2000" s="141" t="s">
        <v>4098</v>
      </c>
      <c r="N2000" s="141" t="s">
        <v>4098</v>
      </c>
      <c r="O2000" s="141" t="s">
        <v>4098</v>
      </c>
    </row>
    <row r="2001" spans="1:15" x14ac:dyDescent="0.2">
      <c r="A2001" s="141">
        <v>335568</v>
      </c>
      <c r="B2001" s="141" t="s">
        <v>4111</v>
      </c>
      <c r="C2001" s="141" t="s">
        <v>4099</v>
      </c>
      <c r="D2001" s="141" t="s">
        <v>4099</v>
      </c>
      <c r="E2001" s="141" t="s">
        <v>4099</v>
      </c>
      <c r="F2001" s="141" t="s">
        <v>4099</v>
      </c>
      <c r="G2001" s="141" t="s">
        <v>4099</v>
      </c>
      <c r="H2001" s="141" t="s">
        <v>4099</v>
      </c>
      <c r="I2001" s="141" t="s">
        <v>4098</v>
      </c>
      <c r="J2001" s="141" t="s">
        <v>4098</v>
      </c>
      <c r="K2001" s="141" t="s">
        <v>4098</v>
      </c>
      <c r="L2001" s="141" t="s">
        <v>4098</v>
      </c>
      <c r="M2001" s="141" t="s">
        <v>4098</v>
      </c>
      <c r="N2001" s="141" t="s">
        <v>4098</v>
      </c>
      <c r="O2001" s="141" t="s">
        <v>4098</v>
      </c>
    </row>
    <row r="2002" spans="1:15" x14ac:dyDescent="0.2">
      <c r="A2002" s="141">
        <v>335572</v>
      </c>
      <c r="B2002" s="141" t="s">
        <v>4111</v>
      </c>
      <c r="C2002" s="141" t="s">
        <v>4099</v>
      </c>
      <c r="D2002" s="141" t="s">
        <v>4098</v>
      </c>
      <c r="E2002" s="141" t="s">
        <v>4099</v>
      </c>
      <c r="F2002" s="141" t="s">
        <v>4098</v>
      </c>
      <c r="G2002" s="141" t="s">
        <v>4098</v>
      </c>
      <c r="H2002" s="141" t="s">
        <v>4099</v>
      </c>
      <c r="I2002" s="141" t="s">
        <v>4099</v>
      </c>
      <c r="J2002" s="141" t="s">
        <v>4098</v>
      </c>
      <c r="K2002" s="141" t="s">
        <v>4098</v>
      </c>
      <c r="L2002" s="141" t="s">
        <v>4098</v>
      </c>
      <c r="M2002" s="141" t="s">
        <v>4098</v>
      </c>
      <c r="N2002" s="141" t="s">
        <v>4098</v>
      </c>
      <c r="O2002" s="141" t="s">
        <v>4098</v>
      </c>
    </row>
    <row r="2003" spans="1:15" x14ac:dyDescent="0.2">
      <c r="A2003" s="141">
        <v>335578</v>
      </c>
      <c r="B2003" s="141" t="s">
        <v>4111</v>
      </c>
      <c r="C2003" s="141" t="s">
        <v>4099</v>
      </c>
      <c r="D2003" s="141" t="s">
        <v>4099</v>
      </c>
      <c r="E2003" s="141" t="s">
        <v>4099</v>
      </c>
      <c r="F2003" s="141" t="s">
        <v>4098</v>
      </c>
      <c r="G2003" s="141" t="s">
        <v>4099</v>
      </c>
      <c r="H2003" s="141" t="s">
        <v>4099</v>
      </c>
      <c r="I2003" s="141" t="s">
        <v>4098</v>
      </c>
      <c r="J2003" s="141" t="s">
        <v>4098</v>
      </c>
      <c r="K2003" s="141" t="s">
        <v>4099</v>
      </c>
      <c r="L2003" s="141" t="s">
        <v>4099</v>
      </c>
      <c r="M2003" s="141" t="s">
        <v>4099</v>
      </c>
      <c r="N2003" s="141" t="s">
        <v>4099</v>
      </c>
      <c r="O2003" s="141" t="s">
        <v>4098</v>
      </c>
    </row>
    <row r="2004" spans="1:15" x14ac:dyDescent="0.2">
      <c r="A2004" s="141">
        <v>335579</v>
      </c>
      <c r="B2004" s="141" t="s">
        <v>4111</v>
      </c>
      <c r="C2004" s="141" t="s">
        <v>4099</v>
      </c>
      <c r="D2004" s="141" t="s">
        <v>4100</v>
      </c>
      <c r="E2004" s="141" t="s">
        <v>4098</v>
      </c>
      <c r="F2004" s="141" t="s">
        <v>4099</v>
      </c>
      <c r="G2004" s="141" t="s">
        <v>4099</v>
      </c>
      <c r="H2004" s="141" t="s">
        <v>4100</v>
      </c>
      <c r="I2004" s="141" t="s">
        <v>4100</v>
      </c>
      <c r="J2004" s="141" t="s">
        <v>4098</v>
      </c>
      <c r="K2004" s="141" t="s">
        <v>4098</v>
      </c>
      <c r="L2004" s="141" t="s">
        <v>4098</v>
      </c>
      <c r="M2004" s="141" t="s">
        <v>4098</v>
      </c>
      <c r="N2004" s="141" t="s">
        <v>4100</v>
      </c>
      <c r="O2004" s="141" t="s">
        <v>4098</v>
      </c>
    </row>
    <row r="2005" spans="1:15" x14ac:dyDescent="0.2">
      <c r="A2005" s="141">
        <v>335581</v>
      </c>
      <c r="B2005" s="141" t="s">
        <v>4111</v>
      </c>
      <c r="C2005" s="141" t="s">
        <v>4099</v>
      </c>
      <c r="D2005" s="141" t="s">
        <v>4099</v>
      </c>
      <c r="E2005" s="141" t="s">
        <v>4099</v>
      </c>
      <c r="F2005" s="141" t="s">
        <v>4098</v>
      </c>
      <c r="G2005" s="141" t="s">
        <v>4098</v>
      </c>
      <c r="H2005" s="141" t="s">
        <v>4099</v>
      </c>
      <c r="I2005" s="141" t="s">
        <v>4099</v>
      </c>
      <c r="J2005" s="141" t="s">
        <v>4098</v>
      </c>
      <c r="K2005" s="141" t="s">
        <v>4098</v>
      </c>
      <c r="L2005" s="141" t="s">
        <v>4098</v>
      </c>
      <c r="M2005" s="141" t="s">
        <v>4098</v>
      </c>
      <c r="N2005" s="141" t="s">
        <v>4098</v>
      </c>
      <c r="O2005" s="141" t="s">
        <v>4098</v>
      </c>
    </row>
    <row r="2006" spans="1:15" x14ac:dyDescent="0.2">
      <c r="A2006" s="141">
        <v>335582</v>
      </c>
      <c r="B2006" s="141" t="s">
        <v>4111</v>
      </c>
      <c r="C2006" s="141" t="s">
        <v>4099</v>
      </c>
      <c r="D2006" s="141" t="s">
        <v>4099</v>
      </c>
      <c r="E2006" s="141" t="s">
        <v>4099</v>
      </c>
      <c r="F2006" s="141" t="s">
        <v>4099</v>
      </c>
      <c r="G2006" s="141" t="s">
        <v>4099</v>
      </c>
      <c r="H2006" s="141" t="s">
        <v>4098</v>
      </c>
      <c r="I2006" s="141" t="s">
        <v>4098</v>
      </c>
      <c r="J2006" s="141" t="s">
        <v>4098</v>
      </c>
      <c r="K2006" s="141" t="s">
        <v>4098</v>
      </c>
      <c r="L2006" s="141" t="s">
        <v>4098</v>
      </c>
      <c r="M2006" s="141" t="s">
        <v>4098</v>
      </c>
      <c r="N2006" s="141" t="s">
        <v>4098</v>
      </c>
      <c r="O2006" s="141" t="s">
        <v>4098</v>
      </c>
    </row>
    <row r="2007" spans="1:15" x14ac:dyDescent="0.2">
      <c r="A2007" s="141">
        <v>335592</v>
      </c>
      <c r="B2007" s="141" t="s">
        <v>4111</v>
      </c>
      <c r="C2007" s="141" t="s">
        <v>4099</v>
      </c>
      <c r="D2007" s="141" t="s">
        <v>4099</v>
      </c>
      <c r="E2007" s="141" t="s">
        <v>4099</v>
      </c>
      <c r="F2007" s="141" t="s">
        <v>4099</v>
      </c>
      <c r="G2007" s="141" t="s">
        <v>4099</v>
      </c>
      <c r="H2007" s="141" t="s">
        <v>4098</v>
      </c>
      <c r="I2007" s="141" t="s">
        <v>4098</v>
      </c>
      <c r="J2007" s="141" t="s">
        <v>4099</v>
      </c>
      <c r="K2007" s="141" t="s">
        <v>4098</v>
      </c>
      <c r="L2007" s="141" t="s">
        <v>4099</v>
      </c>
      <c r="M2007" s="141" t="s">
        <v>4098</v>
      </c>
      <c r="N2007" s="141" t="s">
        <v>4098</v>
      </c>
      <c r="O2007" s="141" t="s">
        <v>4098</v>
      </c>
    </row>
    <row r="2008" spans="1:15" x14ac:dyDescent="0.2">
      <c r="A2008" s="141">
        <v>335601</v>
      </c>
      <c r="B2008" s="141" t="s">
        <v>4111</v>
      </c>
      <c r="C2008" s="141" t="s">
        <v>4099</v>
      </c>
      <c r="D2008" s="141" t="s">
        <v>4099</v>
      </c>
      <c r="E2008" s="141" t="s">
        <v>4100</v>
      </c>
      <c r="F2008" s="141" t="s">
        <v>4099</v>
      </c>
      <c r="G2008" s="141" t="s">
        <v>4099</v>
      </c>
      <c r="H2008" s="141" t="s">
        <v>4099</v>
      </c>
      <c r="I2008" s="141" t="s">
        <v>4099</v>
      </c>
      <c r="J2008" s="141" t="s">
        <v>4098</v>
      </c>
      <c r="K2008" s="141" t="s">
        <v>4098</v>
      </c>
      <c r="L2008" s="141" t="s">
        <v>4098</v>
      </c>
      <c r="M2008" s="141" t="s">
        <v>4098</v>
      </c>
      <c r="N2008" s="141" t="s">
        <v>4098</v>
      </c>
      <c r="O2008" s="141" t="s">
        <v>4098</v>
      </c>
    </row>
    <row r="2009" spans="1:15" x14ac:dyDescent="0.2">
      <c r="A2009" s="141">
        <v>335602</v>
      </c>
      <c r="B2009" s="141" t="s">
        <v>4111</v>
      </c>
      <c r="C2009" s="141" t="s">
        <v>4099</v>
      </c>
      <c r="D2009" s="141" t="s">
        <v>4098</v>
      </c>
      <c r="E2009" s="141" t="s">
        <v>4099</v>
      </c>
      <c r="F2009" s="141" t="s">
        <v>4099</v>
      </c>
      <c r="G2009" s="141" t="s">
        <v>4098</v>
      </c>
      <c r="H2009" s="141" t="s">
        <v>4099</v>
      </c>
      <c r="I2009" s="141" t="s">
        <v>4099</v>
      </c>
      <c r="J2009" s="141" t="s">
        <v>4098</v>
      </c>
      <c r="K2009" s="141" t="s">
        <v>4098</v>
      </c>
      <c r="L2009" s="141" t="s">
        <v>4098</v>
      </c>
      <c r="M2009" s="141" t="s">
        <v>4098</v>
      </c>
      <c r="N2009" s="141" t="s">
        <v>4098</v>
      </c>
      <c r="O2009" s="141" t="s">
        <v>4098</v>
      </c>
    </row>
    <row r="2010" spans="1:15" x14ac:dyDescent="0.2">
      <c r="A2010" s="141">
        <v>335603</v>
      </c>
      <c r="B2010" s="141" t="s">
        <v>4111</v>
      </c>
      <c r="C2010" s="141" t="s">
        <v>4099</v>
      </c>
      <c r="D2010" s="141" t="s">
        <v>4099</v>
      </c>
      <c r="E2010" s="141" t="s">
        <v>4099</v>
      </c>
      <c r="F2010" s="141" t="s">
        <v>4099</v>
      </c>
      <c r="G2010" s="141" t="s">
        <v>4099</v>
      </c>
      <c r="H2010" s="141" t="s">
        <v>4099</v>
      </c>
      <c r="I2010" s="141" t="s">
        <v>4099</v>
      </c>
      <c r="J2010" s="141" t="s">
        <v>4098</v>
      </c>
      <c r="K2010" s="141" t="s">
        <v>4098</v>
      </c>
      <c r="L2010" s="141" t="s">
        <v>4098</v>
      </c>
      <c r="M2010" s="141" t="s">
        <v>4098</v>
      </c>
      <c r="N2010" s="141" t="s">
        <v>4098</v>
      </c>
      <c r="O2010" s="141" t="s">
        <v>4098</v>
      </c>
    </row>
    <row r="2011" spans="1:15" x14ac:dyDescent="0.2">
      <c r="A2011" s="141">
        <v>335608</v>
      </c>
      <c r="B2011" s="141" t="s">
        <v>4111</v>
      </c>
      <c r="C2011" s="141" t="s">
        <v>4099</v>
      </c>
      <c r="D2011" s="141" t="s">
        <v>4098</v>
      </c>
      <c r="E2011" s="141" t="s">
        <v>4099</v>
      </c>
      <c r="F2011" s="141" t="s">
        <v>4098</v>
      </c>
      <c r="G2011" s="141" t="s">
        <v>4098</v>
      </c>
      <c r="H2011" s="141" t="s">
        <v>4099</v>
      </c>
      <c r="I2011" s="141" t="s">
        <v>4099</v>
      </c>
      <c r="J2011" s="141" t="s">
        <v>4098</v>
      </c>
      <c r="K2011" s="141" t="s">
        <v>4098</v>
      </c>
      <c r="L2011" s="141" t="s">
        <v>4098</v>
      </c>
      <c r="M2011" s="141" t="s">
        <v>4098</v>
      </c>
      <c r="N2011" s="141" t="s">
        <v>4098</v>
      </c>
      <c r="O2011" s="141" t="s">
        <v>4098</v>
      </c>
    </row>
    <row r="2012" spans="1:15" x14ac:dyDescent="0.2">
      <c r="A2012" s="141">
        <v>335610</v>
      </c>
      <c r="B2012" s="141" t="s">
        <v>4111</v>
      </c>
      <c r="C2012" s="141" t="s">
        <v>4099</v>
      </c>
      <c r="D2012" s="141" t="s">
        <v>4099</v>
      </c>
      <c r="E2012" s="141" t="s">
        <v>4099</v>
      </c>
      <c r="F2012" s="141" t="s">
        <v>4099</v>
      </c>
      <c r="G2012" s="141" t="s">
        <v>4099</v>
      </c>
      <c r="H2012" s="141" t="s">
        <v>4099</v>
      </c>
      <c r="I2012" s="141" t="s">
        <v>4098</v>
      </c>
      <c r="J2012" s="141" t="s">
        <v>4098</v>
      </c>
      <c r="K2012" s="141" t="s">
        <v>4098</v>
      </c>
      <c r="L2012" s="141" t="s">
        <v>4098</v>
      </c>
      <c r="M2012" s="141" t="s">
        <v>4098</v>
      </c>
      <c r="N2012" s="141" t="s">
        <v>4098</v>
      </c>
      <c r="O2012" s="141" t="s">
        <v>4098</v>
      </c>
    </row>
    <row r="2013" spans="1:15" x14ac:dyDescent="0.2">
      <c r="A2013" s="141">
        <v>335614</v>
      </c>
      <c r="B2013" s="141" t="s">
        <v>4111</v>
      </c>
      <c r="C2013" s="141" t="s">
        <v>4099</v>
      </c>
      <c r="D2013" s="141" t="s">
        <v>4099</v>
      </c>
      <c r="E2013" s="141" t="s">
        <v>4099</v>
      </c>
      <c r="F2013" s="141" t="s">
        <v>4099</v>
      </c>
      <c r="G2013" s="141" t="s">
        <v>4099</v>
      </c>
      <c r="H2013" s="141" t="s">
        <v>4099</v>
      </c>
      <c r="I2013" s="141" t="s">
        <v>4099</v>
      </c>
      <c r="J2013" s="141" t="s">
        <v>4098</v>
      </c>
      <c r="K2013" s="141" t="s">
        <v>4098</v>
      </c>
      <c r="L2013" s="141" t="s">
        <v>4098</v>
      </c>
      <c r="M2013" s="141" t="s">
        <v>4098</v>
      </c>
      <c r="N2013" s="141" t="s">
        <v>4098</v>
      </c>
      <c r="O2013" s="141" t="s">
        <v>4098</v>
      </c>
    </row>
    <row r="2014" spans="1:15" x14ac:dyDescent="0.2">
      <c r="A2014" s="141">
        <v>335617</v>
      </c>
      <c r="B2014" s="141" t="s">
        <v>4111</v>
      </c>
      <c r="C2014" s="141" t="s">
        <v>4099</v>
      </c>
      <c r="D2014" s="141" t="s">
        <v>4099</v>
      </c>
      <c r="E2014" s="141" t="s">
        <v>4099</v>
      </c>
      <c r="F2014" s="141" t="s">
        <v>4099</v>
      </c>
      <c r="G2014" s="141" t="s">
        <v>4098</v>
      </c>
      <c r="H2014" s="141" t="s">
        <v>4099</v>
      </c>
      <c r="I2014" s="141" t="s">
        <v>4099</v>
      </c>
      <c r="J2014" s="141" t="s">
        <v>4098</v>
      </c>
      <c r="K2014" s="141" t="s">
        <v>4098</v>
      </c>
      <c r="L2014" s="141" t="s">
        <v>4098</v>
      </c>
      <c r="M2014" s="141" t="s">
        <v>4098</v>
      </c>
      <c r="N2014" s="141" t="s">
        <v>4098</v>
      </c>
      <c r="O2014" s="141" t="s">
        <v>4098</v>
      </c>
    </row>
    <row r="2015" spans="1:15" x14ac:dyDescent="0.2">
      <c r="A2015" s="141">
        <v>335619</v>
      </c>
      <c r="B2015" s="141" t="s">
        <v>4111</v>
      </c>
      <c r="C2015" s="141" t="s">
        <v>4099</v>
      </c>
      <c r="D2015" s="141" t="s">
        <v>4099</v>
      </c>
      <c r="E2015" s="141" t="s">
        <v>4099</v>
      </c>
      <c r="F2015" s="141" t="s">
        <v>4099</v>
      </c>
      <c r="G2015" s="141" t="s">
        <v>4099</v>
      </c>
      <c r="H2015" s="141" t="s">
        <v>4099</v>
      </c>
      <c r="I2015" s="141" t="s">
        <v>4099</v>
      </c>
      <c r="J2015" s="141" t="s">
        <v>4098</v>
      </c>
      <c r="K2015" s="141" t="s">
        <v>4098</v>
      </c>
      <c r="L2015" s="141" t="s">
        <v>4098</v>
      </c>
      <c r="M2015" s="141" t="s">
        <v>4098</v>
      </c>
      <c r="N2015" s="141" t="s">
        <v>4098</v>
      </c>
      <c r="O2015" s="141" t="s">
        <v>4098</v>
      </c>
    </row>
    <row r="2016" spans="1:15" x14ac:dyDescent="0.2">
      <c r="A2016" s="141">
        <v>335622</v>
      </c>
      <c r="B2016" s="141" t="s">
        <v>4111</v>
      </c>
      <c r="C2016" s="141" t="s">
        <v>4100</v>
      </c>
      <c r="D2016" s="141" t="s">
        <v>4099</v>
      </c>
      <c r="E2016" s="141" t="s">
        <v>4099</v>
      </c>
      <c r="F2016" s="141" t="s">
        <v>4099</v>
      </c>
      <c r="G2016" s="141" t="s">
        <v>4099</v>
      </c>
      <c r="H2016" s="141" t="s">
        <v>4098</v>
      </c>
      <c r="I2016" s="141" t="s">
        <v>4098</v>
      </c>
      <c r="J2016" s="141" t="s">
        <v>4098</v>
      </c>
      <c r="K2016" s="141" t="s">
        <v>4098</v>
      </c>
      <c r="L2016" s="141" t="s">
        <v>4098</v>
      </c>
      <c r="M2016" s="141" t="s">
        <v>4098</v>
      </c>
      <c r="N2016" s="141" t="s">
        <v>4098</v>
      </c>
      <c r="O2016" s="141" t="s">
        <v>4098</v>
      </c>
    </row>
    <row r="2017" spans="1:15" x14ac:dyDescent="0.2">
      <c r="A2017" s="141">
        <v>335625</v>
      </c>
      <c r="B2017" s="141" t="s">
        <v>4111</v>
      </c>
      <c r="C2017" s="141" t="s">
        <v>4099</v>
      </c>
      <c r="D2017" s="141" t="s">
        <v>4098</v>
      </c>
      <c r="E2017" s="141" t="s">
        <v>4099</v>
      </c>
      <c r="F2017" s="141" t="s">
        <v>4099</v>
      </c>
      <c r="G2017" s="141" t="s">
        <v>4099</v>
      </c>
      <c r="H2017" s="141" t="s">
        <v>4099</v>
      </c>
      <c r="I2017" s="141" t="s">
        <v>4098</v>
      </c>
      <c r="J2017" s="141" t="s">
        <v>4098</v>
      </c>
      <c r="K2017" s="141" t="s">
        <v>4098</v>
      </c>
      <c r="L2017" s="141" t="s">
        <v>4098</v>
      </c>
      <c r="M2017" s="141" t="s">
        <v>4098</v>
      </c>
      <c r="N2017" s="141" t="s">
        <v>4098</v>
      </c>
      <c r="O2017" s="141" t="s">
        <v>4098</v>
      </c>
    </row>
    <row r="2018" spans="1:15" x14ac:dyDescent="0.2">
      <c r="A2018" s="141">
        <v>335626</v>
      </c>
      <c r="B2018" s="141" t="s">
        <v>4111</v>
      </c>
      <c r="C2018" s="141" t="s">
        <v>4100</v>
      </c>
      <c r="D2018" s="141" t="s">
        <v>4099</v>
      </c>
      <c r="E2018" s="141" t="s">
        <v>4100</v>
      </c>
      <c r="F2018" s="141" t="s">
        <v>4099</v>
      </c>
      <c r="G2018" s="141" t="s">
        <v>4099</v>
      </c>
      <c r="H2018" s="141" t="s">
        <v>4100</v>
      </c>
      <c r="I2018" s="141" t="s">
        <v>4099</v>
      </c>
      <c r="J2018" s="141" t="s">
        <v>4099</v>
      </c>
      <c r="K2018" s="141" t="s">
        <v>4099</v>
      </c>
      <c r="L2018" s="141" t="s">
        <v>4099</v>
      </c>
      <c r="M2018" s="141" t="s">
        <v>4099</v>
      </c>
      <c r="N2018" s="141" t="s">
        <v>4098</v>
      </c>
      <c r="O2018" s="141" t="s">
        <v>4099</v>
      </c>
    </row>
    <row r="2019" spans="1:15" x14ac:dyDescent="0.2">
      <c r="A2019" s="141">
        <v>335628</v>
      </c>
      <c r="B2019" s="141" t="s">
        <v>4111</v>
      </c>
      <c r="C2019" s="141" t="s">
        <v>4099</v>
      </c>
      <c r="D2019" s="141" t="s">
        <v>4099</v>
      </c>
      <c r="E2019" s="141" t="s">
        <v>4099</v>
      </c>
      <c r="F2019" s="141" t="s">
        <v>4099</v>
      </c>
      <c r="G2019" s="141" t="s">
        <v>4099</v>
      </c>
      <c r="H2019" s="141" t="s">
        <v>4099</v>
      </c>
      <c r="I2019" s="141" t="s">
        <v>4099</v>
      </c>
      <c r="J2019" s="141" t="s">
        <v>4098</v>
      </c>
      <c r="K2019" s="141" t="s">
        <v>4098</v>
      </c>
      <c r="L2019" s="141" t="s">
        <v>4098</v>
      </c>
      <c r="M2019" s="141" t="s">
        <v>4098</v>
      </c>
      <c r="N2019" s="141" t="s">
        <v>4098</v>
      </c>
      <c r="O2019" s="141" t="s">
        <v>4098</v>
      </c>
    </row>
    <row r="2020" spans="1:15" x14ac:dyDescent="0.2">
      <c r="A2020" s="141">
        <v>335631</v>
      </c>
      <c r="B2020" s="141" t="s">
        <v>4111</v>
      </c>
      <c r="C2020" s="141" t="s">
        <v>4099</v>
      </c>
      <c r="D2020" s="141" t="s">
        <v>4099</v>
      </c>
      <c r="E2020" s="141" t="s">
        <v>4099</v>
      </c>
      <c r="F2020" s="141" t="s">
        <v>4099</v>
      </c>
      <c r="G2020" s="141" t="s">
        <v>4099</v>
      </c>
      <c r="H2020" s="141" t="s">
        <v>4099</v>
      </c>
      <c r="I2020" s="141" t="s">
        <v>4099</v>
      </c>
      <c r="J2020" s="141" t="s">
        <v>4098</v>
      </c>
      <c r="K2020" s="141" t="s">
        <v>4098</v>
      </c>
      <c r="L2020" s="141" t="s">
        <v>4098</v>
      </c>
      <c r="M2020" s="141" t="s">
        <v>4098</v>
      </c>
      <c r="N2020" s="141" t="s">
        <v>4098</v>
      </c>
      <c r="O2020" s="141" t="s">
        <v>4098</v>
      </c>
    </row>
    <row r="2021" spans="1:15" x14ac:dyDescent="0.2">
      <c r="A2021" s="141">
        <v>335637</v>
      </c>
      <c r="B2021" s="141" t="s">
        <v>4111</v>
      </c>
      <c r="C2021" s="141" t="s">
        <v>4099</v>
      </c>
      <c r="D2021" s="141" t="s">
        <v>4100</v>
      </c>
      <c r="E2021" s="141" t="s">
        <v>4099</v>
      </c>
      <c r="F2021" s="141" t="s">
        <v>4099</v>
      </c>
      <c r="G2021" s="141" t="s">
        <v>4098</v>
      </c>
      <c r="H2021" s="141" t="s">
        <v>4099</v>
      </c>
      <c r="I2021" s="141" t="s">
        <v>4098</v>
      </c>
      <c r="J2021" s="141" t="s">
        <v>4098</v>
      </c>
      <c r="K2021" s="141" t="s">
        <v>4098</v>
      </c>
      <c r="L2021" s="141" t="s">
        <v>4098</v>
      </c>
      <c r="M2021" s="141" t="s">
        <v>4098</v>
      </c>
      <c r="N2021" s="141" t="s">
        <v>4098</v>
      </c>
      <c r="O2021" s="141" t="s">
        <v>4098</v>
      </c>
    </row>
    <row r="2022" spans="1:15" x14ac:dyDescent="0.2">
      <c r="A2022" s="141">
        <v>335638</v>
      </c>
      <c r="B2022" s="141" t="s">
        <v>4111</v>
      </c>
      <c r="C2022" s="141" t="s">
        <v>4099</v>
      </c>
      <c r="D2022" s="141" t="s">
        <v>4099</v>
      </c>
      <c r="E2022" s="141" t="s">
        <v>4099</v>
      </c>
      <c r="F2022" s="141" t="s">
        <v>4098</v>
      </c>
      <c r="G2022" s="141" t="s">
        <v>4099</v>
      </c>
      <c r="H2022" s="141" t="s">
        <v>4099</v>
      </c>
      <c r="I2022" s="141" t="s">
        <v>4098</v>
      </c>
      <c r="J2022" s="141" t="s">
        <v>4098</v>
      </c>
      <c r="K2022" s="141" t="s">
        <v>4098</v>
      </c>
      <c r="L2022" s="141" t="s">
        <v>4098</v>
      </c>
      <c r="M2022" s="141" t="s">
        <v>4098</v>
      </c>
      <c r="N2022" s="141" t="s">
        <v>4098</v>
      </c>
      <c r="O2022" s="141" t="s">
        <v>4098</v>
      </c>
    </row>
    <row r="2023" spans="1:15" x14ac:dyDescent="0.2">
      <c r="A2023" s="141">
        <v>335639</v>
      </c>
      <c r="B2023" s="141" t="s">
        <v>4111</v>
      </c>
      <c r="C2023" s="141" t="s">
        <v>4098</v>
      </c>
      <c r="D2023" s="141" t="s">
        <v>4098</v>
      </c>
      <c r="E2023" s="141" t="s">
        <v>4098</v>
      </c>
      <c r="F2023" s="141" t="s">
        <v>4098</v>
      </c>
      <c r="G2023" s="141" t="s">
        <v>4099</v>
      </c>
      <c r="H2023" s="141" t="s">
        <v>4098</v>
      </c>
      <c r="I2023" s="141" t="s">
        <v>4099</v>
      </c>
      <c r="J2023" s="141" t="s">
        <v>4098</v>
      </c>
      <c r="K2023" s="141" t="s">
        <v>4098</v>
      </c>
      <c r="L2023" s="141" t="s">
        <v>4098</v>
      </c>
      <c r="M2023" s="141" t="s">
        <v>4098</v>
      </c>
      <c r="N2023" s="141" t="s">
        <v>4098</v>
      </c>
      <c r="O2023" s="141" t="s">
        <v>4098</v>
      </c>
    </row>
    <row r="2024" spans="1:15" x14ac:dyDescent="0.2">
      <c r="A2024" s="141">
        <v>335642</v>
      </c>
      <c r="B2024" s="141" t="s">
        <v>4111</v>
      </c>
      <c r="C2024" s="141" t="s">
        <v>4099</v>
      </c>
      <c r="D2024" s="141" t="s">
        <v>4099</v>
      </c>
      <c r="E2024" s="141" t="s">
        <v>4099</v>
      </c>
      <c r="F2024" s="141" t="s">
        <v>4099</v>
      </c>
      <c r="G2024" s="141" t="s">
        <v>4099</v>
      </c>
      <c r="H2024" s="141" t="s">
        <v>4099</v>
      </c>
      <c r="I2024" s="141" t="s">
        <v>4099</v>
      </c>
      <c r="J2024" s="141" t="s">
        <v>4098</v>
      </c>
      <c r="K2024" s="141" t="s">
        <v>4098</v>
      </c>
      <c r="L2024" s="141" t="s">
        <v>4098</v>
      </c>
      <c r="M2024" s="141" t="s">
        <v>4098</v>
      </c>
      <c r="N2024" s="141" t="s">
        <v>4098</v>
      </c>
      <c r="O2024" s="141" t="s">
        <v>4098</v>
      </c>
    </row>
    <row r="2025" spans="1:15" x14ac:dyDescent="0.2">
      <c r="A2025" s="141">
        <v>335646</v>
      </c>
      <c r="B2025" s="141" t="s">
        <v>4111</v>
      </c>
      <c r="C2025" s="141" t="s">
        <v>4099</v>
      </c>
      <c r="D2025" s="141" t="s">
        <v>4099</v>
      </c>
      <c r="E2025" s="141" t="s">
        <v>4099</v>
      </c>
      <c r="F2025" s="141" t="s">
        <v>4098</v>
      </c>
      <c r="G2025" s="141" t="s">
        <v>4098</v>
      </c>
      <c r="H2025" s="141" t="s">
        <v>4098</v>
      </c>
      <c r="I2025" s="141" t="s">
        <v>4098</v>
      </c>
      <c r="J2025" s="141" t="s">
        <v>4098</v>
      </c>
      <c r="K2025" s="141" t="s">
        <v>4098</v>
      </c>
      <c r="L2025" s="141" t="s">
        <v>4098</v>
      </c>
      <c r="M2025" s="141" t="s">
        <v>4098</v>
      </c>
      <c r="N2025" s="141" t="s">
        <v>4098</v>
      </c>
      <c r="O2025" s="141" t="s">
        <v>4098</v>
      </c>
    </row>
    <row r="2026" spans="1:15" x14ac:dyDescent="0.2">
      <c r="A2026" s="141">
        <v>335647</v>
      </c>
      <c r="B2026" s="141" t="s">
        <v>4111</v>
      </c>
      <c r="C2026" s="141" t="s">
        <v>4099</v>
      </c>
      <c r="D2026" s="141" t="s">
        <v>4098</v>
      </c>
      <c r="E2026" s="141" t="s">
        <v>4098</v>
      </c>
      <c r="F2026" s="141" t="s">
        <v>4099</v>
      </c>
      <c r="G2026" s="141" t="s">
        <v>4098</v>
      </c>
      <c r="H2026" s="141" t="s">
        <v>4099</v>
      </c>
      <c r="I2026" s="141" t="s">
        <v>4099</v>
      </c>
      <c r="J2026" s="141" t="s">
        <v>4099</v>
      </c>
      <c r="K2026" s="141" t="s">
        <v>4099</v>
      </c>
      <c r="L2026" s="141" t="s">
        <v>4098</v>
      </c>
      <c r="M2026" s="141" t="s">
        <v>4098</v>
      </c>
      <c r="N2026" s="141" t="s">
        <v>4098</v>
      </c>
      <c r="O2026" s="141" t="s">
        <v>4098</v>
      </c>
    </row>
    <row r="2027" spans="1:15" x14ac:dyDescent="0.2">
      <c r="A2027" s="141">
        <v>335650</v>
      </c>
      <c r="B2027" s="141" t="s">
        <v>4111</v>
      </c>
      <c r="C2027" s="141" t="s">
        <v>4099</v>
      </c>
      <c r="D2027" s="141" t="s">
        <v>4098</v>
      </c>
      <c r="E2027" s="141" t="s">
        <v>4098</v>
      </c>
      <c r="F2027" s="141" t="s">
        <v>4098</v>
      </c>
      <c r="G2027" s="141" t="s">
        <v>4099</v>
      </c>
      <c r="H2027" s="141" t="s">
        <v>4099</v>
      </c>
      <c r="I2027" s="141" t="s">
        <v>4099</v>
      </c>
      <c r="J2027" s="141" t="s">
        <v>4098</v>
      </c>
      <c r="K2027" s="141" t="s">
        <v>4098</v>
      </c>
      <c r="L2027" s="141" t="s">
        <v>4098</v>
      </c>
      <c r="M2027" s="141" t="s">
        <v>4098</v>
      </c>
      <c r="N2027" s="141" t="s">
        <v>4098</v>
      </c>
      <c r="O2027" s="141" t="s">
        <v>4098</v>
      </c>
    </row>
    <row r="2028" spans="1:15" x14ac:dyDescent="0.2">
      <c r="A2028" s="141">
        <v>335654</v>
      </c>
      <c r="B2028" s="141" t="s">
        <v>4111</v>
      </c>
      <c r="C2028" s="141" t="s">
        <v>4100</v>
      </c>
      <c r="D2028" s="141" t="s">
        <v>4099</v>
      </c>
      <c r="E2028" s="141" t="s">
        <v>4100</v>
      </c>
      <c r="F2028" s="141" t="s">
        <v>4099</v>
      </c>
      <c r="G2028" s="141" t="s">
        <v>4099</v>
      </c>
      <c r="H2028" s="141" t="s">
        <v>4099</v>
      </c>
      <c r="I2028" s="141" t="s">
        <v>4099</v>
      </c>
      <c r="J2028" s="141" t="s">
        <v>4098</v>
      </c>
      <c r="K2028" s="141" t="s">
        <v>4098</v>
      </c>
      <c r="L2028" s="141" t="s">
        <v>4098</v>
      </c>
      <c r="M2028" s="141" t="s">
        <v>4098</v>
      </c>
      <c r="N2028" s="141" t="s">
        <v>4098</v>
      </c>
      <c r="O2028" s="141" t="s">
        <v>4098</v>
      </c>
    </row>
    <row r="2029" spans="1:15" x14ac:dyDescent="0.2">
      <c r="A2029" s="141">
        <v>335659</v>
      </c>
      <c r="B2029" s="141" t="s">
        <v>4111</v>
      </c>
      <c r="C2029" s="141" t="s">
        <v>4099</v>
      </c>
      <c r="D2029" s="141" t="s">
        <v>4098</v>
      </c>
      <c r="E2029" s="141" t="s">
        <v>4098</v>
      </c>
      <c r="F2029" s="141" t="s">
        <v>4098</v>
      </c>
      <c r="G2029" s="141" t="s">
        <v>4099</v>
      </c>
      <c r="H2029" s="141" t="s">
        <v>4099</v>
      </c>
      <c r="I2029" s="141" t="s">
        <v>4098</v>
      </c>
      <c r="J2029" s="141" t="s">
        <v>4098</v>
      </c>
      <c r="K2029" s="141" t="s">
        <v>4098</v>
      </c>
      <c r="L2029" s="141" t="s">
        <v>4098</v>
      </c>
      <c r="M2029" s="141" t="s">
        <v>4098</v>
      </c>
      <c r="N2029" s="141" t="s">
        <v>4098</v>
      </c>
      <c r="O2029" s="141" t="s">
        <v>4098</v>
      </c>
    </row>
    <row r="2030" spans="1:15" x14ac:dyDescent="0.2">
      <c r="A2030" s="141">
        <v>335666</v>
      </c>
      <c r="B2030" s="141" t="s">
        <v>4111</v>
      </c>
      <c r="C2030" s="141" t="s">
        <v>4099</v>
      </c>
      <c r="D2030" s="141" t="s">
        <v>4099</v>
      </c>
      <c r="E2030" s="141" t="s">
        <v>4098</v>
      </c>
      <c r="F2030" s="141" t="s">
        <v>4098</v>
      </c>
      <c r="G2030" s="141" t="s">
        <v>4098</v>
      </c>
      <c r="H2030" s="141" t="s">
        <v>4098</v>
      </c>
      <c r="I2030" s="141" t="s">
        <v>4098</v>
      </c>
      <c r="J2030" s="141" t="s">
        <v>4098</v>
      </c>
      <c r="K2030" s="141" t="s">
        <v>4098</v>
      </c>
      <c r="L2030" s="141" t="s">
        <v>4098</v>
      </c>
      <c r="M2030" s="141" t="s">
        <v>4098</v>
      </c>
      <c r="N2030" s="141" t="s">
        <v>4098</v>
      </c>
      <c r="O2030" s="141" t="s">
        <v>4098</v>
      </c>
    </row>
    <row r="2031" spans="1:15" x14ac:dyDescent="0.2">
      <c r="A2031" s="141">
        <v>335667</v>
      </c>
      <c r="B2031" s="141" t="s">
        <v>4111</v>
      </c>
      <c r="C2031" s="141" t="s">
        <v>4099</v>
      </c>
      <c r="D2031" s="141" t="s">
        <v>4098</v>
      </c>
      <c r="E2031" s="141" t="s">
        <v>4098</v>
      </c>
      <c r="F2031" s="141" t="s">
        <v>4098</v>
      </c>
      <c r="G2031" s="141" t="s">
        <v>4098</v>
      </c>
      <c r="H2031" s="141" t="s">
        <v>4099</v>
      </c>
      <c r="I2031" s="141" t="s">
        <v>4098</v>
      </c>
      <c r="J2031" s="141" t="s">
        <v>4098</v>
      </c>
      <c r="K2031" s="141" t="s">
        <v>4098</v>
      </c>
      <c r="L2031" s="141" t="s">
        <v>4098</v>
      </c>
      <c r="M2031" s="141" t="s">
        <v>4098</v>
      </c>
      <c r="N2031" s="141" t="s">
        <v>4098</v>
      </c>
      <c r="O2031" s="141" t="s">
        <v>4098</v>
      </c>
    </row>
    <row r="2032" spans="1:15" x14ac:dyDescent="0.2">
      <c r="A2032" s="141">
        <v>335668</v>
      </c>
      <c r="B2032" s="141" t="s">
        <v>4111</v>
      </c>
      <c r="C2032" s="141" t="s">
        <v>4099</v>
      </c>
      <c r="D2032" s="141" t="s">
        <v>4098</v>
      </c>
      <c r="E2032" s="141" t="s">
        <v>4099</v>
      </c>
      <c r="F2032" s="141" t="s">
        <v>4098</v>
      </c>
      <c r="G2032" s="141" t="s">
        <v>4098</v>
      </c>
      <c r="H2032" s="141" t="s">
        <v>4099</v>
      </c>
      <c r="I2032" s="141" t="s">
        <v>4099</v>
      </c>
      <c r="J2032" s="141" t="s">
        <v>4098</v>
      </c>
      <c r="K2032" s="141" t="s">
        <v>4098</v>
      </c>
      <c r="L2032" s="141" t="s">
        <v>4098</v>
      </c>
      <c r="M2032" s="141" t="s">
        <v>4098</v>
      </c>
      <c r="N2032" s="141" t="s">
        <v>4098</v>
      </c>
      <c r="O2032" s="141" t="s">
        <v>4098</v>
      </c>
    </row>
    <row r="2033" spans="1:15" x14ac:dyDescent="0.2">
      <c r="A2033" s="141">
        <v>335669</v>
      </c>
      <c r="B2033" s="141" t="s">
        <v>4111</v>
      </c>
      <c r="C2033" s="141" t="s">
        <v>4099</v>
      </c>
      <c r="D2033" s="141" t="s">
        <v>4098</v>
      </c>
      <c r="E2033" s="141" t="s">
        <v>4099</v>
      </c>
      <c r="F2033" s="141" t="s">
        <v>4099</v>
      </c>
      <c r="G2033" s="141" t="s">
        <v>4099</v>
      </c>
      <c r="H2033" s="141" t="s">
        <v>4098</v>
      </c>
      <c r="I2033" s="141" t="s">
        <v>4099</v>
      </c>
      <c r="J2033" s="141" t="s">
        <v>4098</v>
      </c>
      <c r="K2033" s="141" t="s">
        <v>4098</v>
      </c>
      <c r="L2033" s="141" t="s">
        <v>4098</v>
      </c>
      <c r="M2033" s="141" t="s">
        <v>4098</v>
      </c>
      <c r="N2033" s="141" t="s">
        <v>4098</v>
      </c>
      <c r="O2033" s="141" t="s">
        <v>4098</v>
      </c>
    </row>
    <row r="2034" spans="1:15" x14ac:dyDescent="0.2">
      <c r="A2034" s="141">
        <v>335671</v>
      </c>
      <c r="B2034" s="141" t="s">
        <v>4111</v>
      </c>
      <c r="C2034" s="141" t="s">
        <v>4099</v>
      </c>
      <c r="D2034" s="141" t="s">
        <v>4099</v>
      </c>
      <c r="E2034" s="141" t="s">
        <v>4099</v>
      </c>
      <c r="F2034" s="141" t="s">
        <v>4099</v>
      </c>
      <c r="G2034" s="141" t="s">
        <v>4099</v>
      </c>
      <c r="H2034" s="141" t="s">
        <v>4099</v>
      </c>
      <c r="I2034" s="141" t="s">
        <v>4099</v>
      </c>
      <c r="J2034" s="141" t="s">
        <v>4098</v>
      </c>
      <c r="K2034" s="141" t="s">
        <v>4098</v>
      </c>
      <c r="L2034" s="141" t="s">
        <v>4098</v>
      </c>
      <c r="M2034" s="141" t="s">
        <v>4098</v>
      </c>
      <c r="N2034" s="141" t="s">
        <v>4098</v>
      </c>
      <c r="O2034" s="141" t="s">
        <v>4098</v>
      </c>
    </row>
    <row r="2035" spans="1:15" x14ac:dyDescent="0.2">
      <c r="A2035" s="141">
        <v>335678</v>
      </c>
      <c r="B2035" s="141" t="s">
        <v>4111</v>
      </c>
      <c r="C2035" s="141" t="s">
        <v>4099</v>
      </c>
      <c r="D2035" s="141" t="s">
        <v>4099</v>
      </c>
      <c r="E2035" s="141" t="s">
        <v>4099</v>
      </c>
      <c r="F2035" s="141" t="s">
        <v>4099</v>
      </c>
      <c r="G2035" s="141" t="s">
        <v>4099</v>
      </c>
      <c r="H2035" s="141" t="s">
        <v>4099</v>
      </c>
      <c r="I2035" s="141" t="s">
        <v>4099</v>
      </c>
      <c r="J2035" s="141" t="s">
        <v>4099</v>
      </c>
      <c r="K2035" s="141" t="s">
        <v>4099</v>
      </c>
      <c r="L2035" s="141" t="s">
        <v>4098</v>
      </c>
      <c r="M2035" s="141" t="s">
        <v>4098</v>
      </c>
      <c r="N2035" s="141" t="s">
        <v>4098</v>
      </c>
      <c r="O2035" s="141" t="s">
        <v>4098</v>
      </c>
    </row>
    <row r="2036" spans="1:15" x14ac:dyDescent="0.2">
      <c r="A2036" s="141">
        <v>335680</v>
      </c>
      <c r="B2036" s="141" t="s">
        <v>4111</v>
      </c>
      <c r="C2036" s="141" t="s">
        <v>4100</v>
      </c>
      <c r="D2036" s="141" t="s">
        <v>4100</v>
      </c>
      <c r="E2036" s="141" t="s">
        <v>4100</v>
      </c>
      <c r="F2036" s="141" t="s">
        <v>4100</v>
      </c>
      <c r="G2036" s="141" t="s">
        <v>4100</v>
      </c>
      <c r="H2036" s="141" t="s">
        <v>4100</v>
      </c>
      <c r="I2036" s="141" t="s">
        <v>4099</v>
      </c>
      <c r="J2036" s="141" t="s">
        <v>4100</v>
      </c>
      <c r="K2036" s="141" t="s">
        <v>4099</v>
      </c>
      <c r="L2036" s="141" t="s">
        <v>4100</v>
      </c>
      <c r="M2036" s="141" t="s">
        <v>4099</v>
      </c>
      <c r="N2036" s="141" t="s">
        <v>4099</v>
      </c>
      <c r="O2036" s="141" t="s">
        <v>4099</v>
      </c>
    </row>
    <row r="2037" spans="1:15" x14ac:dyDescent="0.2">
      <c r="A2037" s="141">
        <v>335681</v>
      </c>
      <c r="B2037" s="141" t="s">
        <v>4111</v>
      </c>
      <c r="C2037" s="141" t="s">
        <v>4099</v>
      </c>
      <c r="D2037" s="141" t="s">
        <v>4099</v>
      </c>
      <c r="E2037" s="141" t="s">
        <v>4099</v>
      </c>
      <c r="F2037" s="141" t="s">
        <v>4099</v>
      </c>
      <c r="G2037" s="141" t="s">
        <v>4099</v>
      </c>
      <c r="H2037" s="141" t="s">
        <v>4099</v>
      </c>
      <c r="I2037" s="141" t="s">
        <v>4099</v>
      </c>
      <c r="J2037" s="141" t="s">
        <v>4098</v>
      </c>
      <c r="K2037" s="141" t="s">
        <v>4098</v>
      </c>
      <c r="L2037" s="141" t="s">
        <v>4098</v>
      </c>
      <c r="M2037" s="141" t="s">
        <v>4098</v>
      </c>
      <c r="N2037" s="141" t="s">
        <v>4098</v>
      </c>
      <c r="O2037" s="141" t="s">
        <v>4098</v>
      </c>
    </row>
    <row r="2038" spans="1:15" x14ac:dyDescent="0.2">
      <c r="A2038" s="141">
        <v>335685</v>
      </c>
      <c r="B2038" s="141" t="s">
        <v>4111</v>
      </c>
      <c r="C2038" s="141" t="s">
        <v>4099</v>
      </c>
      <c r="D2038" s="141" t="s">
        <v>4099</v>
      </c>
      <c r="E2038" s="141" t="s">
        <v>4099</v>
      </c>
      <c r="F2038" s="141" t="s">
        <v>4099</v>
      </c>
      <c r="G2038" s="141" t="s">
        <v>4098</v>
      </c>
      <c r="H2038" s="141" t="s">
        <v>4099</v>
      </c>
      <c r="I2038" s="141" t="s">
        <v>4099</v>
      </c>
      <c r="J2038" s="141" t="s">
        <v>4098</v>
      </c>
      <c r="K2038" s="141" t="s">
        <v>4098</v>
      </c>
      <c r="L2038" s="141" t="s">
        <v>4098</v>
      </c>
      <c r="M2038" s="141" t="s">
        <v>4098</v>
      </c>
      <c r="N2038" s="141" t="s">
        <v>4098</v>
      </c>
      <c r="O2038" s="141" t="s">
        <v>4098</v>
      </c>
    </row>
    <row r="2039" spans="1:15" x14ac:dyDescent="0.2">
      <c r="A2039" s="141">
        <v>335690</v>
      </c>
      <c r="B2039" s="141" t="s">
        <v>4111</v>
      </c>
      <c r="C2039" s="141" t="s">
        <v>4099</v>
      </c>
      <c r="D2039" s="141" t="s">
        <v>4099</v>
      </c>
      <c r="E2039" s="141" t="s">
        <v>4100</v>
      </c>
      <c r="F2039" s="141" t="s">
        <v>4099</v>
      </c>
      <c r="G2039" s="141" t="s">
        <v>4099</v>
      </c>
      <c r="H2039" s="141" t="s">
        <v>4099</v>
      </c>
      <c r="I2039" s="141" t="s">
        <v>4098</v>
      </c>
      <c r="J2039" s="141" t="s">
        <v>4099</v>
      </c>
      <c r="K2039" s="141" t="s">
        <v>4099</v>
      </c>
      <c r="L2039" s="141" t="s">
        <v>4098</v>
      </c>
      <c r="M2039" s="141" t="s">
        <v>4100</v>
      </c>
      <c r="N2039" s="141" t="s">
        <v>4099</v>
      </c>
      <c r="O2039" s="141" t="s">
        <v>4098</v>
      </c>
    </row>
    <row r="2040" spans="1:15" x14ac:dyDescent="0.2">
      <c r="A2040" s="141">
        <v>335692</v>
      </c>
      <c r="B2040" s="141" t="s">
        <v>4111</v>
      </c>
      <c r="C2040" s="141" t="s">
        <v>4099</v>
      </c>
      <c r="D2040" s="141" t="s">
        <v>4098</v>
      </c>
      <c r="E2040" s="141" t="s">
        <v>4099</v>
      </c>
      <c r="F2040" s="141" t="s">
        <v>4099</v>
      </c>
      <c r="G2040" s="141" t="s">
        <v>4099</v>
      </c>
      <c r="H2040" s="141" t="s">
        <v>4099</v>
      </c>
      <c r="I2040" s="141" t="s">
        <v>4099</v>
      </c>
      <c r="J2040" s="141" t="s">
        <v>4098</v>
      </c>
      <c r="K2040" s="141" t="s">
        <v>4098</v>
      </c>
      <c r="L2040" s="141" t="s">
        <v>4098</v>
      </c>
      <c r="M2040" s="141" t="s">
        <v>4098</v>
      </c>
      <c r="N2040" s="141" t="s">
        <v>4098</v>
      </c>
      <c r="O2040" s="141" t="s">
        <v>4098</v>
      </c>
    </row>
    <row r="2041" spans="1:15" x14ac:dyDescent="0.2">
      <c r="A2041" s="141">
        <v>335694</v>
      </c>
      <c r="B2041" s="141" t="s">
        <v>4111</v>
      </c>
      <c r="C2041" s="141" t="s">
        <v>4100</v>
      </c>
      <c r="D2041" s="141" t="s">
        <v>4100</v>
      </c>
      <c r="E2041" s="141" t="s">
        <v>4100</v>
      </c>
      <c r="F2041" s="141" t="s">
        <v>4100</v>
      </c>
      <c r="G2041" s="141" t="s">
        <v>4098</v>
      </c>
      <c r="H2041" s="141" t="s">
        <v>4100</v>
      </c>
      <c r="I2041" s="141" t="s">
        <v>4098</v>
      </c>
      <c r="J2041" s="141" t="s">
        <v>4098</v>
      </c>
      <c r="K2041" s="141" t="s">
        <v>4098</v>
      </c>
      <c r="L2041" s="141" t="s">
        <v>4098</v>
      </c>
      <c r="M2041" s="141" t="s">
        <v>4098</v>
      </c>
      <c r="N2041" s="141" t="s">
        <v>4098</v>
      </c>
      <c r="O2041" s="141" t="s">
        <v>4098</v>
      </c>
    </row>
    <row r="2042" spans="1:15" x14ac:dyDescent="0.2">
      <c r="A2042" s="141">
        <v>335710</v>
      </c>
      <c r="B2042" s="141" t="s">
        <v>4111</v>
      </c>
      <c r="C2042" s="141" t="s">
        <v>4099</v>
      </c>
      <c r="D2042" s="141" t="s">
        <v>4099</v>
      </c>
      <c r="E2042" s="141" t="s">
        <v>4100</v>
      </c>
      <c r="F2042" s="141" t="s">
        <v>4100</v>
      </c>
      <c r="G2042" s="141" t="s">
        <v>4100</v>
      </c>
      <c r="H2042" s="141" t="s">
        <v>4098</v>
      </c>
      <c r="I2042" s="141" t="s">
        <v>4098</v>
      </c>
      <c r="J2042" s="141" t="s">
        <v>4099</v>
      </c>
      <c r="K2042" s="141" t="s">
        <v>4099</v>
      </c>
      <c r="L2042" s="141" t="s">
        <v>4098</v>
      </c>
      <c r="M2042" s="141" t="s">
        <v>4100</v>
      </c>
      <c r="N2042" s="141" t="s">
        <v>4098</v>
      </c>
      <c r="O2042" s="141" t="s">
        <v>4098</v>
      </c>
    </row>
    <row r="2043" spans="1:15" x14ac:dyDescent="0.2">
      <c r="A2043" s="141">
        <v>335713</v>
      </c>
      <c r="B2043" s="141" t="s">
        <v>4111</v>
      </c>
      <c r="C2043" s="141" t="s">
        <v>4099</v>
      </c>
      <c r="D2043" s="141" t="s">
        <v>4099</v>
      </c>
      <c r="E2043" s="141" t="s">
        <v>4099</v>
      </c>
      <c r="F2043" s="141" t="s">
        <v>4099</v>
      </c>
      <c r="G2043" s="141" t="s">
        <v>4098</v>
      </c>
      <c r="H2043" s="141" t="s">
        <v>4098</v>
      </c>
      <c r="I2043" s="141" t="s">
        <v>4099</v>
      </c>
      <c r="J2043" s="141" t="s">
        <v>4098</v>
      </c>
      <c r="K2043" s="141" t="s">
        <v>4098</v>
      </c>
      <c r="L2043" s="141" t="s">
        <v>4098</v>
      </c>
      <c r="M2043" s="141" t="s">
        <v>4098</v>
      </c>
      <c r="N2043" s="141" t="s">
        <v>4098</v>
      </c>
      <c r="O2043" s="141" t="s">
        <v>4098</v>
      </c>
    </row>
    <row r="2044" spans="1:15" x14ac:dyDescent="0.2">
      <c r="A2044" s="141">
        <v>335715</v>
      </c>
      <c r="B2044" s="141" t="s">
        <v>4111</v>
      </c>
      <c r="C2044" s="141" t="s">
        <v>4098</v>
      </c>
      <c r="D2044" s="141" t="s">
        <v>4098</v>
      </c>
      <c r="E2044" s="141" t="s">
        <v>4098</v>
      </c>
      <c r="F2044" s="141" t="s">
        <v>4098</v>
      </c>
      <c r="G2044" s="141" t="s">
        <v>4098</v>
      </c>
      <c r="H2044" s="141" t="s">
        <v>4099</v>
      </c>
      <c r="I2044" s="141" t="s">
        <v>4099</v>
      </c>
      <c r="J2044" s="141" t="s">
        <v>4098</v>
      </c>
      <c r="K2044" s="141" t="s">
        <v>4098</v>
      </c>
      <c r="L2044" s="141" t="s">
        <v>4098</v>
      </c>
      <c r="M2044" s="141" t="s">
        <v>4098</v>
      </c>
      <c r="N2044" s="141" t="s">
        <v>4098</v>
      </c>
      <c r="O2044" s="141" t="s">
        <v>4098</v>
      </c>
    </row>
    <row r="2045" spans="1:15" x14ac:dyDescent="0.2">
      <c r="A2045" s="141">
        <v>335717</v>
      </c>
      <c r="B2045" s="141" t="s">
        <v>4111</v>
      </c>
      <c r="C2045" s="141" t="s">
        <v>4099</v>
      </c>
      <c r="D2045" s="141" t="s">
        <v>4099</v>
      </c>
      <c r="E2045" s="141" t="s">
        <v>4099</v>
      </c>
      <c r="F2045" s="141" t="s">
        <v>4099</v>
      </c>
      <c r="G2045" s="141" t="s">
        <v>4099</v>
      </c>
      <c r="H2045" s="141" t="s">
        <v>4098</v>
      </c>
      <c r="I2045" s="141" t="s">
        <v>4099</v>
      </c>
      <c r="J2045" s="141" t="s">
        <v>4098</v>
      </c>
      <c r="K2045" s="141" t="s">
        <v>4098</v>
      </c>
      <c r="L2045" s="141" t="s">
        <v>4098</v>
      </c>
      <c r="M2045" s="141" t="s">
        <v>4098</v>
      </c>
      <c r="N2045" s="141" t="s">
        <v>4098</v>
      </c>
      <c r="O2045" s="141" t="s">
        <v>4098</v>
      </c>
    </row>
    <row r="2046" spans="1:15" x14ac:dyDescent="0.2">
      <c r="A2046" s="141">
        <v>335722</v>
      </c>
      <c r="B2046" s="141" t="s">
        <v>4111</v>
      </c>
      <c r="C2046" s="141" t="s">
        <v>4100</v>
      </c>
      <c r="D2046" s="141" t="s">
        <v>4100</v>
      </c>
      <c r="E2046" s="141" t="s">
        <v>4099</v>
      </c>
      <c r="F2046" s="141" t="s">
        <v>4100</v>
      </c>
      <c r="G2046" s="141" t="s">
        <v>4100</v>
      </c>
      <c r="H2046" s="141" t="s">
        <v>4099</v>
      </c>
      <c r="I2046" s="141" t="s">
        <v>4099</v>
      </c>
      <c r="J2046" s="141" t="s">
        <v>4099</v>
      </c>
      <c r="K2046" s="141" t="s">
        <v>4099</v>
      </c>
      <c r="L2046" s="141" t="s">
        <v>4099</v>
      </c>
      <c r="M2046" s="141" t="s">
        <v>4099</v>
      </c>
      <c r="N2046" s="141" t="s">
        <v>4099</v>
      </c>
      <c r="O2046" s="141" t="s">
        <v>4099</v>
      </c>
    </row>
    <row r="2047" spans="1:15" x14ac:dyDescent="0.2">
      <c r="A2047" s="141">
        <v>335725</v>
      </c>
      <c r="B2047" s="141" t="s">
        <v>4111</v>
      </c>
      <c r="C2047" s="141" t="s">
        <v>4099</v>
      </c>
      <c r="D2047" s="141" t="s">
        <v>4098</v>
      </c>
      <c r="E2047" s="141" t="s">
        <v>4099</v>
      </c>
      <c r="F2047" s="141" t="s">
        <v>4098</v>
      </c>
      <c r="G2047" s="141" t="s">
        <v>4099</v>
      </c>
      <c r="H2047" s="141" t="s">
        <v>4100</v>
      </c>
      <c r="I2047" s="141" t="s">
        <v>4098</v>
      </c>
      <c r="J2047" s="141" t="s">
        <v>4098</v>
      </c>
      <c r="K2047" s="141" t="s">
        <v>4098</v>
      </c>
      <c r="L2047" s="141" t="s">
        <v>4099</v>
      </c>
      <c r="M2047" s="141" t="s">
        <v>4099</v>
      </c>
      <c r="N2047" s="141" t="s">
        <v>4098</v>
      </c>
      <c r="O2047" s="141" t="s">
        <v>4099</v>
      </c>
    </row>
    <row r="2048" spans="1:15" x14ac:dyDescent="0.2">
      <c r="A2048" s="141">
        <v>335726</v>
      </c>
      <c r="B2048" s="141" t="s">
        <v>4111</v>
      </c>
      <c r="C2048" s="141" t="s">
        <v>4098</v>
      </c>
      <c r="D2048" s="141" t="s">
        <v>4098</v>
      </c>
      <c r="E2048" s="141" t="s">
        <v>4099</v>
      </c>
      <c r="F2048" s="141" t="s">
        <v>4098</v>
      </c>
      <c r="G2048" s="141" t="s">
        <v>4098</v>
      </c>
      <c r="H2048" s="141" t="s">
        <v>4098</v>
      </c>
      <c r="I2048" s="141" t="s">
        <v>4099</v>
      </c>
      <c r="J2048" s="141" t="s">
        <v>4098</v>
      </c>
      <c r="K2048" s="141" t="s">
        <v>4098</v>
      </c>
      <c r="L2048" s="141" t="s">
        <v>4098</v>
      </c>
      <c r="M2048" s="141" t="s">
        <v>4098</v>
      </c>
      <c r="N2048" s="141" t="s">
        <v>4098</v>
      </c>
      <c r="O2048" s="141" t="s">
        <v>4098</v>
      </c>
    </row>
    <row r="2049" spans="1:15" x14ac:dyDescent="0.2">
      <c r="A2049" s="141">
        <v>335728</v>
      </c>
      <c r="B2049" s="141" t="s">
        <v>4111</v>
      </c>
      <c r="C2049" s="141" t="s">
        <v>4099</v>
      </c>
      <c r="D2049" s="141" t="s">
        <v>4099</v>
      </c>
      <c r="E2049" s="141" t="s">
        <v>4099</v>
      </c>
      <c r="F2049" s="141" t="s">
        <v>4098</v>
      </c>
      <c r="G2049" s="141" t="s">
        <v>4099</v>
      </c>
      <c r="H2049" s="141" t="s">
        <v>4099</v>
      </c>
      <c r="I2049" s="141" t="s">
        <v>4098</v>
      </c>
      <c r="J2049" s="141" t="s">
        <v>4098</v>
      </c>
      <c r="K2049" s="141" t="s">
        <v>4098</v>
      </c>
      <c r="L2049" s="141" t="s">
        <v>4098</v>
      </c>
      <c r="M2049" s="141" t="s">
        <v>4098</v>
      </c>
      <c r="N2049" s="141" t="s">
        <v>4098</v>
      </c>
      <c r="O2049" s="141" t="s">
        <v>4098</v>
      </c>
    </row>
    <row r="2050" spans="1:15" x14ac:dyDescent="0.2">
      <c r="A2050" s="141">
        <v>335730</v>
      </c>
      <c r="B2050" s="141" t="s">
        <v>4111</v>
      </c>
      <c r="C2050" s="141" t="s">
        <v>4100</v>
      </c>
      <c r="D2050" s="141" t="s">
        <v>4100</v>
      </c>
      <c r="E2050" s="141" t="s">
        <v>4100</v>
      </c>
      <c r="F2050" s="141" t="s">
        <v>4100</v>
      </c>
      <c r="G2050" s="141" t="s">
        <v>4099</v>
      </c>
      <c r="H2050" s="141" t="s">
        <v>4100</v>
      </c>
      <c r="I2050" s="141" t="s">
        <v>4099</v>
      </c>
      <c r="J2050" s="141" t="s">
        <v>4098</v>
      </c>
      <c r="K2050" s="141" t="s">
        <v>4098</v>
      </c>
      <c r="L2050" s="141" t="s">
        <v>4098</v>
      </c>
      <c r="M2050" s="141" t="s">
        <v>4098</v>
      </c>
      <c r="N2050" s="141" t="s">
        <v>4098</v>
      </c>
      <c r="O2050" s="141" t="s">
        <v>4098</v>
      </c>
    </row>
    <row r="2051" spans="1:15" x14ac:dyDescent="0.2">
      <c r="A2051" s="141">
        <v>335735</v>
      </c>
      <c r="B2051" s="141" t="s">
        <v>4111</v>
      </c>
      <c r="C2051" s="141" t="s">
        <v>4099</v>
      </c>
      <c r="D2051" s="141" t="s">
        <v>4099</v>
      </c>
      <c r="E2051" s="141" t="s">
        <v>4099</v>
      </c>
      <c r="F2051" s="141" t="s">
        <v>4099</v>
      </c>
      <c r="G2051" s="141" t="s">
        <v>4099</v>
      </c>
      <c r="H2051" s="141" t="s">
        <v>4099</v>
      </c>
      <c r="I2051" s="141" t="s">
        <v>4099</v>
      </c>
      <c r="J2051" s="141" t="s">
        <v>4099</v>
      </c>
      <c r="K2051" s="141" t="s">
        <v>4099</v>
      </c>
      <c r="L2051" s="141" t="s">
        <v>4099</v>
      </c>
      <c r="M2051" s="141" t="s">
        <v>4099</v>
      </c>
      <c r="N2051" s="141" t="s">
        <v>4099</v>
      </c>
      <c r="O2051" s="141" t="s">
        <v>4098</v>
      </c>
    </row>
    <row r="2052" spans="1:15" x14ac:dyDescent="0.2">
      <c r="A2052" s="141">
        <v>335744</v>
      </c>
      <c r="B2052" s="141" t="s">
        <v>4111</v>
      </c>
      <c r="C2052" s="141" t="s">
        <v>4100</v>
      </c>
      <c r="D2052" s="141" t="s">
        <v>4100</v>
      </c>
      <c r="E2052" s="141" t="s">
        <v>4098</v>
      </c>
      <c r="F2052" s="141" t="s">
        <v>4099</v>
      </c>
      <c r="G2052" s="141" t="s">
        <v>4100</v>
      </c>
      <c r="H2052" s="141" t="s">
        <v>4098</v>
      </c>
      <c r="I2052" s="141" t="s">
        <v>4098</v>
      </c>
      <c r="J2052" s="141" t="s">
        <v>4098</v>
      </c>
      <c r="K2052" s="141" t="s">
        <v>4098</v>
      </c>
      <c r="L2052" s="141" t="s">
        <v>4098</v>
      </c>
      <c r="M2052" s="141" t="s">
        <v>4098</v>
      </c>
      <c r="N2052" s="141" t="s">
        <v>4098</v>
      </c>
      <c r="O2052" s="141" t="s">
        <v>4098</v>
      </c>
    </row>
    <row r="2053" spans="1:15" x14ac:dyDescent="0.2">
      <c r="A2053" s="141">
        <v>335748</v>
      </c>
      <c r="B2053" s="141" t="s">
        <v>4111</v>
      </c>
      <c r="C2053" s="141" t="s">
        <v>4099</v>
      </c>
      <c r="D2053" s="141" t="s">
        <v>4099</v>
      </c>
      <c r="E2053" s="141" t="s">
        <v>4099</v>
      </c>
      <c r="F2053" s="141" t="s">
        <v>4099</v>
      </c>
      <c r="G2053" s="141" t="s">
        <v>4098</v>
      </c>
      <c r="H2053" s="141" t="s">
        <v>4098</v>
      </c>
      <c r="I2053" s="141" t="s">
        <v>4098</v>
      </c>
      <c r="J2053" s="141" t="s">
        <v>4098</v>
      </c>
      <c r="K2053" s="141" t="s">
        <v>4098</v>
      </c>
      <c r="L2053" s="141" t="s">
        <v>4098</v>
      </c>
      <c r="M2053" s="141" t="s">
        <v>4098</v>
      </c>
      <c r="N2053" s="141" t="s">
        <v>4098</v>
      </c>
      <c r="O2053" s="141" t="s">
        <v>4098</v>
      </c>
    </row>
    <row r="2054" spans="1:15" x14ac:dyDescent="0.2">
      <c r="A2054" s="141">
        <v>335752</v>
      </c>
      <c r="B2054" s="141" t="s">
        <v>4111</v>
      </c>
      <c r="C2054" s="141" t="s">
        <v>4099</v>
      </c>
      <c r="D2054" s="141" t="s">
        <v>4098</v>
      </c>
      <c r="E2054" s="141" t="s">
        <v>4099</v>
      </c>
      <c r="F2054" s="141" t="s">
        <v>4099</v>
      </c>
      <c r="G2054" s="141" t="s">
        <v>4098</v>
      </c>
      <c r="H2054" s="141" t="s">
        <v>4098</v>
      </c>
      <c r="I2054" s="141" t="s">
        <v>4098</v>
      </c>
      <c r="J2054" s="141" t="s">
        <v>4098</v>
      </c>
      <c r="K2054" s="141" t="s">
        <v>4098</v>
      </c>
      <c r="L2054" s="141" t="s">
        <v>4098</v>
      </c>
      <c r="M2054" s="141" t="s">
        <v>4098</v>
      </c>
      <c r="N2054" s="141" t="s">
        <v>4098</v>
      </c>
      <c r="O2054" s="141" t="s">
        <v>4098</v>
      </c>
    </row>
    <row r="2055" spans="1:15" x14ac:dyDescent="0.2">
      <c r="A2055" s="141">
        <v>335756</v>
      </c>
      <c r="B2055" s="141" t="s">
        <v>4111</v>
      </c>
      <c r="C2055" s="141" t="s">
        <v>4099</v>
      </c>
      <c r="D2055" s="141" t="s">
        <v>4098</v>
      </c>
      <c r="E2055" s="141" t="s">
        <v>4098</v>
      </c>
      <c r="F2055" s="141" t="s">
        <v>4099</v>
      </c>
      <c r="G2055" s="141" t="s">
        <v>4098</v>
      </c>
      <c r="H2055" s="141" t="s">
        <v>4098</v>
      </c>
      <c r="I2055" s="141" t="s">
        <v>4098</v>
      </c>
      <c r="J2055" s="141" t="s">
        <v>4098</v>
      </c>
      <c r="K2055" s="141" t="s">
        <v>4098</v>
      </c>
      <c r="L2055" s="141" t="s">
        <v>4098</v>
      </c>
      <c r="M2055" s="141" t="s">
        <v>4098</v>
      </c>
      <c r="N2055" s="141" t="s">
        <v>4098</v>
      </c>
      <c r="O2055" s="141" t="s">
        <v>4098</v>
      </c>
    </row>
    <row r="2056" spans="1:15" x14ac:dyDescent="0.2">
      <c r="A2056" s="141">
        <v>335758</v>
      </c>
      <c r="B2056" s="141" t="s">
        <v>4111</v>
      </c>
      <c r="C2056" s="141" t="s">
        <v>4099</v>
      </c>
      <c r="D2056" s="141" t="s">
        <v>4099</v>
      </c>
      <c r="E2056" s="141" t="s">
        <v>4099</v>
      </c>
      <c r="F2056" s="141" t="s">
        <v>4099</v>
      </c>
      <c r="G2056" s="141" t="s">
        <v>4099</v>
      </c>
      <c r="H2056" s="141" t="s">
        <v>4099</v>
      </c>
      <c r="I2056" s="141" t="s">
        <v>4099</v>
      </c>
      <c r="J2056" s="141" t="s">
        <v>4098</v>
      </c>
      <c r="K2056" s="141" t="s">
        <v>4098</v>
      </c>
      <c r="L2056" s="141" t="s">
        <v>4098</v>
      </c>
      <c r="M2056" s="141" t="s">
        <v>4098</v>
      </c>
      <c r="N2056" s="141" t="s">
        <v>4098</v>
      </c>
      <c r="O2056" s="141" t="s">
        <v>4098</v>
      </c>
    </row>
    <row r="2057" spans="1:15" x14ac:dyDescent="0.2">
      <c r="A2057" s="141">
        <v>335761</v>
      </c>
      <c r="B2057" s="141" t="s">
        <v>4111</v>
      </c>
      <c r="C2057" s="141" t="s">
        <v>4099</v>
      </c>
      <c r="D2057" s="141" t="s">
        <v>4099</v>
      </c>
      <c r="E2057" s="141" t="s">
        <v>4099</v>
      </c>
      <c r="F2057" s="141" t="s">
        <v>4099</v>
      </c>
      <c r="G2057" s="141" t="s">
        <v>4099</v>
      </c>
      <c r="H2057" s="141" t="s">
        <v>4100</v>
      </c>
      <c r="I2057" s="141" t="s">
        <v>4099</v>
      </c>
      <c r="J2057" s="141" t="s">
        <v>4098</v>
      </c>
      <c r="K2057" s="141" t="s">
        <v>4099</v>
      </c>
      <c r="L2057" s="141" t="s">
        <v>4099</v>
      </c>
      <c r="M2057" s="141" t="s">
        <v>4100</v>
      </c>
      <c r="N2057" s="141" t="s">
        <v>4098</v>
      </c>
      <c r="O2057" s="141" t="s">
        <v>4099</v>
      </c>
    </row>
    <row r="2058" spans="1:15" x14ac:dyDescent="0.2">
      <c r="A2058" s="141">
        <v>335767</v>
      </c>
      <c r="B2058" s="141" t="s">
        <v>4111</v>
      </c>
      <c r="C2058" s="141" t="s">
        <v>4099</v>
      </c>
      <c r="D2058" s="141" t="s">
        <v>4099</v>
      </c>
      <c r="E2058" s="141" t="s">
        <v>4098</v>
      </c>
      <c r="F2058" s="141" t="s">
        <v>4098</v>
      </c>
      <c r="G2058" s="141" t="s">
        <v>4098</v>
      </c>
      <c r="H2058" s="141" t="s">
        <v>4098</v>
      </c>
      <c r="I2058" s="141" t="s">
        <v>4099</v>
      </c>
      <c r="J2058" s="141" t="s">
        <v>4098</v>
      </c>
      <c r="K2058" s="141" t="s">
        <v>4098</v>
      </c>
      <c r="L2058" s="141" t="s">
        <v>4098</v>
      </c>
      <c r="M2058" s="141" t="s">
        <v>4098</v>
      </c>
      <c r="N2058" s="141" t="s">
        <v>4098</v>
      </c>
      <c r="O2058" s="141" t="s">
        <v>4098</v>
      </c>
    </row>
    <row r="2059" spans="1:15" x14ac:dyDescent="0.2">
      <c r="A2059" s="141">
        <v>335770</v>
      </c>
      <c r="B2059" s="141" t="s">
        <v>4111</v>
      </c>
      <c r="C2059" s="141" t="s">
        <v>4099</v>
      </c>
      <c r="D2059" s="141" t="s">
        <v>4099</v>
      </c>
      <c r="E2059" s="141" t="s">
        <v>4099</v>
      </c>
      <c r="F2059" s="141" t="s">
        <v>4098</v>
      </c>
      <c r="G2059" s="141" t="s">
        <v>4099</v>
      </c>
      <c r="H2059" s="141" t="s">
        <v>4099</v>
      </c>
      <c r="I2059" s="141" t="s">
        <v>4099</v>
      </c>
      <c r="J2059" s="141" t="s">
        <v>4098</v>
      </c>
      <c r="K2059" s="141" t="s">
        <v>4098</v>
      </c>
      <c r="L2059" s="141" t="s">
        <v>4098</v>
      </c>
      <c r="M2059" s="141" t="s">
        <v>4098</v>
      </c>
      <c r="N2059" s="141" t="s">
        <v>4098</v>
      </c>
      <c r="O2059" s="141" t="s">
        <v>4098</v>
      </c>
    </row>
    <row r="2060" spans="1:15" x14ac:dyDescent="0.2">
      <c r="A2060" s="141">
        <v>335774</v>
      </c>
      <c r="B2060" s="141" t="s">
        <v>4111</v>
      </c>
      <c r="C2060" s="141" t="s">
        <v>4099</v>
      </c>
      <c r="D2060" s="141" t="s">
        <v>4098</v>
      </c>
      <c r="E2060" s="141" t="s">
        <v>4098</v>
      </c>
      <c r="F2060" s="141" t="s">
        <v>4098</v>
      </c>
      <c r="G2060" s="141" t="s">
        <v>4099</v>
      </c>
      <c r="H2060" s="141" t="s">
        <v>4098</v>
      </c>
      <c r="I2060" s="141" t="s">
        <v>4098</v>
      </c>
      <c r="J2060" s="141" t="s">
        <v>4098</v>
      </c>
      <c r="K2060" s="141" t="s">
        <v>4098</v>
      </c>
      <c r="L2060" s="141" t="s">
        <v>4098</v>
      </c>
      <c r="M2060" s="141" t="s">
        <v>4098</v>
      </c>
      <c r="N2060" s="141" t="s">
        <v>4098</v>
      </c>
      <c r="O2060" s="141" t="s">
        <v>4098</v>
      </c>
    </row>
    <row r="2061" spans="1:15" x14ac:dyDescent="0.2">
      <c r="A2061" s="141">
        <v>335778</v>
      </c>
      <c r="B2061" s="141" t="s">
        <v>4111</v>
      </c>
      <c r="C2061" s="141" t="s">
        <v>4100</v>
      </c>
      <c r="D2061" s="141" t="s">
        <v>4100</v>
      </c>
      <c r="E2061" s="141" t="s">
        <v>4100</v>
      </c>
      <c r="F2061" s="141" t="s">
        <v>4100</v>
      </c>
      <c r="G2061" s="141" t="s">
        <v>4100</v>
      </c>
      <c r="H2061" s="141" t="s">
        <v>4099</v>
      </c>
      <c r="I2061" s="141" t="s">
        <v>4099</v>
      </c>
      <c r="J2061" s="141" t="s">
        <v>4098</v>
      </c>
      <c r="K2061" s="141" t="s">
        <v>4098</v>
      </c>
      <c r="L2061" s="141" t="s">
        <v>4098</v>
      </c>
      <c r="M2061" s="141" t="s">
        <v>4098</v>
      </c>
      <c r="N2061" s="141" t="s">
        <v>4098</v>
      </c>
      <c r="O2061" s="141" t="s">
        <v>4098</v>
      </c>
    </row>
    <row r="2062" spans="1:15" x14ac:dyDescent="0.2">
      <c r="A2062" s="141">
        <v>335786</v>
      </c>
      <c r="B2062" s="141" t="s">
        <v>4111</v>
      </c>
      <c r="C2062" s="141" t="s">
        <v>4099</v>
      </c>
      <c r="D2062" s="141" t="s">
        <v>4098</v>
      </c>
      <c r="E2062" s="141" t="s">
        <v>4099</v>
      </c>
      <c r="F2062" s="141" t="s">
        <v>4099</v>
      </c>
      <c r="G2062" s="141" t="s">
        <v>4098</v>
      </c>
      <c r="H2062" s="141" t="s">
        <v>4098</v>
      </c>
      <c r="I2062" s="141" t="s">
        <v>4098</v>
      </c>
      <c r="J2062" s="141" t="s">
        <v>4098</v>
      </c>
      <c r="K2062" s="141" t="s">
        <v>4099</v>
      </c>
      <c r="L2062" s="141" t="s">
        <v>4098</v>
      </c>
      <c r="M2062" s="141" t="s">
        <v>4098</v>
      </c>
      <c r="N2062" s="141" t="s">
        <v>4098</v>
      </c>
      <c r="O2062" s="141" t="s">
        <v>4099</v>
      </c>
    </row>
    <row r="2063" spans="1:15" x14ac:dyDescent="0.2">
      <c r="A2063" s="141">
        <v>335792</v>
      </c>
      <c r="B2063" s="141" t="s">
        <v>4111</v>
      </c>
      <c r="C2063" s="141" t="s">
        <v>4099</v>
      </c>
      <c r="D2063" s="141" t="s">
        <v>4099</v>
      </c>
      <c r="E2063" s="141" t="s">
        <v>4099</v>
      </c>
      <c r="F2063" s="141" t="s">
        <v>4098</v>
      </c>
      <c r="G2063" s="141" t="s">
        <v>4099</v>
      </c>
      <c r="H2063" s="141" t="s">
        <v>4099</v>
      </c>
      <c r="I2063" s="141" t="s">
        <v>4098</v>
      </c>
      <c r="J2063" s="141" t="s">
        <v>4099</v>
      </c>
      <c r="K2063" s="141" t="s">
        <v>4099</v>
      </c>
      <c r="L2063" s="141" t="s">
        <v>4098</v>
      </c>
      <c r="M2063" s="141" t="s">
        <v>4098</v>
      </c>
      <c r="N2063" s="141" t="s">
        <v>4098</v>
      </c>
      <c r="O2063" s="141" t="s">
        <v>4098</v>
      </c>
    </row>
    <row r="2064" spans="1:15" x14ac:dyDescent="0.2">
      <c r="A2064" s="141">
        <v>335797</v>
      </c>
      <c r="B2064" s="141" t="s">
        <v>4111</v>
      </c>
      <c r="C2064" s="141" t="s">
        <v>4099</v>
      </c>
      <c r="D2064" s="141" t="s">
        <v>4099</v>
      </c>
      <c r="E2064" s="141" t="s">
        <v>4099</v>
      </c>
      <c r="F2064" s="141" t="s">
        <v>4099</v>
      </c>
      <c r="G2064" s="141" t="s">
        <v>4099</v>
      </c>
      <c r="H2064" s="141" t="s">
        <v>4099</v>
      </c>
      <c r="I2064" s="141" t="s">
        <v>4098</v>
      </c>
      <c r="J2064" s="141" t="s">
        <v>4098</v>
      </c>
      <c r="K2064" s="141" t="s">
        <v>4098</v>
      </c>
      <c r="L2064" s="141" t="s">
        <v>4098</v>
      </c>
      <c r="M2064" s="141" t="s">
        <v>4098</v>
      </c>
      <c r="N2064" s="141" t="s">
        <v>4098</v>
      </c>
      <c r="O2064" s="141" t="s">
        <v>4098</v>
      </c>
    </row>
    <row r="2065" spans="1:15" x14ac:dyDescent="0.2">
      <c r="A2065" s="141">
        <v>335799</v>
      </c>
      <c r="B2065" s="141" t="s">
        <v>4111</v>
      </c>
      <c r="C2065" s="141" t="s">
        <v>4099</v>
      </c>
      <c r="D2065" s="141" t="s">
        <v>4098</v>
      </c>
      <c r="E2065" s="141" t="s">
        <v>4098</v>
      </c>
      <c r="F2065" s="141" t="s">
        <v>4098</v>
      </c>
      <c r="G2065" s="141" t="s">
        <v>4098</v>
      </c>
      <c r="H2065" s="141" t="s">
        <v>4099</v>
      </c>
      <c r="I2065" s="141" t="s">
        <v>4098</v>
      </c>
      <c r="J2065" s="141" t="s">
        <v>4098</v>
      </c>
      <c r="K2065" s="141" t="s">
        <v>4098</v>
      </c>
      <c r="L2065" s="141" t="s">
        <v>4098</v>
      </c>
      <c r="M2065" s="141" t="s">
        <v>4098</v>
      </c>
      <c r="N2065" s="141" t="s">
        <v>4098</v>
      </c>
      <c r="O2065" s="141" t="s">
        <v>4098</v>
      </c>
    </row>
    <row r="2066" spans="1:15" x14ac:dyDescent="0.2">
      <c r="A2066" s="141">
        <v>335800</v>
      </c>
      <c r="B2066" s="141" t="s">
        <v>4111</v>
      </c>
      <c r="C2066" s="141" t="s">
        <v>4099</v>
      </c>
      <c r="D2066" s="141" t="s">
        <v>4099</v>
      </c>
      <c r="E2066" s="141" t="s">
        <v>4099</v>
      </c>
      <c r="F2066" s="141" t="s">
        <v>4099</v>
      </c>
      <c r="G2066" s="141" t="s">
        <v>4099</v>
      </c>
      <c r="H2066" s="141" t="s">
        <v>4099</v>
      </c>
      <c r="I2066" s="141" t="s">
        <v>4099</v>
      </c>
      <c r="J2066" s="141" t="s">
        <v>4098</v>
      </c>
      <c r="K2066" s="141" t="s">
        <v>4098</v>
      </c>
      <c r="L2066" s="141" t="s">
        <v>4098</v>
      </c>
      <c r="M2066" s="141" t="s">
        <v>4098</v>
      </c>
      <c r="N2066" s="141" t="s">
        <v>4098</v>
      </c>
      <c r="O2066" s="141" t="s">
        <v>4098</v>
      </c>
    </row>
    <row r="2067" spans="1:15" x14ac:dyDescent="0.2">
      <c r="A2067" s="141">
        <v>335802</v>
      </c>
      <c r="B2067" s="141" t="s">
        <v>4111</v>
      </c>
      <c r="C2067" s="141" t="s">
        <v>4099</v>
      </c>
      <c r="D2067" s="141" t="s">
        <v>4099</v>
      </c>
      <c r="E2067" s="141" t="s">
        <v>4099</v>
      </c>
      <c r="F2067" s="141" t="s">
        <v>4099</v>
      </c>
      <c r="G2067" s="141" t="s">
        <v>4099</v>
      </c>
      <c r="H2067" s="141" t="s">
        <v>4098</v>
      </c>
      <c r="I2067" s="141" t="s">
        <v>4098</v>
      </c>
      <c r="J2067" s="141" t="s">
        <v>4098</v>
      </c>
      <c r="K2067" s="141" t="s">
        <v>4098</v>
      </c>
      <c r="L2067" s="141" t="s">
        <v>4098</v>
      </c>
      <c r="M2067" s="141" t="s">
        <v>4098</v>
      </c>
      <c r="N2067" s="141" t="s">
        <v>4098</v>
      </c>
      <c r="O2067" s="141" t="s">
        <v>4098</v>
      </c>
    </row>
    <row r="2068" spans="1:15" x14ac:dyDescent="0.2">
      <c r="A2068" s="141">
        <v>335809</v>
      </c>
      <c r="B2068" s="141" t="s">
        <v>4111</v>
      </c>
      <c r="C2068" s="141" t="s">
        <v>4099</v>
      </c>
      <c r="D2068" s="141" t="s">
        <v>4098</v>
      </c>
      <c r="E2068" s="141" t="s">
        <v>4099</v>
      </c>
      <c r="F2068" s="141" t="s">
        <v>4098</v>
      </c>
      <c r="G2068" s="141" t="s">
        <v>4099</v>
      </c>
      <c r="H2068" s="141" t="s">
        <v>4098</v>
      </c>
      <c r="I2068" s="141" t="s">
        <v>4098</v>
      </c>
      <c r="J2068" s="141" t="s">
        <v>4098</v>
      </c>
      <c r="K2068" s="141" t="s">
        <v>4098</v>
      </c>
      <c r="L2068" s="141" t="s">
        <v>4098</v>
      </c>
      <c r="M2068" s="141" t="s">
        <v>4098</v>
      </c>
      <c r="N2068" s="141" t="s">
        <v>4098</v>
      </c>
      <c r="O2068" s="141" t="s">
        <v>4098</v>
      </c>
    </row>
    <row r="2069" spans="1:15" x14ac:dyDescent="0.2">
      <c r="A2069" s="141">
        <v>335810</v>
      </c>
      <c r="B2069" s="141" t="s">
        <v>4111</v>
      </c>
      <c r="C2069" s="141" t="s">
        <v>4099</v>
      </c>
      <c r="D2069" s="141" t="s">
        <v>4098</v>
      </c>
      <c r="E2069" s="141" t="s">
        <v>4099</v>
      </c>
      <c r="F2069" s="141" t="s">
        <v>4098</v>
      </c>
      <c r="G2069" s="141" t="s">
        <v>4099</v>
      </c>
      <c r="H2069" s="141" t="s">
        <v>4098</v>
      </c>
      <c r="I2069" s="141" t="s">
        <v>4098</v>
      </c>
      <c r="J2069" s="141" t="s">
        <v>4098</v>
      </c>
      <c r="K2069" s="141" t="s">
        <v>4098</v>
      </c>
      <c r="L2069" s="141" t="s">
        <v>4098</v>
      </c>
      <c r="M2069" s="141" t="s">
        <v>4098</v>
      </c>
      <c r="N2069" s="141" t="s">
        <v>4098</v>
      </c>
      <c r="O2069" s="141" t="s">
        <v>4098</v>
      </c>
    </row>
    <row r="2070" spans="1:15" x14ac:dyDescent="0.2">
      <c r="A2070" s="141">
        <v>335816</v>
      </c>
      <c r="B2070" s="141" t="s">
        <v>4111</v>
      </c>
      <c r="C2070" s="141" t="s">
        <v>4099</v>
      </c>
      <c r="D2070" s="141" t="s">
        <v>4098</v>
      </c>
      <c r="E2070" s="141" t="s">
        <v>4099</v>
      </c>
      <c r="F2070" s="141" t="s">
        <v>4098</v>
      </c>
      <c r="G2070" s="141" t="s">
        <v>4098</v>
      </c>
      <c r="H2070" s="141" t="s">
        <v>4098</v>
      </c>
      <c r="I2070" s="141" t="s">
        <v>4098</v>
      </c>
      <c r="J2070" s="141" t="s">
        <v>4098</v>
      </c>
      <c r="K2070" s="141" t="s">
        <v>4098</v>
      </c>
      <c r="L2070" s="141" t="s">
        <v>4098</v>
      </c>
      <c r="M2070" s="141" t="s">
        <v>4098</v>
      </c>
      <c r="N2070" s="141" t="s">
        <v>4098</v>
      </c>
      <c r="O2070" s="141" t="s">
        <v>4098</v>
      </c>
    </row>
    <row r="2071" spans="1:15" x14ac:dyDescent="0.2">
      <c r="A2071" s="141">
        <v>335822</v>
      </c>
      <c r="B2071" s="141" t="s">
        <v>4111</v>
      </c>
      <c r="C2071" s="141" t="s">
        <v>4099</v>
      </c>
      <c r="D2071" s="141" t="s">
        <v>4099</v>
      </c>
      <c r="E2071" s="141" t="s">
        <v>4099</v>
      </c>
      <c r="F2071" s="141" t="s">
        <v>4099</v>
      </c>
      <c r="G2071" s="141" t="s">
        <v>4099</v>
      </c>
      <c r="H2071" s="141" t="s">
        <v>4098</v>
      </c>
      <c r="I2071" s="141" t="s">
        <v>4098</v>
      </c>
      <c r="J2071" s="141" t="s">
        <v>4098</v>
      </c>
      <c r="K2071" s="141" t="s">
        <v>4098</v>
      </c>
      <c r="L2071" s="141" t="s">
        <v>4098</v>
      </c>
      <c r="M2071" s="141" t="s">
        <v>4098</v>
      </c>
      <c r="N2071" s="141" t="s">
        <v>4098</v>
      </c>
      <c r="O2071" s="141" t="s">
        <v>4098</v>
      </c>
    </row>
    <row r="2072" spans="1:15" x14ac:dyDescent="0.2">
      <c r="A2072" s="141">
        <v>335824</v>
      </c>
      <c r="B2072" s="141" t="s">
        <v>4111</v>
      </c>
      <c r="C2072" s="141" t="s">
        <v>4100</v>
      </c>
      <c r="D2072" s="141" t="s">
        <v>4099</v>
      </c>
      <c r="E2072" s="141" t="s">
        <v>4099</v>
      </c>
      <c r="F2072" s="141" t="s">
        <v>4098</v>
      </c>
      <c r="G2072" s="141" t="s">
        <v>4098</v>
      </c>
      <c r="H2072" s="141" t="s">
        <v>4099</v>
      </c>
      <c r="I2072" s="141" t="s">
        <v>4099</v>
      </c>
      <c r="J2072" s="141" t="s">
        <v>4098</v>
      </c>
      <c r="K2072" s="141" t="s">
        <v>4098</v>
      </c>
      <c r="L2072" s="141" t="s">
        <v>4099</v>
      </c>
      <c r="M2072" s="141" t="s">
        <v>4100</v>
      </c>
      <c r="N2072" s="141" t="s">
        <v>4100</v>
      </c>
      <c r="O2072" s="141" t="s">
        <v>4098</v>
      </c>
    </row>
    <row r="2073" spans="1:15" x14ac:dyDescent="0.2">
      <c r="A2073" s="141">
        <v>335826</v>
      </c>
      <c r="B2073" s="141" t="s">
        <v>4111</v>
      </c>
      <c r="C2073" s="141" t="s">
        <v>4098</v>
      </c>
      <c r="D2073" s="141" t="s">
        <v>4098</v>
      </c>
      <c r="E2073" s="141" t="s">
        <v>4099</v>
      </c>
      <c r="F2073" s="141" t="s">
        <v>4099</v>
      </c>
      <c r="G2073" s="141" t="s">
        <v>4099</v>
      </c>
      <c r="H2073" s="141" t="s">
        <v>4099</v>
      </c>
      <c r="I2073" s="141" t="s">
        <v>4098</v>
      </c>
      <c r="J2073" s="141" t="s">
        <v>4098</v>
      </c>
      <c r="K2073" s="141" t="s">
        <v>4098</v>
      </c>
      <c r="L2073" s="141" t="s">
        <v>4098</v>
      </c>
      <c r="M2073" s="141" t="s">
        <v>4098</v>
      </c>
      <c r="N2073" s="141" t="s">
        <v>4098</v>
      </c>
      <c r="O2073" s="141" t="s">
        <v>4098</v>
      </c>
    </row>
    <row r="2074" spans="1:15" x14ac:dyDescent="0.2">
      <c r="A2074" s="141">
        <v>335827</v>
      </c>
      <c r="B2074" s="141" t="s">
        <v>4111</v>
      </c>
      <c r="C2074" s="141" t="s">
        <v>4099</v>
      </c>
      <c r="D2074" s="141" t="s">
        <v>4098</v>
      </c>
      <c r="E2074" s="141" t="s">
        <v>4098</v>
      </c>
      <c r="F2074" s="141" t="s">
        <v>4098</v>
      </c>
      <c r="G2074" s="141" t="s">
        <v>4099</v>
      </c>
      <c r="H2074" s="141" t="s">
        <v>4099</v>
      </c>
      <c r="I2074" s="141" t="s">
        <v>4098</v>
      </c>
      <c r="J2074" s="141" t="s">
        <v>4098</v>
      </c>
      <c r="K2074" s="141" t="s">
        <v>4098</v>
      </c>
      <c r="L2074" s="141" t="s">
        <v>4098</v>
      </c>
      <c r="M2074" s="141" t="s">
        <v>4098</v>
      </c>
      <c r="N2074" s="141" t="s">
        <v>4098</v>
      </c>
      <c r="O2074" s="141" t="s">
        <v>4098</v>
      </c>
    </row>
    <row r="2075" spans="1:15" x14ac:dyDescent="0.2">
      <c r="A2075" s="141">
        <v>335828</v>
      </c>
      <c r="B2075" s="141" t="s">
        <v>4111</v>
      </c>
      <c r="C2075" s="141" t="s">
        <v>4099</v>
      </c>
      <c r="D2075" s="141" t="s">
        <v>4098</v>
      </c>
      <c r="E2075" s="141" t="s">
        <v>4099</v>
      </c>
      <c r="F2075" s="141" t="s">
        <v>4098</v>
      </c>
      <c r="G2075" s="141" t="s">
        <v>4099</v>
      </c>
      <c r="H2075" s="141" t="s">
        <v>4099</v>
      </c>
      <c r="I2075" s="141" t="s">
        <v>4098</v>
      </c>
      <c r="J2075" s="141" t="s">
        <v>4098</v>
      </c>
      <c r="K2075" s="141" t="s">
        <v>4098</v>
      </c>
      <c r="L2075" s="141" t="s">
        <v>4098</v>
      </c>
      <c r="M2075" s="141" t="s">
        <v>4098</v>
      </c>
      <c r="N2075" s="141" t="s">
        <v>4098</v>
      </c>
      <c r="O2075" s="141" t="s">
        <v>4098</v>
      </c>
    </row>
    <row r="2076" spans="1:15" x14ac:dyDescent="0.2">
      <c r="A2076" s="141">
        <v>335829</v>
      </c>
      <c r="B2076" s="141" t="s">
        <v>4111</v>
      </c>
      <c r="C2076" s="141" t="s">
        <v>4099</v>
      </c>
      <c r="D2076" s="141" t="s">
        <v>4099</v>
      </c>
      <c r="E2076" s="141" t="s">
        <v>4098</v>
      </c>
      <c r="F2076" s="141" t="s">
        <v>4099</v>
      </c>
      <c r="G2076" s="141" t="s">
        <v>4099</v>
      </c>
      <c r="H2076" s="141" t="s">
        <v>4099</v>
      </c>
      <c r="I2076" s="141" t="s">
        <v>4099</v>
      </c>
      <c r="J2076" s="141" t="s">
        <v>4098</v>
      </c>
      <c r="K2076" s="141" t="s">
        <v>4098</v>
      </c>
      <c r="L2076" s="141" t="s">
        <v>4098</v>
      </c>
      <c r="M2076" s="141" t="s">
        <v>4098</v>
      </c>
      <c r="N2076" s="141" t="s">
        <v>4098</v>
      </c>
      <c r="O2076" s="141" t="s">
        <v>4098</v>
      </c>
    </row>
    <row r="2077" spans="1:15" x14ac:dyDescent="0.2">
      <c r="A2077" s="141">
        <v>335835</v>
      </c>
      <c r="B2077" s="141" t="s">
        <v>4111</v>
      </c>
      <c r="C2077" s="141" t="s">
        <v>4099</v>
      </c>
      <c r="D2077" s="141" t="s">
        <v>4099</v>
      </c>
      <c r="E2077" s="141" t="s">
        <v>4099</v>
      </c>
      <c r="F2077" s="141" t="s">
        <v>4100</v>
      </c>
      <c r="G2077" s="141" t="s">
        <v>4099</v>
      </c>
      <c r="H2077" s="141" t="s">
        <v>4099</v>
      </c>
      <c r="I2077" s="141" t="s">
        <v>4099</v>
      </c>
      <c r="J2077" s="141" t="s">
        <v>4099</v>
      </c>
      <c r="K2077" s="141" t="s">
        <v>4100</v>
      </c>
      <c r="L2077" s="141" t="s">
        <v>4099</v>
      </c>
      <c r="M2077" s="141" t="s">
        <v>4099</v>
      </c>
      <c r="N2077" s="141" t="s">
        <v>4098</v>
      </c>
      <c r="O2077" s="141" t="s">
        <v>4098</v>
      </c>
    </row>
    <row r="2078" spans="1:15" x14ac:dyDescent="0.2">
      <c r="A2078" s="141">
        <v>335837</v>
      </c>
      <c r="B2078" s="141" t="s">
        <v>4111</v>
      </c>
      <c r="C2078" s="141" t="s">
        <v>4099</v>
      </c>
      <c r="D2078" s="141" t="s">
        <v>4098</v>
      </c>
      <c r="E2078" s="141" t="s">
        <v>4098</v>
      </c>
      <c r="F2078" s="141" t="s">
        <v>4098</v>
      </c>
      <c r="G2078" s="141" t="s">
        <v>4099</v>
      </c>
      <c r="H2078" s="141" t="s">
        <v>4099</v>
      </c>
      <c r="I2078" s="141" t="s">
        <v>4098</v>
      </c>
      <c r="J2078" s="141" t="s">
        <v>4098</v>
      </c>
      <c r="K2078" s="141" t="s">
        <v>4098</v>
      </c>
      <c r="L2078" s="141" t="s">
        <v>4098</v>
      </c>
      <c r="M2078" s="141" t="s">
        <v>4098</v>
      </c>
      <c r="N2078" s="141" t="s">
        <v>4098</v>
      </c>
      <c r="O2078" s="141" t="s">
        <v>4098</v>
      </c>
    </row>
    <row r="2079" spans="1:15" x14ac:dyDescent="0.2">
      <c r="A2079" s="141">
        <v>335838</v>
      </c>
      <c r="B2079" s="141" t="s">
        <v>4111</v>
      </c>
      <c r="C2079" s="141" t="s">
        <v>4099</v>
      </c>
      <c r="D2079" s="141" t="s">
        <v>4099</v>
      </c>
      <c r="E2079" s="141" t="s">
        <v>4099</v>
      </c>
      <c r="F2079" s="141" t="s">
        <v>4099</v>
      </c>
      <c r="G2079" s="141" t="s">
        <v>4100</v>
      </c>
      <c r="H2079" s="141" t="s">
        <v>4099</v>
      </c>
      <c r="I2079" s="141" t="s">
        <v>4099</v>
      </c>
      <c r="J2079" s="141" t="s">
        <v>4098</v>
      </c>
      <c r="K2079" s="141" t="s">
        <v>4098</v>
      </c>
      <c r="L2079" s="141" t="s">
        <v>4099</v>
      </c>
      <c r="M2079" s="141" t="s">
        <v>4098</v>
      </c>
      <c r="N2079" s="141" t="s">
        <v>4099</v>
      </c>
      <c r="O2079" s="141" t="s">
        <v>4098</v>
      </c>
    </row>
    <row r="2080" spans="1:15" x14ac:dyDescent="0.2">
      <c r="A2080" s="141">
        <v>335842</v>
      </c>
      <c r="B2080" s="141" t="s">
        <v>4111</v>
      </c>
      <c r="C2080" s="141" t="s">
        <v>4100</v>
      </c>
      <c r="D2080" s="141" t="s">
        <v>4100</v>
      </c>
      <c r="E2080" s="141" t="s">
        <v>4099</v>
      </c>
      <c r="F2080" s="141" t="s">
        <v>4100</v>
      </c>
      <c r="G2080" s="141" t="s">
        <v>4100</v>
      </c>
      <c r="H2080" s="141" t="s">
        <v>4100</v>
      </c>
      <c r="I2080" s="141" t="s">
        <v>4099</v>
      </c>
      <c r="J2080" s="141" t="s">
        <v>4099</v>
      </c>
      <c r="K2080" s="141" t="s">
        <v>4098</v>
      </c>
      <c r="L2080" s="141" t="s">
        <v>4099</v>
      </c>
      <c r="M2080" s="141" t="s">
        <v>4098</v>
      </c>
      <c r="N2080" s="141" t="s">
        <v>4098</v>
      </c>
      <c r="O2080" s="141" t="s">
        <v>4099</v>
      </c>
    </row>
    <row r="2081" spans="1:15" x14ac:dyDescent="0.2">
      <c r="A2081" s="141">
        <v>335844</v>
      </c>
      <c r="B2081" s="141" t="s">
        <v>4111</v>
      </c>
      <c r="C2081" s="141" t="s">
        <v>4100</v>
      </c>
      <c r="D2081" s="141" t="s">
        <v>4100</v>
      </c>
      <c r="E2081" s="141" t="s">
        <v>4100</v>
      </c>
      <c r="F2081" s="141" t="s">
        <v>4098</v>
      </c>
      <c r="G2081" s="141" t="s">
        <v>4100</v>
      </c>
      <c r="H2081" s="141" t="s">
        <v>4100</v>
      </c>
      <c r="I2081" s="141" t="s">
        <v>4098</v>
      </c>
      <c r="J2081" s="141" t="s">
        <v>4098</v>
      </c>
      <c r="K2081" s="141" t="s">
        <v>4098</v>
      </c>
      <c r="L2081" s="141" t="s">
        <v>4098</v>
      </c>
      <c r="M2081" s="141" t="s">
        <v>4098</v>
      </c>
      <c r="N2081" s="141" t="s">
        <v>4098</v>
      </c>
      <c r="O2081" s="141" t="s">
        <v>4098</v>
      </c>
    </row>
    <row r="2082" spans="1:15" x14ac:dyDescent="0.2">
      <c r="A2082" s="141">
        <v>335847</v>
      </c>
      <c r="B2082" s="141" t="s">
        <v>4111</v>
      </c>
      <c r="C2082" s="141" t="s">
        <v>4099</v>
      </c>
      <c r="D2082" s="141" t="s">
        <v>4098</v>
      </c>
      <c r="E2082" s="141" t="s">
        <v>4099</v>
      </c>
      <c r="F2082" s="141" t="s">
        <v>4099</v>
      </c>
      <c r="G2082" s="141" t="s">
        <v>4098</v>
      </c>
      <c r="H2082" s="141" t="s">
        <v>4098</v>
      </c>
      <c r="I2082" s="141" t="s">
        <v>4098</v>
      </c>
      <c r="J2082" s="141" t="s">
        <v>4098</v>
      </c>
      <c r="K2082" s="141" t="s">
        <v>4098</v>
      </c>
      <c r="L2082" s="141" t="s">
        <v>4098</v>
      </c>
      <c r="M2082" s="141" t="s">
        <v>4098</v>
      </c>
      <c r="N2082" s="141" t="s">
        <v>4098</v>
      </c>
      <c r="O2082" s="141" t="s">
        <v>4098</v>
      </c>
    </row>
    <row r="2083" spans="1:15" x14ac:dyDescent="0.2">
      <c r="A2083" s="141">
        <v>335848</v>
      </c>
      <c r="B2083" s="141" t="s">
        <v>4111</v>
      </c>
      <c r="C2083" s="141" t="s">
        <v>4099</v>
      </c>
      <c r="D2083" s="141" t="s">
        <v>4099</v>
      </c>
      <c r="E2083" s="141" t="s">
        <v>4099</v>
      </c>
      <c r="F2083" s="141" t="s">
        <v>4099</v>
      </c>
      <c r="G2083" s="141" t="s">
        <v>4098</v>
      </c>
      <c r="H2083" s="141" t="s">
        <v>4098</v>
      </c>
      <c r="I2083" s="141" t="s">
        <v>4099</v>
      </c>
      <c r="J2083" s="141" t="s">
        <v>4098</v>
      </c>
      <c r="K2083" s="141" t="s">
        <v>4098</v>
      </c>
      <c r="L2083" s="141" t="s">
        <v>4098</v>
      </c>
      <c r="M2083" s="141" t="s">
        <v>4098</v>
      </c>
      <c r="N2083" s="141" t="s">
        <v>4098</v>
      </c>
      <c r="O2083" s="141" t="s">
        <v>4098</v>
      </c>
    </row>
    <row r="2084" spans="1:15" x14ac:dyDescent="0.2">
      <c r="A2084" s="141">
        <v>335849</v>
      </c>
      <c r="B2084" s="141" t="s">
        <v>4111</v>
      </c>
      <c r="C2084" s="141" t="s">
        <v>4099</v>
      </c>
      <c r="D2084" s="141" t="s">
        <v>4099</v>
      </c>
      <c r="E2084" s="141" t="s">
        <v>4099</v>
      </c>
      <c r="F2084" s="141" t="s">
        <v>4099</v>
      </c>
      <c r="G2084" s="141" t="s">
        <v>4099</v>
      </c>
      <c r="H2084" s="141" t="s">
        <v>4099</v>
      </c>
      <c r="I2084" s="141" t="s">
        <v>4098</v>
      </c>
      <c r="J2084" s="141" t="s">
        <v>4098</v>
      </c>
      <c r="K2084" s="141" t="s">
        <v>4098</v>
      </c>
      <c r="L2084" s="141" t="s">
        <v>4098</v>
      </c>
      <c r="M2084" s="141" t="s">
        <v>4098</v>
      </c>
      <c r="N2084" s="141" t="s">
        <v>4098</v>
      </c>
      <c r="O2084" s="141" t="s">
        <v>4098</v>
      </c>
    </row>
    <row r="2085" spans="1:15" x14ac:dyDescent="0.2">
      <c r="A2085" s="141">
        <v>335853</v>
      </c>
      <c r="B2085" s="141" t="s">
        <v>4111</v>
      </c>
      <c r="C2085" s="141" t="s">
        <v>4099</v>
      </c>
      <c r="D2085" s="141" t="s">
        <v>4099</v>
      </c>
      <c r="E2085" s="141" t="s">
        <v>4099</v>
      </c>
      <c r="F2085" s="141" t="s">
        <v>4099</v>
      </c>
      <c r="G2085" s="141" t="s">
        <v>4099</v>
      </c>
      <c r="H2085" s="141" t="s">
        <v>4099</v>
      </c>
      <c r="I2085" s="141" t="s">
        <v>4099</v>
      </c>
      <c r="J2085" s="141" t="s">
        <v>4098</v>
      </c>
      <c r="K2085" s="141" t="s">
        <v>4098</v>
      </c>
      <c r="L2085" s="141" t="s">
        <v>4098</v>
      </c>
      <c r="M2085" s="141" t="s">
        <v>4098</v>
      </c>
      <c r="N2085" s="141" t="s">
        <v>4098</v>
      </c>
      <c r="O2085" s="141" t="s">
        <v>4098</v>
      </c>
    </row>
    <row r="2086" spans="1:15" x14ac:dyDescent="0.2">
      <c r="A2086" s="141">
        <v>335856</v>
      </c>
      <c r="B2086" s="141" t="s">
        <v>4111</v>
      </c>
      <c r="C2086" s="141" t="s">
        <v>4099</v>
      </c>
      <c r="D2086" s="141" t="s">
        <v>4099</v>
      </c>
      <c r="E2086" s="141" t="s">
        <v>4099</v>
      </c>
      <c r="F2086" s="141" t="s">
        <v>4098</v>
      </c>
      <c r="G2086" s="141" t="s">
        <v>4099</v>
      </c>
      <c r="H2086" s="141" t="s">
        <v>4098</v>
      </c>
      <c r="I2086" s="141" t="s">
        <v>4098</v>
      </c>
      <c r="J2086" s="141" t="s">
        <v>4098</v>
      </c>
      <c r="K2086" s="141" t="s">
        <v>4098</v>
      </c>
      <c r="L2086" s="141" t="s">
        <v>4098</v>
      </c>
      <c r="M2086" s="141" t="s">
        <v>4098</v>
      </c>
      <c r="N2086" s="141" t="s">
        <v>4098</v>
      </c>
      <c r="O2086" s="141" t="s">
        <v>4098</v>
      </c>
    </row>
    <row r="2087" spans="1:15" x14ac:dyDescent="0.2">
      <c r="A2087" s="141">
        <v>335857</v>
      </c>
      <c r="B2087" s="141" t="s">
        <v>4111</v>
      </c>
      <c r="C2087" s="141" t="s">
        <v>4100</v>
      </c>
      <c r="D2087" s="141" t="s">
        <v>4100</v>
      </c>
      <c r="E2087" s="141" t="s">
        <v>4099</v>
      </c>
      <c r="F2087" s="141" t="s">
        <v>4099</v>
      </c>
      <c r="G2087" s="141" t="s">
        <v>4100</v>
      </c>
      <c r="H2087" s="141" t="s">
        <v>4100</v>
      </c>
      <c r="I2087" s="141" t="s">
        <v>4099</v>
      </c>
      <c r="J2087" s="141" t="s">
        <v>4098</v>
      </c>
      <c r="K2087" s="141" t="s">
        <v>4098</v>
      </c>
      <c r="L2087" s="141" t="s">
        <v>4098</v>
      </c>
      <c r="M2087" s="141" t="s">
        <v>4098</v>
      </c>
      <c r="N2087" s="141" t="s">
        <v>4098</v>
      </c>
      <c r="O2087" s="141" t="s">
        <v>4098</v>
      </c>
    </row>
    <row r="2088" spans="1:15" x14ac:dyDescent="0.2">
      <c r="A2088" s="141">
        <v>335860</v>
      </c>
      <c r="B2088" s="141" t="s">
        <v>4111</v>
      </c>
      <c r="C2088" s="141" t="s">
        <v>4099</v>
      </c>
      <c r="D2088" s="141" t="s">
        <v>4100</v>
      </c>
      <c r="E2088" s="141" t="s">
        <v>4100</v>
      </c>
      <c r="F2088" s="141" t="s">
        <v>4100</v>
      </c>
      <c r="G2088" s="141" t="s">
        <v>4098</v>
      </c>
      <c r="H2088" s="141" t="s">
        <v>4100</v>
      </c>
      <c r="I2088" s="141" t="s">
        <v>4099</v>
      </c>
      <c r="J2088" s="141" t="s">
        <v>4099</v>
      </c>
      <c r="K2088" s="141" t="s">
        <v>4099</v>
      </c>
      <c r="L2088" s="141" t="s">
        <v>4099</v>
      </c>
      <c r="M2088" s="141" t="s">
        <v>4099</v>
      </c>
      <c r="N2088" s="141" t="s">
        <v>4099</v>
      </c>
      <c r="O2088" s="141" t="s">
        <v>4099</v>
      </c>
    </row>
    <row r="2089" spans="1:15" x14ac:dyDescent="0.2">
      <c r="A2089" s="141">
        <v>335861</v>
      </c>
      <c r="B2089" s="141" t="s">
        <v>4111</v>
      </c>
      <c r="C2089" s="141" t="s">
        <v>4099</v>
      </c>
      <c r="D2089" s="141" t="s">
        <v>4099</v>
      </c>
      <c r="E2089" s="141" t="s">
        <v>4099</v>
      </c>
      <c r="F2089" s="141" t="s">
        <v>4099</v>
      </c>
      <c r="G2089" s="141" t="s">
        <v>4099</v>
      </c>
      <c r="H2089" s="141" t="s">
        <v>4099</v>
      </c>
      <c r="I2089" s="141" t="s">
        <v>4099</v>
      </c>
      <c r="J2089" s="141" t="s">
        <v>4098</v>
      </c>
      <c r="K2089" s="141" t="s">
        <v>4098</v>
      </c>
      <c r="L2089" s="141" t="s">
        <v>4098</v>
      </c>
      <c r="M2089" s="141" t="s">
        <v>4098</v>
      </c>
      <c r="N2089" s="141" t="s">
        <v>4098</v>
      </c>
      <c r="O2089" s="141" t="s">
        <v>4098</v>
      </c>
    </row>
    <row r="2090" spans="1:15" x14ac:dyDescent="0.2">
      <c r="A2090" s="141">
        <v>335863</v>
      </c>
      <c r="B2090" s="141" t="s">
        <v>4111</v>
      </c>
      <c r="C2090" s="141" t="s">
        <v>4099</v>
      </c>
      <c r="D2090" s="141" t="s">
        <v>4098</v>
      </c>
      <c r="E2090" s="141" t="s">
        <v>4099</v>
      </c>
      <c r="F2090" s="141" t="s">
        <v>4099</v>
      </c>
      <c r="G2090" s="141" t="s">
        <v>4098</v>
      </c>
      <c r="H2090" s="141" t="s">
        <v>4099</v>
      </c>
      <c r="I2090" s="141" t="s">
        <v>4098</v>
      </c>
      <c r="J2090" s="141" t="s">
        <v>4098</v>
      </c>
      <c r="K2090" s="141" t="s">
        <v>4098</v>
      </c>
      <c r="L2090" s="141" t="s">
        <v>4098</v>
      </c>
      <c r="M2090" s="141" t="s">
        <v>4098</v>
      </c>
      <c r="N2090" s="141" t="s">
        <v>4098</v>
      </c>
      <c r="O2090" s="141" t="s">
        <v>4098</v>
      </c>
    </row>
    <row r="2091" spans="1:15" x14ac:dyDescent="0.2">
      <c r="A2091" s="141">
        <v>335864</v>
      </c>
      <c r="B2091" s="141" t="s">
        <v>4111</v>
      </c>
      <c r="C2091" s="141" t="s">
        <v>4098</v>
      </c>
      <c r="D2091" s="141" t="s">
        <v>4099</v>
      </c>
      <c r="E2091" s="141" t="s">
        <v>4098</v>
      </c>
      <c r="F2091" s="141" t="s">
        <v>4098</v>
      </c>
      <c r="G2091" s="141" t="s">
        <v>4098</v>
      </c>
      <c r="H2091" s="141" t="s">
        <v>4099</v>
      </c>
      <c r="I2091" s="141" t="s">
        <v>4098</v>
      </c>
      <c r="J2091" s="141" t="s">
        <v>4098</v>
      </c>
      <c r="K2091" s="141" t="s">
        <v>4098</v>
      </c>
      <c r="L2091" s="141" t="s">
        <v>4098</v>
      </c>
      <c r="M2091" s="141" t="s">
        <v>4098</v>
      </c>
      <c r="N2091" s="141" t="s">
        <v>4098</v>
      </c>
      <c r="O2091" s="141" t="s">
        <v>4098</v>
      </c>
    </row>
    <row r="2092" spans="1:15" x14ac:dyDescent="0.2">
      <c r="A2092" s="141">
        <v>335866</v>
      </c>
      <c r="B2092" s="141" t="s">
        <v>4111</v>
      </c>
      <c r="C2092" s="141" t="s">
        <v>4099</v>
      </c>
      <c r="D2092" s="141" t="s">
        <v>4099</v>
      </c>
      <c r="E2092" s="141" t="s">
        <v>4099</v>
      </c>
      <c r="F2092" s="141" t="s">
        <v>4099</v>
      </c>
      <c r="G2092" s="141" t="s">
        <v>4099</v>
      </c>
      <c r="H2092" s="141" t="s">
        <v>4099</v>
      </c>
      <c r="I2092" s="141" t="s">
        <v>4099</v>
      </c>
      <c r="J2092" s="141" t="s">
        <v>4098</v>
      </c>
      <c r="K2092" s="141" t="s">
        <v>4098</v>
      </c>
      <c r="L2092" s="141" t="s">
        <v>4098</v>
      </c>
      <c r="M2092" s="141" t="s">
        <v>4098</v>
      </c>
      <c r="N2092" s="141" t="s">
        <v>4099</v>
      </c>
      <c r="O2092" s="141" t="s">
        <v>4099</v>
      </c>
    </row>
    <row r="2093" spans="1:15" x14ac:dyDescent="0.2">
      <c r="A2093" s="141">
        <v>335869</v>
      </c>
      <c r="B2093" s="141" t="s">
        <v>4111</v>
      </c>
      <c r="C2093" s="141" t="s">
        <v>4099</v>
      </c>
      <c r="D2093" s="141" t="s">
        <v>4099</v>
      </c>
      <c r="E2093" s="141" t="s">
        <v>4099</v>
      </c>
      <c r="F2093" s="141" t="s">
        <v>4098</v>
      </c>
      <c r="G2093" s="141" t="s">
        <v>4098</v>
      </c>
      <c r="H2093" s="141" t="s">
        <v>4099</v>
      </c>
      <c r="I2093" s="141" t="s">
        <v>4098</v>
      </c>
      <c r="J2093" s="141" t="s">
        <v>4098</v>
      </c>
      <c r="K2093" s="141" t="s">
        <v>4098</v>
      </c>
      <c r="L2093" s="141" t="s">
        <v>4098</v>
      </c>
      <c r="M2093" s="141" t="s">
        <v>4098</v>
      </c>
      <c r="N2093" s="141" t="s">
        <v>4098</v>
      </c>
      <c r="O2093" s="141" t="s">
        <v>4098</v>
      </c>
    </row>
    <row r="2094" spans="1:15" x14ac:dyDescent="0.2">
      <c r="A2094" s="141">
        <v>335871</v>
      </c>
      <c r="B2094" s="141" t="s">
        <v>4111</v>
      </c>
      <c r="C2094" s="141" t="s">
        <v>4099</v>
      </c>
      <c r="D2094" s="141" t="s">
        <v>4098</v>
      </c>
      <c r="E2094" s="141" t="s">
        <v>4098</v>
      </c>
      <c r="F2094" s="141" t="s">
        <v>4099</v>
      </c>
      <c r="G2094" s="141" t="s">
        <v>4099</v>
      </c>
      <c r="H2094" s="141" t="s">
        <v>4098</v>
      </c>
      <c r="I2094" s="141" t="s">
        <v>4098</v>
      </c>
      <c r="J2094" s="141" t="s">
        <v>4098</v>
      </c>
      <c r="K2094" s="141" t="s">
        <v>4098</v>
      </c>
      <c r="L2094" s="141" t="s">
        <v>4098</v>
      </c>
      <c r="M2094" s="141" t="s">
        <v>4098</v>
      </c>
      <c r="N2094" s="141" t="s">
        <v>4098</v>
      </c>
      <c r="O2094" s="141" t="s">
        <v>4098</v>
      </c>
    </row>
    <row r="2095" spans="1:15" x14ac:dyDescent="0.2">
      <c r="A2095" s="141">
        <v>335872</v>
      </c>
      <c r="B2095" s="141" t="s">
        <v>4111</v>
      </c>
      <c r="C2095" s="141" t="s">
        <v>4099</v>
      </c>
      <c r="D2095" s="141" t="s">
        <v>4099</v>
      </c>
      <c r="E2095" s="141" t="s">
        <v>4100</v>
      </c>
      <c r="F2095" s="141" t="s">
        <v>4099</v>
      </c>
      <c r="G2095" s="141" t="s">
        <v>4100</v>
      </c>
      <c r="H2095" s="141" t="s">
        <v>4099</v>
      </c>
      <c r="I2095" s="141" t="s">
        <v>4099</v>
      </c>
      <c r="J2095" s="141" t="s">
        <v>4100</v>
      </c>
      <c r="K2095" s="141" t="s">
        <v>4099</v>
      </c>
      <c r="L2095" s="141" t="s">
        <v>4100</v>
      </c>
      <c r="M2095" s="141" t="s">
        <v>4099</v>
      </c>
      <c r="N2095" s="141" t="s">
        <v>4098</v>
      </c>
      <c r="O2095" s="141" t="s">
        <v>4098</v>
      </c>
    </row>
    <row r="2096" spans="1:15" x14ac:dyDescent="0.2">
      <c r="A2096" s="141">
        <v>335873</v>
      </c>
      <c r="B2096" s="141" t="s">
        <v>4111</v>
      </c>
      <c r="C2096" s="141" t="s">
        <v>4100</v>
      </c>
      <c r="D2096" s="141" t="s">
        <v>4100</v>
      </c>
      <c r="E2096" s="141" t="s">
        <v>4099</v>
      </c>
      <c r="F2096" s="141" t="s">
        <v>4098</v>
      </c>
      <c r="G2096" s="141" t="s">
        <v>4099</v>
      </c>
      <c r="H2096" s="141" t="s">
        <v>4098</v>
      </c>
      <c r="I2096" s="141" t="s">
        <v>4098</v>
      </c>
      <c r="J2096" s="141" t="s">
        <v>4098</v>
      </c>
      <c r="K2096" s="141" t="s">
        <v>4098</v>
      </c>
      <c r="L2096" s="141" t="s">
        <v>4098</v>
      </c>
      <c r="M2096" s="141" t="s">
        <v>4098</v>
      </c>
      <c r="N2096" s="141" t="s">
        <v>4098</v>
      </c>
      <c r="O2096" s="141" t="s">
        <v>4098</v>
      </c>
    </row>
    <row r="2097" spans="1:15" x14ac:dyDescent="0.2">
      <c r="A2097" s="141">
        <v>335877</v>
      </c>
      <c r="B2097" s="141" t="s">
        <v>4111</v>
      </c>
      <c r="C2097" s="141" t="s">
        <v>4098</v>
      </c>
      <c r="D2097" s="141" t="s">
        <v>4098</v>
      </c>
      <c r="E2097" s="141" t="s">
        <v>4099</v>
      </c>
      <c r="F2097" s="141" t="s">
        <v>4098</v>
      </c>
      <c r="G2097" s="141" t="s">
        <v>4098</v>
      </c>
      <c r="H2097" s="141" t="s">
        <v>4099</v>
      </c>
      <c r="I2097" s="141" t="s">
        <v>4099</v>
      </c>
      <c r="J2097" s="141" t="s">
        <v>4098</v>
      </c>
      <c r="K2097" s="141" t="s">
        <v>4098</v>
      </c>
      <c r="L2097" s="141" t="s">
        <v>4098</v>
      </c>
      <c r="M2097" s="141" t="s">
        <v>4098</v>
      </c>
      <c r="N2097" s="141" t="s">
        <v>4098</v>
      </c>
      <c r="O2097" s="141" t="s">
        <v>4098</v>
      </c>
    </row>
    <row r="2098" spans="1:15" x14ac:dyDescent="0.2">
      <c r="A2098" s="141">
        <v>335878</v>
      </c>
      <c r="B2098" s="141" t="s">
        <v>4111</v>
      </c>
      <c r="C2098" s="141" t="s">
        <v>4099</v>
      </c>
      <c r="D2098" s="141" t="s">
        <v>4099</v>
      </c>
      <c r="E2098" s="141" t="s">
        <v>4099</v>
      </c>
      <c r="F2098" s="141" t="s">
        <v>4099</v>
      </c>
      <c r="G2098" s="141" t="s">
        <v>4098</v>
      </c>
      <c r="H2098" s="141" t="s">
        <v>4098</v>
      </c>
      <c r="I2098" s="141" t="s">
        <v>4098</v>
      </c>
      <c r="J2098" s="141" t="s">
        <v>4098</v>
      </c>
      <c r="K2098" s="141" t="s">
        <v>4098</v>
      </c>
      <c r="L2098" s="141" t="s">
        <v>4098</v>
      </c>
      <c r="M2098" s="141" t="s">
        <v>4098</v>
      </c>
      <c r="N2098" s="141" t="s">
        <v>4098</v>
      </c>
      <c r="O2098" s="141" t="s">
        <v>4098</v>
      </c>
    </row>
    <row r="2099" spans="1:15" x14ac:dyDescent="0.2">
      <c r="A2099" s="141">
        <v>335883</v>
      </c>
      <c r="B2099" s="141" t="s">
        <v>4111</v>
      </c>
      <c r="C2099" s="141" t="s">
        <v>4099</v>
      </c>
      <c r="D2099" s="141" t="s">
        <v>4098</v>
      </c>
      <c r="E2099" s="141" t="s">
        <v>4098</v>
      </c>
      <c r="F2099" s="141" t="s">
        <v>4098</v>
      </c>
      <c r="G2099" s="141" t="s">
        <v>4098</v>
      </c>
      <c r="H2099" s="141" t="s">
        <v>4098</v>
      </c>
      <c r="I2099" s="141" t="s">
        <v>4099</v>
      </c>
      <c r="J2099" s="141" t="s">
        <v>4098</v>
      </c>
      <c r="K2099" s="141" t="s">
        <v>4098</v>
      </c>
      <c r="L2099" s="141" t="s">
        <v>4098</v>
      </c>
      <c r="M2099" s="141" t="s">
        <v>4098</v>
      </c>
      <c r="N2099" s="141" t="s">
        <v>4098</v>
      </c>
      <c r="O2099" s="141" t="s">
        <v>4098</v>
      </c>
    </row>
    <row r="2100" spans="1:15" x14ac:dyDescent="0.2">
      <c r="A2100" s="141">
        <v>335886</v>
      </c>
      <c r="B2100" s="141" t="s">
        <v>4111</v>
      </c>
      <c r="C2100" s="141" t="s">
        <v>4098</v>
      </c>
      <c r="D2100" s="141" t="s">
        <v>4098</v>
      </c>
      <c r="E2100" s="141" t="s">
        <v>4099</v>
      </c>
      <c r="F2100" s="141" t="s">
        <v>4098</v>
      </c>
      <c r="G2100" s="141" t="s">
        <v>4099</v>
      </c>
      <c r="H2100" s="141" t="s">
        <v>4098</v>
      </c>
      <c r="I2100" s="141" t="s">
        <v>4098</v>
      </c>
      <c r="J2100" s="141" t="s">
        <v>4098</v>
      </c>
      <c r="K2100" s="141" t="s">
        <v>4098</v>
      </c>
      <c r="L2100" s="141" t="s">
        <v>4098</v>
      </c>
      <c r="M2100" s="141" t="s">
        <v>4098</v>
      </c>
      <c r="N2100" s="141" t="s">
        <v>4098</v>
      </c>
      <c r="O2100" s="141" t="s">
        <v>4098</v>
      </c>
    </row>
    <row r="2101" spans="1:15" x14ac:dyDescent="0.2">
      <c r="A2101" s="141">
        <v>335888</v>
      </c>
      <c r="B2101" s="141" t="s">
        <v>4111</v>
      </c>
      <c r="C2101" s="141" t="s">
        <v>4099</v>
      </c>
      <c r="D2101" s="141" t="s">
        <v>4099</v>
      </c>
      <c r="E2101" s="141" t="s">
        <v>4099</v>
      </c>
      <c r="F2101" s="141" t="s">
        <v>4099</v>
      </c>
      <c r="G2101" s="141" t="s">
        <v>4099</v>
      </c>
      <c r="H2101" s="141" t="s">
        <v>4099</v>
      </c>
      <c r="I2101" s="141" t="s">
        <v>4099</v>
      </c>
      <c r="J2101" s="141" t="s">
        <v>4098</v>
      </c>
      <c r="K2101" s="141" t="s">
        <v>4098</v>
      </c>
      <c r="L2101" s="141" t="s">
        <v>4098</v>
      </c>
      <c r="M2101" s="141" t="s">
        <v>4098</v>
      </c>
      <c r="N2101" s="141" t="s">
        <v>4098</v>
      </c>
      <c r="O2101" s="141" t="s">
        <v>4098</v>
      </c>
    </row>
    <row r="2102" spans="1:15" x14ac:dyDescent="0.2">
      <c r="A2102" s="141">
        <v>335891</v>
      </c>
      <c r="B2102" s="141" t="s">
        <v>4111</v>
      </c>
      <c r="C2102" s="141" t="s">
        <v>4099</v>
      </c>
      <c r="D2102" s="141" t="s">
        <v>4098</v>
      </c>
      <c r="E2102" s="141" t="s">
        <v>4099</v>
      </c>
      <c r="F2102" s="141" t="s">
        <v>4099</v>
      </c>
      <c r="G2102" s="141" t="s">
        <v>4098</v>
      </c>
      <c r="H2102" s="141" t="s">
        <v>4099</v>
      </c>
      <c r="I2102" s="141" t="s">
        <v>4099</v>
      </c>
      <c r="J2102" s="141" t="s">
        <v>4098</v>
      </c>
      <c r="K2102" s="141" t="s">
        <v>4098</v>
      </c>
      <c r="L2102" s="141" t="s">
        <v>4098</v>
      </c>
      <c r="M2102" s="141" t="s">
        <v>4098</v>
      </c>
      <c r="N2102" s="141" t="s">
        <v>4098</v>
      </c>
      <c r="O2102" s="141" t="s">
        <v>4098</v>
      </c>
    </row>
    <row r="2103" spans="1:15" x14ac:dyDescent="0.2">
      <c r="A2103" s="141">
        <v>335896</v>
      </c>
      <c r="B2103" s="141" t="s">
        <v>4111</v>
      </c>
      <c r="C2103" s="141" t="s">
        <v>4100</v>
      </c>
      <c r="D2103" s="141" t="s">
        <v>4100</v>
      </c>
      <c r="E2103" s="141" t="s">
        <v>4100</v>
      </c>
      <c r="F2103" s="141" t="s">
        <v>4100</v>
      </c>
      <c r="G2103" s="141" t="s">
        <v>4099</v>
      </c>
      <c r="H2103" s="141" t="s">
        <v>4099</v>
      </c>
      <c r="I2103" s="141" t="s">
        <v>4100</v>
      </c>
      <c r="J2103" s="141" t="s">
        <v>4099</v>
      </c>
      <c r="K2103" s="141" t="s">
        <v>4099</v>
      </c>
      <c r="L2103" s="141" t="s">
        <v>4099</v>
      </c>
      <c r="M2103" s="141" t="s">
        <v>4099</v>
      </c>
      <c r="N2103" s="141" t="s">
        <v>4099</v>
      </c>
      <c r="O2103" s="141" t="s">
        <v>4098</v>
      </c>
    </row>
    <row r="2104" spans="1:15" x14ac:dyDescent="0.2">
      <c r="A2104" s="141">
        <v>335897</v>
      </c>
      <c r="B2104" s="141" t="s">
        <v>4111</v>
      </c>
      <c r="C2104" s="141" t="s">
        <v>4100</v>
      </c>
      <c r="D2104" s="141" t="s">
        <v>4100</v>
      </c>
      <c r="E2104" s="141" t="s">
        <v>4100</v>
      </c>
      <c r="F2104" s="141" t="s">
        <v>4100</v>
      </c>
      <c r="G2104" s="141" t="s">
        <v>4100</v>
      </c>
      <c r="H2104" s="141" t="s">
        <v>4100</v>
      </c>
      <c r="I2104" s="141" t="s">
        <v>4100</v>
      </c>
      <c r="J2104" s="141" t="s">
        <v>4098</v>
      </c>
      <c r="K2104" s="141" t="s">
        <v>4098</v>
      </c>
      <c r="L2104" s="141" t="s">
        <v>4098</v>
      </c>
      <c r="M2104" s="141" t="s">
        <v>4098</v>
      </c>
      <c r="N2104" s="141" t="s">
        <v>4098</v>
      </c>
      <c r="O2104" s="141" t="s">
        <v>4098</v>
      </c>
    </row>
    <row r="2105" spans="1:15" x14ac:dyDescent="0.2">
      <c r="A2105" s="141">
        <v>335898</v>
      </c>
      <c r="B2105" s="141" t="s">
        <v>4111</v>
      </c>
      <c r="C2105" s="141" t="s">
        <v>4100</v>
      </c>
      <c r="D2105" s="141" t="s">
        <v>4100</v>
      </c>
      <c r="E2105" s="141" t="s">
        <v>4100</v>
      </c>
      <c r="F2105" s="141" t="s">
        <v>4100</v>
      </c>
      <c r="G2105" s="141" t="s">
        <v>4100</v>
      </c>
      <c r="H2105" s="141" t="s">
        <v>4100</v>
      </c>
      <c r="I2105" s="141" t="s">
        <v>4098</v>
      </c>
      <c r="J2105" s="141" t="s">
        <v>4098</v>
      </c>
      <c r="K2105" s="141" t="s">
        <v>4100</v>
      </c>
      <c r="L2105" s="141" t="s">
        <v>4098</v>
      </c>
      <c r="M2105" s="141" t="s">
        <v>4098</v>
      </c>
      <c r="N2105" s="141" t="s">
        <v>4098</v>
      </c>
      <c r="O2105" s="141" t="s">
        <v>4098</v>
      </c>
    </row>
    <row r="2106" spans="1:15" x14ac:dyDescent="0.2">
      <c r="A2106" s="141">
        <v>335903</v>
      </c>
      <c r="B2106" s="141" t="s">
        <v>4111</v>
      </c>
      <c r="C2106" s="141" t="s">
        <v>4099</v>
      </c>
      <c r="D2106" s="141" t="s">
        <v>4098</v>
      </c>
      <c r="E2106" s="141" t="s">
        <v>4098</v>
      </c>
      <c r="F2106" s="141" t="s">
        <v>4099</v>
      </c>
      <c r="G2106" s="141" t="s">
        <v>4099</v>
      </c>
      <c r="H2106" s="141" t="s">
        <v>4099</v>
      </c>
      <c r="I2106" s="141" t="s">
        <v>4098</v>
      </c>
      <c r="J2106" s="141" t="s">
        <v>4098</v>
      </c>
      <c r="K2106" s="141" t="s">
        <v>4098</v>
      </c>
      <c r="L2106" s="141" t="s">
        <v>4098</v>
      </c>
      <c r="M2106" s="141" t="s">
        <v>4098</v>
      </c>
      <c r="N2106" s="141" t="s">
        <v>4098</v>
      </c>
      <c r="O2106" s="141" t="s">
        <v>4098</v>
      </c>
    </row>
    <row r="2107" spans="1:15" x14ac:dyDescent="0.2">
      <c r="A2107" s="141">
        <v>335906</v>
      </c>
      <c r="B2107" s="141" t="s">
        <v>4111</v>
      </c>
      <c r="C2107" s="141" t="s">
        <v>4099</v>
      </c>
      <c r="D2107" s="141" t="s">
        <v>4100</v>
      </c>
      <c r="E2107" s="141" t="s">
        <v>4100</v>
      </c>
      <c r="F2107" s="141" t="s">
        <v>4100</v>
      </c>
      <c r="G2107" s="141" t="s">
        <v>4098</v>
      </c>
      <c r="H2107" s="141" t="s">
        <v>4100</v>
      </c>
      <c r="I2107" s="141" t="s">
        <v>4100</v>
      </c>
      <c r="J2107" s="141" t="s">
        <v>4099</v>
      </c>
      <c r="K2107" s="141" t="s">
        <v>4099</v>
      </c>
      <c r="L2107" s="141" t="s">
        <v>4099</v>
      </c>
      <c r="M2107" s="141" t="s">
        <v>4099</v>
      </c>
      <c r="N2107" s="141" t="s">
        <v>4099</v>
      </c>
      <c r="O2107" s="141" t="s">
        <v>4098</v>
      </c>
    </row>
    <row r="2108" spans="1:15" x14ac:dyDescent="0.2">
      <c r="A2108" s="141">
        <v>335908</v>
      </c>
      <c r="B2108" s="141" t="s">
        <v>4111</v>
      </c>
      <c r="C2108" s="141" t="s">
        <v>4099</v>
      </c>
      <c r="D2108" s="141" t="s">
        <v>4098</v>
      </c>
      <c r="E2108" s="141" t="s">
        <v>4099</v>
      </c>
      <c r="F2108" s="141" t="s">
        <v>4099</v>
      </c>
      <c r="G2108" s="141" t="s">
        <v>4099</v>
      </c>
      <c r="H2108" s="141" t="s">
        <v>4099</v>
      </c>
      <c r="I2108" s="141" t="s">
        <v>4098</v>
      </c>
      <c r="J2108" s="141" t="s">
        <v>4098</v>
      </c>
      <c r="K2108" s="141" t="s">
        <v>4098</v>
      </c>
      <c r="L2108" s="141" t="s">
        <v>4098</v>
      </c>
      <c r="M2108" s="141" t="s">
        <v>4098</v>
      </c>
      <c r="N2108" s="141" t="s">
        <v>4098</v>
      </c>
      <c r="O2108" s="141" t="s">
        <v>4098</v>
      </c>
    </row>
    <row r="2109" spans="1:15" x14ac:dyDescent="0.2">
      <c r="A2109" s="141">
        <v>335909</v>
      </c>
      <c r="B2109" s="141" t="s">
        <v>4111</v>
      </c>
      <c r="C2109" s="141" t="s">
        <v>4100</v>
      </c>
      <c r="D2109" s="141" t="s">
        <v>4100</v>
      </c>
      <c r="E2109" s="141" t="s">
        <v>4100</v>
      </c>
      <c r="F2109" s="141" t="s">
        <v>4100</v>
      </c>
      <c r="G2109" s="141" t="s">
        <v>4098</v>
      </c>
      <c r="H2109" s="141" t="s">
        <v>4098</v>
      </c>
      <c r="I2109" s="141" t="s">
        <v>4098</v>
      </c>
      <c r="J2109" s="141" t="s">
        <v>4098</v>
      </c>
      <c r="K2109" s="141" t="s">
        <v>4098</v>
      </c>
      <c r="L2109" s="141" t="s">
        <v>4098</v>
      </c>
      <c r="M2109" s="141" t="s">
        <v>4098</v>
      </c>
      <c r="N2109" s="141" t="s">
        <v>4098</v>
      </c>
      <c r="O2109" s="141" t="s">
        <v>4098</v>
      </c>
    </row>
    <row r="2110" spans="1:15" x14ac:dyDescent="0.2">
      <c r="A2110" s="141">
        <v>335911</v>
      </c>
      <c r="B2110" s="141" t="s">
        <v>4111</v>
      </c>
      <c r="C2110" s="141" t="s">
        <v>4100</v>
      </c>
      <c r="D2110" s="141" t="s">
        <v>4100</v>
      </c>
      <c r="E2110" s="141" t="s">
        <v>4100</v>
      </c>
      <c r="F2110" s="141" t="s">
        <v>4100</v>
      </c>
      <c r="G2110" s="141" t="s">
        <v>4100</v>
      </c>
      <c r="H2110" s="141" t="s">
        <v>4100</v>
      </c>
      <c r="I2110" s="141" t="s">
        <v>4100</v>
      </c>
      <c r="J2110" s="141" t="s">
        <v>4099</v>
      </c>
      <c r="K2110" s="141" t="s">
        <v>4099</v>
      </c>
      <c r="L2110" s="141" t="s">
        <v>4099</v>
      </c>
      <c r="M2110" s="141" t="s">
        <v>4099</v>
      </c>
      <c r="N2110" s="141" t="s">
        <v>4099</v>
      </c>
      <c r="O2110" s="141" t="s">
        <v>4099</v>
      </c>
    </row>
    <row r="2111" spans="1:15" x14ac:dyDescent="0.2">
      <c r="A2111" s="141">
        <v>335914</v>
      </c>
      <c r="B2111" s="141" t="s">
        <v>4111</v>
      </c>
      <c r="C2111" s="141" t="s">
        <v>4100</v>
      </c>
      <c r="D2111" s="141" t="s">
        <v>4100</v>
      </c>
      <c r="E2111" s="141" t="s">
        <v>4100</v>
      </c>
      <c r="F2111" s="141" t="s">
        <v>4100</v>
      </c>
      <c r="G2111" s="141" t="s">
        <v>4100</v>
      </c>
      <c r="H2111" s="141" t="s">
        <v>4100</v>
      </c>
      <c r="I2111" s="141" t="s">
        <v>4100</v>
      </c>
      <c r="J2111" s="141" t="s">
        <v>4099</v>
      </c>
      <c r="K2111" s="141" t="s">
        <v>4100</v>
      </c>
      <c r="L2111" s="141" t="s">
        <v>4099</v>
      </c>
      <c r="M2111" s="141" t="s">
        <v>4100</v>
      </c>
      <c r="N2111" s="141" t="s">
        <v>4099</v>
      </c>
      <c r="O2111" s="141" t="s">
        <v>4099</v>
      </c>
    </row>
    <row r="2112" spans="1:15" x14ac:dyDescent="0.2">
      <c r="A2112" s="141">
        <v>335921</v>
      </c>
      <c r="B2112" s="141" t="s">
        <v>4111</v>
      </c>
      <c r="C2112" s="141" t="s">
        <v>4099</v>
      </c>
      <c r="D2112" s="141" t="s">
        <v>4099</v>
      </c>
      <c r="E2112" s="141" t="s">
        <v>4099</v>
      </c>
      <c r="F2112" s="141" t="s">
        <v>4099</v>
      </c>
      <c r="G2112" s="141" t="s">
        <v>4098</v>
      </c>
      <c r="H2112" s="141" t="s">
        <v>4098</v>
      </c>
      <c r="I2112" s="141" t="s">
        <v>4098</v>
      </c>
      <c r="J2112" s="141" t="s">
        <v>4098</v>
      </c>
      <c r="K2112" s="141" t="s">
        <v>4098</v>
      </c>
      <c r="L2112" s="141" t="s">
        <v>4098</v>
      </c>
      <c r="M2112" s="141" t="s">
        <v>4098</v>
      </c>
      <c r="N2112" s="141" t="s">
        <v>4098</v>
      </c>
      <c r="O2112" s="141" t="s">
        <v>4098</v>
      </c>
    </row>
    <row r="2113" spans="1:15" x14ac:dyDescent="0.2">
      <c r="A2113" s="141">
        <v>335924</v>
      </c>
      <c r="B2113" s="141" t="s">
        <v>4111</v>
      </c>
      <c r="C2113" s="141" t="s">
        <v>4100</v>
      </c>
      <c r="D2113" s="141" t="s">
        <v>4099</v>
      </c>
      <c r="E2113" s="141" t="s">
        <v>4100</v>
      </c>
      <c r="F2113" s="141" t="s">
        <v>4099</v>
      </c>
      <c r="G2113" s="141" t="s">
        <v>4099</v>
      </c>
      <c r="H2113" s="141" t="s">
        <v>4099</v>
      </c>
      <c r="I2113" s="141" t="s">
        <v>4100</v>
      </c>
      <c r="J2113" s="141" t="s">
        <v>4098</v>
      </c>
      <c r="K2113" s="141" t="s">
        <v>4098</v>
      </c>
      <c r="L2113" s="141" t="s">
        <v>4098</v>
      </c>
      <c r="M2113" s="141" t="s">
        <v>4098</v>
      </c>
      <c r="N2113" s="141" t="s">
        <v>4098</v>
      </c>
      <c r="O2113" s="141" t="s">
        <v>4098</v>
      </c>
    </row>
    <row r="2114" spans="1:15" x14ac:dyDescent="0.2">
      <c r="A2114" s="141">
        <v>335926</v>
      </c>
      <c r="B2114" s="141" t="s">
        <v>4111</v>
      </c>
      <c r="C2114" s="141" t="s">
        <v>4099</v>
      </c>
      <c r="D2114" s="141" t="s">
        <v>4099</v>
      </c>
      <c r="E2114" s="141" t="s">
        <v>4099</v>
      </c>
      <c r="F2114" s="141" t="s">
        <v>4099</v>
      </c>
      <c r="G2114" s="141" t="s">
        <v>4099</v>
      </c>
      <c r="H2114" s="141" t="s">
        <v>4099</v>
      </c>
      <c r="I2114" s="141" t="s">
        <v>4099</v>
      </c>
      <c r="J2114" s="141" t="s">
        <v>4098</v>
      </c>
      <c r="K2114" s="141" t="s">
        <v>4098</v>
      </c>
      <c r="L2114" s="141" t="s">
        <v>4098</v>
      </c>
      <c r="M2114" s="141" t="s">
        <v>4098</v>
      </c>
      <c r="N2114" s="141" t="s">
        <v>4098</v>
      </c>
      <c r="O2114" s="141" t="s">
        <v>4098</v>
      </c>
    </row>
    <row r="2115" spans="1:15" x14ac:dyDescent="0.2">
      <c r="A2115" s="141">
        <v>335928</v>
      </c>
      <c r="B2115" s="141" t="s">
        <v>4111</v>
      </c>
      <c r="C2115" s="141" t="s">
        <v>4100</v>
      </c>
      <c r="D2115" s="141" t="s">
        <v>4099</v>
      </c>
      <c r="E2115" s="141" t="s">
        <v>4099</v>
      </c>
      <c r="F2115" s="141" t="s">
        <v>4099</v>
      </c>
      <c r="G2115" s="141" t="s">
        <v>4099</v>
      </c>
      <c r="H2115" s="141" t="s">
        <v>4100</v>
      </c>
      <c r="I2115" s="141" t="s">
        <v>4100</v>
      </c>
      <c r="J2115" s="141" t="s">
        <v>4099</v>
      </c>
      <c r="K2115" s="141" t="s">
        <v>4099</v>
      </c>
      <c r="L2115" s="141" t="s">
        <v>4098</v>
      </c>
      <c r="M2115" s="141" t="s">
        <v>4099</v>
      </c>
      <c r="N2115" s="141" t="s">
        <v>4099</v>
      </c>
      <c r="O2115" s="141" t="s">
        <v>4098</v>
      </c>
    </row>
    <row r="2116" spans="1:15" x14ac:dyDescent="0.2">
      <c r="A2116" s="141">
        <v>335929</v>
      </c>
      <c r="B2116" s="141" t="s">
        <v>4111</v>
      </c>
      <c r="C2116" s="141" t="s">
        <v>4100</v>
      </c>
      <c r="D2116" s="141" t="s">
        <v>4100</v>
      </c>
      <c r="E2116" s="141" t="s">
        <v>4100</v>
      </c>
      <c r="F2116" s="141" t="s">
        <v>4100</v>
      </c>
      <c r="G2116" s="141" t="s">
        <v>4100</v>
      </c>
      <c r="H2116" s="141" t="s">
        <v>4100</v>
      </c>
      <c r="I2116" s="141" t="s">
        <v>4100</v>
      </c>
      <c r="J2116" s="141" t="s">
        <v>4098</v>
      </c>
      <c r="K2116" s="141" t="s">
        <v>4098</v>
      </c>
      <c r="L2116" s="141" t="s">
        <v>4098</v>
      </c>
      <c r="M2116" s="141" t="s">
        <v>4098</v>
      </c>
      <c r="N2116" s="141" t="s">
        <v>4098</v>
      </c>
      <c r="O2116" s="141" t="s">
        <v>4098</v>
      </c>
    </row>
    <row r="2117" spans="1:15" x14ac:dyDescent="0.2">
      <c r="A2117" s="141">
        <v>335930</v>
      </c>
      <c r="B2117" s="141" t="s">
        <v>4111</v>
      </c>
      <c r="C2117" s="141" t="s">
        <v>4098</v>
      </c>
      <c r="D2117" s="141" t="s">
        <v>4098</v>
      </c>
      <c r="E2117" s="141" t="s">
        <v>4098</v>
      </c>
      <c r="F2117" s="141" t="s">
        <v>4098</v>
      </c>
      <c r="G2117" s="141" t="s">
        <v>4098</v>
      </c>
      <c r="H2117" s="141" t="s">
        <v>4099</v>
      </c>
      <c r="I2117" s="141" t="s">
        <v>4099</v>
      </c>
      <c r="J2117" s="141" t="s">
        <v>4098</v>
      </c>
      <c r="K2117" s="141" t="s">
        <v>4098</v>
      </c>
      <c r="L2117" s="141" t="s">
        <v>4098</v>
      </c>
      <c r="M2117" s="141" t="s">
        <v>4098</v>
      </c>
      <c r="N2117" s="141" t="s">
        <v>4098</v>
      </c>
      <c r="O2117" s="141" t="s">
        <v>4098</v>
      </c>
    </row>
    <row r="2118" spans="1:15" x14ac:dyDescent="0.2">
      <c r="A2118" s="141">
        <v>335935</v>
      </c>
      <c r="B2118" s="141" t="s">
        <v>4111</v>
      </c>
      <c r="C2118" s="141" t="s">
        <v>4099</v>
      </c>
      <c r="D2118" s="141" t="s">
        <v>4099</v>
      </c>
      <c r="E2118" s="141" t="s">
        <v>4098</v>
      </c>
      <c r="F2118" s="141" t="s">
        <v>4099</v>
      </c>
      <c r="G2118" s="141" t="s">
        <v>4098</v>
      </c>
      <c r="H2118" s="141" t="s">
        <v>4098</v>
      </c>
      <c r="I2118" s="141" t="s">
        <v>4099</v>
      </c>
      <c r="J2118" s="141" t="s">
        <v>4098</v>
      </c>
      <c r="K2118" s="141" t="s">
        <v>4098</v>
      </c>
      <c r="L2118" s="141" t="s">
        <v>4098</v>
      </c>
      <c r="M2118" s="141" t="s">
        <v>4098</v>
      </c>
      <c r="N2118" s="141" t="s">
        <v>4098</v>
      </c>
      <c r="O2118" s="141" t="s">
        <v>4098</v>
      </c>
    </row>
    <row r="2119" spans="1:15" x14ac:dyDescent="0.2">
      <c r="A2119" s="141">
        <v>335937</v>
      </c>
      <c r="B2119" s="141" t="s">
        <v>4111</v>
      </c>
      <c r="C2119" s="141" t="s">
        <v>4099</v>
      </c>
      <c r="D2119" s="141" t="s">
        <v>4099</v>
      </c>
      <c r="E2119" s="141" t="s">
        <v>4098</v>
      </c>
      <c r="F2119" s="141" t="s">
        <v>4099</v>
      </c>
      <c r="G2119" s="141" t="s">
        <v>4100</v>
      </c>
      <c r="H2119" s="141" t="s">
        <v>4100</v>
      </c>
      <c r="I2119" s="141" t="s">
        <v>4098</v>
      </c>
      <c r="J2119" s="141" t="s">
        <v>4099</v>
      </c>
      <c r="K2119" s="141" t="s">
        <v>4099</v>
      </c>
      <c r="L2119" s="141" t="s">
        <v>4098</v>
      </c>
      <c r="M2119" s="141" t="s">
        <v>4098</v>
      </c>
      <c r="N2119" s="141" t="s">
        <v>4098</v>
      </c>
      <c r="O2119" s="141" t="s">
        <v>4099</v>
      </c>
    </row>
    <row r="2120" spans="1:15" x14ac:dyDescent="0.2">
      <c r="A2120" s="141">
        <v>335940</v>
      </c>
      <c r="B2120" s="141" t="s">
        <v>4111</v>
      </c>
      <c r="C2120" s="141" t="s">
        <v>4100</v>
      </c>
      <c r="D2120" s="141" t="s">
        <v>4100</v>
      </c>
      <c r="E2120" s="141" t="s">
        <v>4100</v>
      </c>
      <c r="F2120" s="141" t="s">
        <v>4100</v>
      </c>
      <c r="G2120" s="141" t="s">
        <v>4100</v>
      </c>
      <c r="H2120" s="141" t="s">
        <v>4100</v>
      </c>
      <c r="I2120" s="141" t="s">
        <v>4100</v>
      </c>
      <c r="J2120" s="141" t="s">
        <v>4098</v>
      </c>
      <c r="K2120" s="141" t="s">
        <v>4098</v>
      </c>
      <c r="L2120" s="141" t="s">
        <v>4098</v>
      </c>
      <c r="M2120" s="141" t="s">
        <v>4098</v>
      </c>
      <c r="N2120" s="141" t="s">
        <v>4098</v>
      </c>
      <c r="O2120" s="141" t="s">
        <v>4098</v>
      </c>
    </row>
    <row r="2121" spans="1:15" x14ac:dyDescent="0.2">
      <c r="A2121" s="141">
        <v>335941</v>
      </c>
      <c r="B2121" s="141" t="s">
        <v>4111</v>
      </c>
      <c r="C2121" s="141" t="s">
        <v>4099</v>
      </c>
      <c r="D2121" s="141" t="s">
        <v>4099</v>
      </c>
      <c r="E2121" s="141" t="s">
        <v>4099</v>
      </c>
      <c r="F2121" s="141" t="s">
        <v>4099</v>
      </c>
      <c r="G2121" s="141" t="s">
        <v>4099</v>
      </c>
      <c r="H2121" s="141" t="s">
        <v>4098</v>
      </c>
      <c r="I2121" s="141" t="s">
        <v>4099</v>
      </c>
      <c r="J2121" s="141" t="s">
        <v>4098</v>
      </c>
      <c r="K2121" s="141" t="s">
        <v>4098</v>
      </c>
      <c r="L2121" s="141" t="s">
        <v>4098</v>
      </c>
      <c r="M2121" s="141" t="s">
        <v>4098</v>
      </c>
      <c r="N2121" s="141" t="s">
        <v>4098</v>
      </c>
      <c r="O2121" s="141" t="s">
        <v>4098</v>
      </c>
    </row>
    <row r="2122" spans="1:15" x14ac:dyDescent="0.2">
      <c r="A2122" s="141">
        <v>335942</v>
      </c>
      <c r="B2122" s="141" t="s">
        <v>4111</v>
      </c>
      <c r="C2122" s="141" t="s">
        <v>4099</v>
      </c>
      <c r="D2122" s="141" t="s">
        <v>4099</v>
      </c>
      <c r="E2122" s="141" t="s">
        <v>4098</v>
      </c>
      <c r="F2122" s="141" t="s">
        <v>4098</v>
      </c>
      <c r="G2122" s="141" t="s">
        <v>4098</v>
      </c>
      <c r="H2122" s="141" t="s">
        <v>4098</v>
      </c>
      <c r="I2122" s="141" t="s">
        <v>4098</v>
      </c>
      <c r="J2122" s="141" t="s">
        <v>4098</v>
      </c>
      <c r="K2122" s="141" t="s">
        <v>4098</v>
      </c>
      <c r="L2122" s="141" t="s">
        <v>4098</v>
      </c>
      <c r="M2122" s="141" t="s">
        <v>4098</v>
      </c>
      <c r="N2122" s="141" t="s">
        <v>4098</v>
      </c>
      <c r="O2122" s="141" t="s">
        <v>4098</v>
      </c>
    </row>
    <row r="2123" spans="1:15" x14ac:dyDescent="0.2">
      <c r="A2123" s="141">
        <v>335943</v>
      </c>
      <c r="B2123" s="141" t="s">
        <v>4111</v>
      </c>
      <c r="C2123" s="141" t="s">
        <v>4100</v>
      </c>
      <c r="D2123" s="141" t="s">
        <v>4100</v>
      </c>
      <c r="E2123" s="141" t="s">
        <v>4100</v>
      </c>
      <c r="F2123" s="141" t="s">
        <v>4100</v>
      </c>
      <c r="G2123" s="141" t="s">
        <v>4100</v>
      </c>
      <c r="H2123" s="141" t="s">
        <v>4100</v>
      </c>
      <c r="I2123" s="141" t="s">
        <v>4100</v>
      </c>
      <c r="J2123" s="141" t="s">
        <v>4100</v>
      </c>
      <c r="K2123" s="141" t="s">
        <v>4100</v>
      </c>
      <c r="L2123" s="141" t="s">
        <v>4100</v>
      </c>
      <c r="M2123" s="141" t="s">
        <v>4099</v>
      </c>
      <c r="N2123" s="141" t="s">
        <v>4100</v>
      </c>
      <c r="O2123" s="141" t="s">
        <v>4098</v>
      </c>
    </row>
    <row r="2124" spans="1:15" x14ac:dyDescent="0.2">
      <c r="A2124" s="141">
        <v>335944</v>
      </c>
      <c r="B2124" s="141" t="s">
        <v>4111</v>
      </c>
      <c r="C2124" s="141" t="s">
        <v>4100</v>
      </c>
      <c r="D2124" s="141" t="s">
        <v>4099</v>
      </c>
      <c r="E2124" s="141" t="s">
        <v>4100</v>
      </c>
      <c r="F2124" s="141" t="s">
        <v>4100</v>
      </c>
      <c r="G2124" s="141" t="s">
        <v>4100</v>
      </c>
      <c r="H2124" s="141" t="s">
        <v>4100</v>
      </c>
      <c r="I2124" s="141" t="s">
        <v>4099</v>
      </c>
      <c r="J2124" s="141" t="s">
        <v>4100</v>
      </c>
      <c r="K2124" s="141" t="s">
        <v>4100</v>
      </c>
      <c r="L2124" s="141" t="s">
        <v>4100</v>
      </c>
      <c r="M2124" s="141" t="s">
        <v>4100</v>
      </c>
      <c r="N2124" s="141" t="s">
        <v>4100</v>
      </c>
      <c r="O2124" s="141" t="s">
        <v>4100</v>
      </c>
    </row>
    <row r="2125" spans="1:15" x14ac:dyDescent="0.2">
      <c r="A2125" s="141">
        <v>335953</v>
      </c>
      <c r="B2125" s="141" t="s">
        <v>4111</v>
      </c>
      <c r="C2125" s="141" t="s">
        <v>4099</v>
      </c>
      <c r="D2125" s="141" t="s">
        <v>4099</v>
      </c>
      <c r="E2125" s="141" t="s">
        <v>4099</v>
      </c>
      <c r="F2125" s="141" t="s">
        <v>4099</v>
      </c>
      <c r="G2125" s="141" t="s">
        <v>4098</v>
      </c>
      <c r="H2125" s="141" t="s">
        <v>4099</v>
      </c>
      <c r="I2125" s="141" t="s">
        <v>4099</v>
      </c>
      <c r="J2125" s="141" t="s">
        <v>4098</v>
      </c>
      <c r="K2125" s="141" t="s">
        <v>4098</v>
      </c>
      <c r="L2125" s="141" t="s">
        <v>4098</v>
      </c>
      <c r="M2125" s="141" t="s">
        <v>4098</v>
      </c>
      <c r="N2125" s="141" t="s">
        <v>4098</v>
      </c>
      <c r="O2125" s="141" t="s">
        <v>4098</v>
      </c>
    </row>
    <row r="2126" spans="1:15" x14ac:dyDescent="0.2">
      <c r="A2126" s="141">
        <v>335956</v>
      </c>
      <c r="B2126" s="141" t="s">
        <v>4111</v>
      </c>
      <c r="C2126" s="141" t="s">
        <v>4099</v>
      </c>
      <c r="D2126" s="141" t="s">
        <v>4099</v>
      </c>
      <c r="E2126" s="141" t="s">
        <v>4099</v>
      </c>
      <c r="F2126" s="141" t="s">
        <v>4100</v>
      </c>
      <c r="G2126" s="141" t="s">
        <v>4099</v>
      </c>
      <c r="H2126" s="141" t="s">
        <v>4100</v>
      </c>
      <c r="I2126" s="141" t="s">
        <v>4099</v>
      </c>
      <c r="J2126" s="141" t="s">
        <v>4100</v>
      </c>
      <c r="K2126" s="141" t="s">
        <v>4100</v>
      </c>
      <c r="L2126" s="141" t="s">
        <v>4100</v>
      </c>
      <c r="M2126" s="141" t="s">
        <v>4098</v>
      </c>
      <c r="N2126" s="141" t="s">
        <v>4099</v>
      </c>
      <c r="O2126" s="141" t="s">
        <v>4099</v>
      </c>
    </row>
    <row r="2127" spans="1:15" x14ac:dyDescent="0.2">
      <c r="A2127" s="141">
        <v>335957</v>
      </c>
      <c r="B2127" s="141" t="s">
        <v>4111</v>
      </c>
      <c r="C2127" s="141" t="s">
        <v>4099</v>
      </c>
      <c r="D2127" s="141" t="s">
        <v>4099</v>
      </c>
      <c r="E2127" s="141" t="s">
        <v>4099</v>
      </c>
      <c r="F2127" s="141" t="s">
        <v>4098</v>
      </c>
      <c r="G2127" s="141" t="s">
        <v>4098</v>
      </c>
      <c r="H2127" s="141" t="s">
        <v>4098</v>
      </c>
      <c r="I2127" s="141" t="s">
        <v>4099</v>
      </c>
      <c r="J2127" s="141" t="s">
        <v>4098</v>
      </c>
      <c r="K2127" s="141" t="s">
        <v>4098</v>
      </c>
      <c r="L2127" s="141" t="s">
        <v>4098</v>
      </c>
      <c r="M2127" s="141" t="s">
        <v>4098</v>
      </c>
      <c r="N2127" s="141" t="s">
        <v>4098</v>
      </c>
      <c r="O2127" s="141" t="s">
        <v>4098</v>
      </c>
    </row>
    <row r="2128" spans="1:15" x14ac:dyDescent="0.2">
      <c r="A2128" s="141">
        <v>335959</v>
      </c>
      <c r="B2128" s="141" t="s">
        <v>4111</v>
      </c>
      <c r="C2128" s="141" t="s">
        <v>4098</v>
      </c>
      <c r="D2128" s="141" t="s">
        <v>4099</v>
      </c>
      <c r="E2128" s="141" t="s">
        <v>4099</v>
      </c>
      <c r="F2128" s="141" t="s">
        <v>4099</v>
      </c>
      <c r="G2128" s="141" t="s">
        <v>4098</v>
      </c>
      <c r="H2128" s="141" t="s">
        <v>4099</v>
      </c>
      <c r="I2128" s="141" t="s">
        <v>4099</v>
      </c>
      <c r="J2128" s="141" t="s">
        <v>4098</v>
      </c>
      <c r="K2128" s="141" t="s">
        <v>4098</v>
      </c>
      <c r="L2128" s="141" t="s">
        <v>4098</v>
      </c>
      <c r="M2128" s="141" t="s">
        <v>4098</v>
      </c>
      <c r="N2128" s="141" t="s">
        <v>4098</v>
      </c>
      <c r="O2128" s="141" t="s">
        <v>4098</v>
      </c>
    </row>
    <row r="2129" spans="1:15" x14ac:dyDescent="0.2">
      <c r="A2129" s="141">
        <v>335960</v>
      </c>
      <c r="B2129" s="141" t="s">
        <v>4111</v>
      </c>
      <c r="C2129" s="141" t="s">
        <v>4098</v>
      </c>
      <c r="D2129" s="141" t="s">
        <v>4098</v>
      </c>
      <c r="E2129" s="141" t="s">
        <v>4098</v>
      </c>
      <c r="F2129" s="141" t="s">
        <v>4099</v>
      </c>
      <c r="G2129" s="141" t="s">
        <v>4099</v>
      </c>
      <c r="H2129" s="141" t="s">
        <v>4100</v>
      </c>
      <c r="I2129" s="141" t="s">
        <v>4100</v>
      </c>
      <c r="J2129" s="141" t="s">
        <v>4098</v>
      </c>
      <c r="K2129" s="141" t="s">
        <v>4099</v>
      </c>
      <c r="L2129" s="141" t="s">
        <v>4099</v>
      </c>
      <c r="M2129" s="141" t="s">
        <v>4099</v>
      </c>
      <c r="N2129" s="141" t="s">
        <v>4099</v>
      </c>
      <c r="O2129" s="141" t="s">
        <v>4099</v>
      </c>
    </row>
    <row r="2130" spans="1:15" x14ac:dyDescent="0.2">
      <c r="A2130" s="141">
        <v>335961</v>
      </c>
      <c r="B2130" s="141" t="s">
        <v>4111</v>
      </c>
      <c r="C2130" s="141" t="s">
        <v>4099</v>
      </c>
      <c r="D2130" s="141" t="s">
        <v>4099</v>
      </c>
      <c r="E2130" s="141" t="s">
        <v>4099</v>
      </c>
      <c r="F2130" s="141" t="s">
        <v>4098</v>
      </c>
      <c r="G2130" s="141" t="s">
        <v>4099</v>
      </c>
      <c r="H2130" s="141" t="s">
        <v>4099</v>
      </c>
      <c r="I2130" s="141" t="s">
        <v>4099</v>
      </c>
      <c r="J2130" s="141" t="s">
        <v>4098</v>
      </c>
      <c r="K2130" s="141" t="s">
        <v>4098</v>
      </c>
      <c r="L2130" s="141" t="s">
        <v>4098</v>
      </c>
      <c r="M2130" s="141" t="s">
        <v>4098</v>
      </c>
      <c r="N2130" s="141" t="s">
        <v>4098</v>
      </c>
      <c r="O2130" s="141" t="s">
        <v>4098</v>
      </c>
    </row>
    <row r="2131" spans="1:15" x14ac:dyDescent="0.2">
      <c r="A2131" s="141">
        <v>335962</v>
      </c>
      <c r="B2131" s="141" t="s">
        <v>4111</v>
      </c>
      <c r="C2131" s="141" t="s">
        <v>4099</v>
      </c>
      <c r="D2131" s="141" t="s">
        <v>4099</v>
      </c>
      <c r="E2131" s="141" t="s">
        <v>4098</v>
      </c>
      <c r="F2131" s="141" t="s">
        <v>4098</v>
      </c>
      <c r="G2131" s="141" t="s">
        <v>4099</v>
      </c>
      <c r="H2131" s="141" t="s">
        <v>4099</v>
      </c>
      <c r="I2131" s="141" t="s">
        <v>4099</v>
      </c>
      <c r="J2131" s="141" t="s">
        <v>4098</v>
      </c>
      <c r="K2131" s="141" t="s">
        <v>4098</v>
      </c>
      <c r="L2131" s="141" t="s">
        <v>4098</v>
      </c>
      <c r="M2131" s="141" t="s">
        <v>4098</v>
      </c>
      <c r="N2131" s="141" t="s">
        <v>4098</v>
      </c>
      <c r="O2131" s="141" t="s">
        <v>4098</v>
      </c>
    </row>
    <row r="2132" spans="1:15" x14ac:dyDescent="0.2">
      <c r="A2132" s="141">
        <v>335963</v>
      </c>
      <c r="B2132" s="141" t="s">
        <v>4111</v>
      </c>
      <c r="C2132" s="141" t="s">
        <v>4099</v>
      </c>
      <c r="D2132" s="141" t="s">
        <v>4099</v>
      </c>
      <c r="E2132" s="141" t="s">
        <v>4099</v>
      </c>
      <c r="F2132" s="141" t="s">
        <v>4098</v>
      </c>
      <c r="G2132" s="141" t="s">
        <v>4099</v>
      </c>
      <c r="H2132" s="141" t="s">
        <v>4099</v>
      </c>
      <c r="I2132" s="141" t="s">
        <v>4099</v>
      </c>
      <c r="J2132" s="141" t="s">
        <v>4098</v>
      </c>
      <c r="K2132" s="141" t="s">
        <v>4098</v>
      </c>
      <c r="L2132" s="141" t="s">
        <v>4098</v>
      </c>
      <c r="M2132" s="141" t="s">
        <v>4098</v>
      </c>
      <c r="N2132" s="141" t="s">
        <v>4098</v>
      </c>
      <c r="O2132" s="141" t="s">
        <v>4098</v>
      </c>
    </row>
    <row r="2133" spans="1:15" x14ac:dyDescent="0.2">
      <c r="A2133" s="141">
        <v>335964</v>
      </c>
      <c r="B2133" s="141" t="s">
        <v>4111</v>
      </c>
      <c r="C2133" s="141" t="s">
        <v>4099</v>
      </c>
      <c r="D2133" s="141" t="s">
        <v>4099</v>
      </c>
      <c r="E2133" s="141" t="s">
        <v>4099</v>
      </c>
      <c r="F2133" s="141" t="s">
        <v>4099</v>
      </c>
      <c r="G2133" s="141" t="s">
        <v>4099</v>
      </c>
      <c r="H2133" s="141" t="s">
        <v>4099</v>
      </c>
      <c r="I2133" s="141" t="s">
        <v>4099</v>
      </c>
      <c r="J2133" s="141" t="s">
        <v>4098</v>
      </c>
      <c r="K2133" s="141" t="s">
        <v>4098</v>
      </c>
      <c r="L2133" s="141" t="s">
        <v>4098</v>
      </c>
      <c r="M2133" s="141" t="s">
        <v>4098</v>
      </c>
      <c r="N2133" s="141" t="s">
        <v>4098</v>
      </c>
      <c r="O2133" s="141" t="s">
        <v>4098</v>
      </c>
    </row>
    <row r="2134" spans="1:15" x14ac:dyDescent="0.2">
      <c r="A2134" s="141">
        <v>335969</v>
      </c>
      <c r="B2134" s="141" t="s">
        <v>4111</v>
      </c>
      <c r="C2134" s="141" t="s">
        <v>4099</v>
      </c>
      <c r="D2134" s="141" t="s">
        <v>4099</v>
      </c>
      <c r="E2134" s="141" t="s">
        <v>4098</v>
      </c>
      <c r="F2134" s="141" t="s">
        <v>4099</v>
      </c>
      <c r="G2134" s="141" t="s">
        <v>4098</v>
      </c>
      <c r="H2134" s="141" t="s">
        <v>4098</v>
      </c>
      <c r="I2134" s="141" t="s">
        <v>4098</v>
      </c>
      <c r="J2134" s="141" t="s">
        <v>4098</v>
      </c>
      <c r="K2134" s="141" t="s">
        <v>4098</v>
      </c>
      <c r="L2134" s="141" t="s">
        <v>4098</v>
      </c>
      <c r="M2134" s="141" t="s">
        <v>4098</v>
      </c>
      <c r="N2134" s="141" t="s">
        <v>4098</v>
      </c>
      <c r="O2134" s="141" t="s">
        <v>4098</v>
      </c>
    </row>
    <row r="2135" spans="1:15" x14ac:dyDescent="0.2">
      <c r="A2135" s="141">
        <v>335973</v>
      </c>
      <c r="B2135" s="141" t="s">
        <v>4111</v>
      </c>
      <c r="C2135" s="141" t="s">
        <v>4099</v>
      </c>
      <c r="D2135" s="141" t="s">
        <v>4099</v>
      </c>
      <c r="E2135" s="141" t="s">
        <v>4098</v>
      </c>
      <c r="F2135" s="141" t="s">
        <v>4099</v>
      </c>
      <c r="G2135" s="141" t="s">
        <v>4099</v>
      </c>
      <c r="H2135" s="141" t="s">
        <v>4098</v>
      </c>
      <c r="I2135" s="141" t="s">
        <v>4098</v>
      </c>
      <c r="J2135" s="141" t="s">
        <v>4098</v>
      </c>
      <c r="K2135" s="141" t="s">
        <v>4098</v>
      </c>
      <c r="L2135" s="141" t="s">
        <v>4098</v>
      </c>
      <c r="M2135" s="141" t="s">
        <v>4098</v>
      </c>
      <c r="N2135" s="141" t="s">
        <v>4098</v>
      </c>
      <c r="O2135" s="141" t="s">
        <v>4098</v>
      </c>
    </row>
    <row r="2136" spans="1:15" x14ac:dyDescent="0.2">
      <c r="A2136" s="141">
        <v>335975</v>
      </c>
      <c r="B2136" s="141" t="s">
        <v>4111</v>
      </c>
      <c r="C2136" s="141" t="s">
        <v>4099</v>
      </c>
      <c r="D2136" s="141" t="s">
        <v>4098</v>
      </c>
      <c r="E2136" s="141" t="s">
        <v>4098</v>
      </c>
      <c r="F2136" s="141" t="s">
        <v>4100</v>
      </c>
      <c r="G2136" s="141" t="s">
        <v>4099</v>
      </c>
      <c r="H2136" s="141" t="s">
        <v>4098</v>
      </c>
      <c r="I2136" s="141" t="s">
        <v>4098</v>
      </c>
      <c r="J2136" s="141" t="s">
        <v>4099</v>
      </c>
      <c r="K2136" s="141" t="s">
        <v>4099</v>
      </c>
      <c r="L2136" s="141" t="s">
        <v>4099</v>
      </c>
      <c r="M2136" s="141" t="s">
        <v>4098</v>
      </c>
      <c r="N2136" s="141" t="s">
        <v>4098</v>
      </c>
      <c r="O2136" s="141" t="s">
        <v>4098</v>
      </c>
    </row>
    <row r="2137" spans="1:15" x14ac:dyDescent="0.2">
      <c r="A2137" s="141">
        <v>335980</v>
      </c>
      <c r="B2137" s="141" t="s">
        <v>4111</v>
      </c>
      <c r="C2137" s="141" t="s">
        <v>4099</v>
      </c>
      <c r="D2137" s="141" t="s">
        <v>4099</v>
      </c>
      <c r="E2137" s="141" t="s">
        <v>4099</v>
      </c>
      <c r="F2137" s="141" t="s">
        <v>4099</v>
      </c>
      <c r="G2137" s="141" t="s">
        <v>4099</v>
      </c>
      <c r="H2137" s="141" t="s">
        <v>4099</v>
      </c>
      <c r="I2137" s="141" t="s">
        <v>4099</v>
      </c>
      <c r="J2137" s="141" t="s">
        <v>4099</v>
      </c>
      <c r="K2137" s="141" t="s">
        <v>4099</v>
      </c>
      <c r="L2137" s="141" t="s">
        <v>4099</v>
      </c>
      <c r="M2137" s="141" t="s">
        <v>4099</v>
      </c>
      <c r="N2137" s="141" t="s">
        <v>4099</v>
      </c>
      <c r="O2137" s="141" t="s">
        <v>4099</v>
      </c>
    </row>
    <row r="2138" spans="1:15" x14ac:dyDescent="0.2">
      <c r="A2138" s="141">
        <v>335985</v>
      </c>
      <c r="B2138" s="141" t="s">
        <v>4111</v>
      </c>
      <c r="C2138" s="141" t="s">
        <v>4099</v>
      </c>
      <c r="D2138" s="141" t="s">
        <v>4098</v>
      </c>
      <c r="E2138" s="141" t="s">
        <v>4098</v>
      </c>
      <c r="F2138" s="141" t="s">
        <v>4099</v>
      </c>
      <c r="G2138" s="141" t="s">
        <v>4099</v>
      </c>
      <c r="H2138" s="141" t="s">
        <v>4098</v>
      </c>
      <c r="I2138" s="141" t="s">
        <v>4098</v>
      </c>
      <c r="J2138" s="141" t="s">
        <v>4098</v>
      </c>
      <c r="K2138" s="141" t="s">
        <v>4098</v>
      </c>
      <c r="L2138" s="141" t="s">
        <v>4098</v>
      </c>
      <c r="M2138" s="141" t="s">
        <v>4098</v>
      </c>
      <c r="N2138" s="141" t="s">
        <v>4098</v>
      </c>
      <c r="O2138" s="141" t="s">
        <v>4098</v>
      </c>
    </row>
    <row r="2139" spans="1:15" x14ac:dyDescent="0.2">
      <c r="A2139" s="141">
        <v>335986</v>
      </c>
      <c r="B2139" s="141" t="s">
        <v>4111</v>
      </c>
      <c r="C2139" s="141" t="s">
        <v>4100</v>
      </c>
      <c r="D2139" s="141" t="s">
        <v>4100</v>
      </c>
      <c r="E2139" s="141" t="s">
        <v>4100</v>
      </c>
      <c r="F2139" s="141" t="s">
        <v>4100</v>
      </c>
      <c r="G2139" s="141" t="s">
        <v>4100</v>
      </c>
      <c r="H2139" s="141" t="s">
        <v>4100</v>
      </c>
      <c r="I2139" s="141" t="s">
        <v>4100</v>
      </c>
      <c r="J2139" s="141" t="s">
        <v>4098</v>
      </c>
      <c r="K2139" s="141" t="s">
        <v>4098</v>
      </c>
      <c r="L2139" s="141" t="s">
        <v>4098</v>
      </c>
      <c r="M2139" s="141" t="s">
        <v>4098</v>
      </c>
      <c r="N2139" s="141" t="s">
        <v>4098</v>
      </c>
      <c r="O2139" s="141" t="s">
        <v>4098</v>
      </c>
    </row>
    <row r="2140" spans="1:15" x14ac:dyDescent="0.2">
      <c r="A2140" s="141">
        <v>335990</v>
      </c>
      <c r="B2140" s="141" t="s">
        <v>4111</v>
      </c>
      <c r="C2140" s="141" t="s">
        <v>4099</v>
      </c>
      <c r="D2140" s="141" t="s">
        <v>4099</v>
      </c>
      <c r="E2140" s="141" t="s">
        <v>4098</v>
      </c>
      <c r="F2140" s="141" t="s">
        <v>4098</v>
      </c>
      <c r="G2140" s="141" t="s">
        <v>4099</v>
      </c>
      <c r="H2140" s="141" t="s">
        <v>4099</v>
      </c>
      <c r="I2140" s="141" t="s">
        <v>4098</v>
      </c>
      <c r="J2140" s="141" t="s">
        <v>4098</v>
      </c>
      <c r="K2140" s="141" t="s">
        <v>4098</v>
      </c>
      <c r="L2140" s="141" t="s">
        <v>4098</v>
      </c>
      <c r="M2140" s="141" t="s">
        <v>4098</v>
      </c>
      <c r="N2140" s="141" t="s">
        <v>4098</v>
      </c>
      <c r="O2140" s="141" t="s">
        <v>4098</v>
      </c>
    </row>
    <row r="2141" spans="1:15" x14ac:dyDescent="0.2">
      <c r="A2141" s="141">
        <v>335991</v>
      </c>
      <c r="B2141" s="141" t="s">
        <v>4111</v>
      </c>
      <c r="C2141" s="141" t="s">
        <v>4099</v>
      </c>
      <c r="D2141" s="141" t="s">
        <v>4099</v>
      </c>
      <c r="E2141" s="141" t="s">
        <v>4098</v>
      </c>
      <c r="F2141" s="141" t="s">
        <v>4098</v>
      </c>
      <c r="G2141" s="141" t="s">
        <v>4098</v>
      </c>
      <c r="H2141" s="141" t="s">
        <v>4098</v>
      </c>
      <c r="I2141" s="141" t="s">
        <v>4098</v>
      </c>
      <c r="J2141" s="141" t="s">
        <v>4098</v>
      </c>
      <c r="K2141" s="141" t="s">
        <v>4098</v>
      </c>
      <c r="L2141" s="141" t="s">
        <v>4098</v>
      </c>
      <c r="M2141" s="141" t="s">
        <v>4098</v>
      </c>
      <c r="N2141" s="141" t="s">
        <v>4098</v>
      </c>
      <c r="O2141" s="141" t="s">
        <v>4098</v>
      </c>
    </row>
    <row r="2142" spans="1:15" x14ac:dyDescent="0.2">
      <c r="A2142" s="141">
        <v>335993</v>
      </c>
      <c r="B2142" s="141" t="s">
        <v>4111</v>
      </c>
      <c r="C2142" s="141" t="s">
        <v>4099</v>
      </c>
      <c r="D2142" s="141" t="s">
        <v>4098</v>
      </c>
      <c r="E2142" s="141" t="s">
        <v>4099</v>
      </c>
      <c r="F2142" s="141" t="s">
        <v>4099</v>
      </c>
      <c r="G2142" s="141" t="s">
        <v>4099</v>
      </c>
      <c r="H2142" s="141" t="s">
        <v>4099</v>
      </c>
      <c r="I2142" s="141" t="s">
        <v>4098</v>
      </c>
      <c r="J2142" s="141" t="s">
        <v>4098</v>
      </c>
      <c r="K2142" s="141" t="s">
        <v>4098</v>
      </c>
      <c r="L2142" s="141" t="s">
        <v>4098</v>
      </c>
      <c r="M2142" s="141" t="s">
        <v>4098</v>
      </c>
      <c r="N2142" s="141" t="s">
        <v>4098</v>
      </c>
      <c r="O2142" s="141" t="s">
        <v>4098</v>
      </c>
    </row>
    <row r="2143" spans="1:15" x14ac:dyDescent="0.2">
      <c r="A2143" s="141">
        <v>335995</v>
      </c>
      <c r="B2143" s="141" t="s">
        <v>4111</v>
      </c>
      <c r="C2143" s="141" t="s">
        <v>4099</v>
      </c>
      <c r="D2143" s="141" t="s">
        <v>4099</v>
      </c>
      <c r="E2143" s="141" t="s">
        <v>4099</v>
      </c>
      <c r="F2143" s="141" t="s">
        <v>4099</v>
      </c>
      <c r="G2143" s="141" t="s">
        <v>4098</v>
      </c>
      <c r="H2143" s="141" t="s">
        <v>4099</v>
      </c>
      <c r="I2143" s="141" t="s">
        <v>4098</v>
      </c>
      <c r="J2143" s="141" t="s">
        <v>4098</v>
      </c>
      <c r="K2143" s="141" t="s">
        <v>4098</v>
      </c>
      <c r="L2143" s="141" t="s">
        <v>4098</v>
      </c>
      <c r="M2143" s="141" t="s">
        <v>4098</v>
      </c>
      <c r="N2143" s="141" t="s">
        <v>4098</v>
      </c>
      <c r="O2143" s="141" t="s">
        <v>4098</v>
      </c>
    </row>
    <row r="2144" spans="1:15" x14ac:dyDescent="0.2">
      <c r="A2144" s="141">
        <v>336002</v>
      </c>
      <c r="B2144" s="141" t="s">
        <v>4111</v>
      </c>
      <c r="C2144" s="141" t="s">
        <v>4099</v>
      </c>
      <c r="D2144" s="141" t="s">
        <v>4099</v>
      </c>
      <c r="E2144" s="141" t="s">
        <v>4098</v>
      </c>
      <c r="F2144" s="141" t="s">
        <v>4099</v>
      </c>
      <c r="G2144" s="141" t="s">
        <v>4099</v>
      </c>
      <c r="H2144" s="141" t="s">
        <v>4099</v>
      </c>
      <c r="I2144" s="141" t="s">
        <v>4098</v>
      </c>
      <c r="J2144" s="141" t="s">
        <v>4098</v>
      </c>
      <c r="K2144" s="141" t="s">
        <v>4098</v>
      </c>
      <c r="L2144" s="141" t="s">
        <v>4098</v>
      </c>
      <c r="M2144" s="141" t="s">
        <v>4098</v>
      </c>
      <c r="N2144" s="141" t="s">
        <v>4098</v>
      </c>
      <c r="O2144" s="141" t="s">
        <v>4098</v>
      </c>
    </row>
    <row r="2145" spans="1:15" x14ac:dyDescent="0.2">
      <c r="A2145" s="141">
        <v>336003</v>
      </c>
      <c r="B2145" s="141" t="s">
        <v>4111</v>
      </c>
      <c r="C2145" s="141" t="s">
        <v>4098</v>
      </c>
      <c r="D2145" s="141" t="s">
        <v>4099</v>
      </c>
      <c r="E2145" s="141" t="s">
        <v>4099</v>
      </c>
      <c r="F2145" s="141" t="s">
        <v>4099</v>
      </c>
      <c r="G2145" s="141" t="s">
        <v>4098</v>
      </c>
      <c r="H2145" s="141" t="s">
        <v>4099</v>
      </c>
      <c r="I2145" s="141" t="s">
        <v>4098</v>
      </c>
      <c r="J2145" s="141" t="s">
        <v>4098</v>
      </c>
      <c r="K2145" s="141" t="s">
        <v>4098</v>
      </c>
      <c r="L2145" s="141" t="s">
        <v>4098</v>
      </c>
      <c r="M2145" s="141" t="s">
        <v>4098</v>
      </c>
      <c r="N2145" s="141" t="s">
        <v>4098</v>
      </c>
      <c r="O2145" s="141" t="s">
        <v>4098</v>
      </c>
    </row>
    <row r="2146" spans="1:15" x14ac:dyDescent="0.2">
      <c r="A2146" s="141">
        <v>336005</v>
      </c>
      <c r="B2146" s="141" t="s">
        <v>4111</v>
      </c>
      <c r="C2146" s="141" t="s">
        <v>4099</v>
      </c>
      <c r="D2146" s="141" t="s">
        <v>4098</v>
      </c>
      <c r="E2146" s="141" t="s">
        <v>4099</v>
      </c>
      <c r="F2146" s="141" t="s">
        <v>4099</v>
      </c>
      <c r="G2146" s="141" t="s">
        <v>4099</v>
      </c>
      <c r="H2146" s="141" t="s">
        <v>4099</v>
      </c>
      <c r="I2146" s="141" t="s">
        <v>4098</v>
      </c>
      <c r="J2146" s="141" t="s">
        <v>4098</v>
      </c>
      <c r="K2146" s="141" t="s">
        <v>4098</v>
      </c>
      <c r="L2146" s="141" t="s">
        <v>4098</v>
      </c>
      <c r="M2146" s="141" t="s">
        <v>4098</v>
      </c>
      <c r="N2146" s="141" t="s">
        <v>4098</v>
      </c>
      <c r="O2146" s="141" t="s">
        <v>4098</v>
      </c>
    </row>
    <row r="2147" spans="1:15" x14ac:dyDescent="0.2">
      <c r="A2147" s="141">
        <v>336007</v>
      </c>
      <c r="B2147" s="141" t="s">
        <v>4111</v>
      </c>
      <c r="C2147" s="141" t="s">
        <v>4099</v>
      </c>
      <c r="D2147" s="141" t="s">
        <v>4099</v>
      </c>
      <c r="E2147" s="141" t="s">
        <v>4098</v>
      </c>
      <c r="F2147" s="141" t="s">
        <v>4098</v>
      </c>
      <c r="G2147" s="141" t="s">
        <v>4098</v>
      </c>
      <c r="H2147" s="141" t="s">
        <v>4099</v>
      </c>
      <c r="I2147" s="141" t="s">
        <v>4099</v>
      </c>
      <c r="J2147" s="141" t="s">
        <v>4098</v>
      </c>
      <c r="K2147" s="141" t="s">
        <v>4098</v>
      </c>
      <c r="L2147" s="141" t="s">
        <v>4098</v>
      </c>
      <c r="M2147" s="141" t="s">
        <v>4098</v>
      </c>
      <c r="N2147" s="141" t="s">
        <v>4098</v>
      </c>
      <c r="O2147" s="141" t="s">
        <v>4098</v>
      </c>
    </row>
    <row r="2148" spans="1:15" x14ac:dyDescent="0.2">
      <c r="A2148" s="141">
        <v>336008</v>
      </c>
      <c r="B2148" s="141" t="s">
        <v>4111</v>
      </c>
      <c r="C2148" s="141" t="s">
        <v>4099</v>
      </c>
      <c r="D2148" s="141" t="s">
        <v>4099</v>
      </c>
      <c r="E2148" s="141" t="s">
        <v>4099</v>
      </c>
      <c r="F2148" s="141" t="s">
        <v>4099</v>
      </c>
      <c r="G2148" s="141" t="s">
        <v>4099</v>
      </c>
      <c r="H2148" s="141" t="s">
        <v>4098</v>
      </c>
      <c r="I2148" s="141" t="s">
        <v>4098</v>
      </c>
      <c r="J2148" s="141" t="s">
        <v>4098</v>
      </c>
      <c r="K2148" s="141" t="s">
        <v>4098</v>
      </c>
      <c r="L2148" s="141" t="s">
        <v>4098</v>
      </c>
      <c r="M2148" s="141" t="s">
        <v>4098</v>
      </c>
      <c r="N2148" s="141" t="s">
        <v>4098</v>
      </c>
      <c r="O2148" s="141" t="s">
        <v>4098</v>
      </c>
    </row>
    <row r="2149" spans="1:15" x14ac:dyDescent="0.2">
      <c r="A2149" s="141">
        <v>336010</v>
      </c>
      <c r="B2149" s="141" t="s">
        <v>4111</v>
      </c>
      <c r="C2149" s="141" t="s">
        <v>4099</v>
      </c>
      <c r="D2149" s="141" t="s">
        <v>4099</v>
      </c>
      <c r="E2149" s="141" t="s">
        <v>4099</v>
      </c>
      <c r="F2149" s="141" t="s">
        <v>4098</v>
      </c>
      <c r="G2149" s="141" t="s">
        <v>4098</v>
      </c>
      <c r="H2149" s="141" t="s">
        <v>4099</v>
      </c>
      <c r="I2149" s="141" t="s">
        <v>4099</v>
      </c>
      <c r="J2149" s="141" t="s">
        <v>4098</v>
      </c>
      <c r="K2149" s="141" t="s">
        <v>4098</v>
      </c>
      <c r="L2149" s="141" t="s">
        <v>4098</v>
      </c>
      <c r="M2149" s="141" t="s">
        <v>4098</v>
      </c>
      <c r="N2149" s="141" t="s">
        <v>4098</v>
      </c>
      <c r="O2149" s="141" t="s">
        <v>4098</v>
      </c>
    </row>
    <row r="2150" spans="1:15" x14ac:dyDescent="0.2">
      <c r="A2150" s="141">
        <v>336011</v>
      </c>
      <c r="B2150" s="141" t="s">
        <v>4111</v>
      </c>
      <c r="C2150" s="141" t="s">
        <v>4099</v>
      </c>
      <c r="D2150" s="141" t="s">
        <v>4099</v>
      </c>
      <c r="E2150" s="141" t="s">
        <v>4099</v>
      </c>
      <c r="F2150" s="141" t="s">
        <v>4099</v>
      </c>
      <c r="G2150" s="141" t="s">
        <v>4099</v>
      </c>
      <c r="H2150" s="141" t="s">
        <v>4099</v>
      </c>
      <c r="I2150" s="141" t="s">
        <v>4099</v>
      </c>
      <c r="J2150" s="141" t="s">
        <v>4098</v>
      </c>
      <c r="K2150" s="141" t="s">
        <v>4098</v>
      </c>
      <c r="L2150" s="141" t="s">
        <v>4098</v>
      </c>
      <c r="M2150" s="141" t="s">
        <v>4098</v>
      </c>
      <c r="N2150" s="141" t="s">
        <v>4098</v>
      </c>
      <c r="O2150" s="141" t="s">
        <v>4098</v>
      </c>
    </row>
    <row r="2151" spans="1:15" x14ac:dyDescent="0.2">
      <c r="A2151" s="141">
        <v>336014</v>
      </c>
      <c r="B2151" s="141" t="s">
        <v>4111</v>
      </c>
      <c r="C2151" s="141" t="s">
        <v>4099</v>
      </c>
      <c r="D2151" s="141" t="s">
        <v>4098</v>
      </c>
      <c r="E2151" s="141" t="s">
        <v>4098</v>
      </c>
      <c r="F2151" s="141" t="s">
        <v>4099</v>
      </c>
      <c r="G2151" s="141" t="s">
        <v>4099</v>
      </c>
      <c r="H2151" s="141" t="s">
        <v>4099</v>
      </c>
      <c r="I2151" s="141" t="s">
        <v>4099</v>
      </c>
      <c r="J2151" s="141" t="s">
        <v>4098</v>
      </c>
      <c r="K2151" s="141" t="s">
        <v>4098</v>
      </c>
      <c r="L2151" s="141" t="s">
        <v>4098</v>
      </c>
      <c r="M2151" s="141" t="s">
        <v>4098</v>
      </c>
      <c r="N2151" s="141" t="s">
        <v>4098</v>
      </c>
      <c r="O2151" s="141" t="s">
        <v>4098</v>
      </c>
    </row>
    <row r="2152" spans="1:15" x14ac:dyDescent="0.2">
      <c r="A2152" s="141">
        <v>336022</v>
      </c>
      <c r="B2152" s="141" t="s">
        <v>4111</v>
      </c>
      <c r="C2152" s="141" t="s">
        <v>4099</v>
      </c>
      <c r="D2152" s="141" t="s">
        <v>4099</v>
      </c>
      <c r="E2152" s="141" t="s">
        <v>4099</v>
      </c>
      <c r="F2152" s="141" t="s">
        <v>4099</v>
      </c>
      <c r="G2152" s="141" t="s">
        <v>4099</v>
      </c>
      <c r="H2152" s="141" t="s">
        <v>4099</v>
      </c>
      <c r="I2152" s="141" t="s">
        <v>4099</v>
      </c>
      <c r="J2152" s="141" t="s">
        <v>4098</v>
      </c>
      <c r="K2152" s="141" t="s">
        <v>4098</v>
      </c>
      <c r="L2152" s="141" t="s">
        <v>4098</v>
      </c>
      <c r="M2152" s="141" t="s">
        <v>4098</v>
      </c>
      <c r="N2152" s="141" t="s">
        <v>4098</v>
      </c>
      <c r="O2152" s="141" t="s">
        <v>4098</v>
      </c>
    </row>
    <row r="2153" spans="1:15" x14ac:dyDescent="0.2">
      <c r="A2153" s="141">
        <v>336023</v>
      </c>
      <c r="B2153" s="141" t="s">
        <v>4111</v>
      </c>
      <c r="C2153" s="141" t="s">
        <v>4099</v>
      </c>
      <c r="D2153" s="141" t="s">
        <v>4098</v>
      </c>
      <c r="E2153" s="141" t="s">
        <v>4098</v>
      </c>
      <c r="F2153" s="141" t="s">
        <v>4099</v>
      </c>
      <c r="G2153" s="141" t="s">
        <v>4098</v>
      </c>
      <c r="H2153" s="141" t="s">
        <v>4098</v>
      </c>
      <c r="I2153" s="141" t="s">
        <v>4098</v>
      </c>
      <c r="J2153" s="141" t="s">
        <v>4098</v>
      </c>
      <c r="K2153" s="141" t="s">
        <v>4098</v>
      </c>
      <c r="L2153" s="141" t="s">
        <v>4098</v>
      </c>
      <c r="M2153" s="141" t="s">
        <v>4098</v>
      </c>
      <c r="N2153" s="141" t="s">
        <v>4098</v>
      </c>
      <c r="O2153" s="141" t="s">
        <v>4098</v>
      </c>
    </row>
    <row r="2154" spans="1:15" x14ac:dyDescent="0.2">
      <c r="A2154" s="141">
        <v>336024</v>
      </c>
      <c r="B2154" s="141" t="s">
        <v>4111</v>
      </c>
      <c r="C2154" s="141" t="s">
        <v>4099</v>
      </c>
      <c r="D2154" s="141" t="s">
        <v>4099</v>
      </c>
      <c r="E2154" s="141" t="s">
        <v>4098</v>
      </c>
      <c r="F2154" s="141" t="s">
        <v>4099</v>
      </c>
      <c r="G2154" s="141" t="s">
        <v>4098</v>
      </c>
      <c r="H2154" s="141" t="s">
        <v>4098</v>
      </c>
      <c r="I2154" s="141" t="s">
        <v>4098</v>
      </c>
      <c r="J2154" s="141" t="s">
        <v>4098</v>
      </c>
      <c r="K2154" s="141" t="s">
        <v>4098</v>
      </c>
      <c r="L2154" s="141" t="s">
        <v>4098</v>
      </c>
      <c r="M2154" s="141" t="s">
        <v>4098</v>
      </c>
      <c r="N2154" s="141" t="s">
        <v>4098</v>
      </c>
      <c r="O2154" s="141" t="s">
        <v>4098</v>
      </c>
    </row>
    <row r="2155" spans="1:15" x14ac:dyDescent="0.2">
      <c r="A2155" s="141">
        <v>336027</v>
      </c>
      <c r="B2155" s="141" t="s">
        <v>4111</v>
      </c>
      <c r="C2155" s="141" t="s">
        <v>4100</v>
      </c>
      <c r="D2155" s="141" t="s">
        <v>4100</v>
      </c>
      <c r="E2155" s="141" t="s">
        <v>4100</v>
      </c>
      <c r="F2155" s="141" t="s">
        <v>4099</v>
      </c>
      <c r="G2155" s="141" t="s">
        <v>4100</v>
      </c>
      <c r="H2155" s="141" t="s">
        <v>4100</v>
      </c>
      <c r="I2155" s="141" t="s">
        <v>4100</v>
      </c>
      <c r="J2155" s="141" t="s">
        <v>4099</v>
      </c>
      <c r="K2155" s="141" t="s">
        <v>4098</v>
      </c>
      <c r="L2155" s="141" t="s">
        <v>4099</v>
      </c>
      <c r="M2155" s="141" t="s">
        <v>4098</v>
      </c>
      <c r="N2155" s="141" t="s">
        <v>4099</v>
      </c>
      <c r="O2155" s="141" t="s">
        <v>4099</v>
      </c>
    </row>
    <row r="2156" spans="1:15" x14ac:dyDescent="0.2">
      <c r="A2156" s="141">
        <v>336037</v>
      </c>
      <c r="B2156" s="141" t="s">
        <v>4111</v>
      </c>
      <c r="C2156" s="141" t="s">
        <v>4099</v>
      </c>
      <c r="D2156" s="141" t="s">
        <v>4098</v>
      </c>
      <c r="E2156" s="141" t="s">
        <v>4098</v>
      </c>
      <c r="F2156" s="141" t="s">
        <v>4099</v>
      </c>
      <c r="G2156" s="141" t="s">
        <v>4098</v>
      </c>
      <c r="H2156" s="141" t="s">
        <v>4098</v>
      </c>
      <c r="I2156" s="141" t="s">
        <v>4098</v>
      </c>
      <c r="J2156" s="141" t="s">
        <v>4098</v>
      </c>
      <c r="K2156" s="141" t="s">
        <v>4098</v>
      </c>
      <c r="L2156" s="141" t="s">
        <v>4098</v>
      </c>
      <c r="M2156" s="141" t="s">
        <v>4098</v>
      </c>
      <c r="N2156" s="141" t="s">
        <v>4098</v>
      </c>
      <c r="O2156" s="141" t="s">
        <v>4098</v>
      </c>
    </row>
    <row r="2157" spans="1:15" x14ac:dyDescent="0.2">
      <c r="A2157" s="141">
        <v>336038</v>
      </c>
      <c r="B2157" s="141" t="s">
        <v>4111</v>
      </c>
      <c r="C2157" s="141" t="s">
        <v>4099</v>
      </c>
      <c r="D2157" s="141" t="s">
        <v>4099</v>
      </c>
      <c r="E2157" s="141" t="s">
        <v>4099</v>
      </c>
      <c r="F2157" s="141" t="s">
        <v>4098</v>
      </c>
      <c r="G2157" s="141" t="s">
        <v>4098</v>
      </c>
      <c r="H2157" s="141" t="s">
        <v>4099</v>
      </c>
      <c r="I2157" s="141" t="s">
        <v>4098</v>
      </c>
      <c r="J2157" s="141" t="s">
        <v>4098</v>
      </c>
      <c r="K2157" s="141" t="s">
        <v>4098</v>
      </c>
      <c r="L2157" s="141" t="s">
        <v>4098</v>
      </c>
      <c r="M2157" s="141" t="s">
        <v>4098</v>
      </c>
      <c r="N2157" s="141" t="s">
        <v>4098</v>
      </c>
      <c r="O2157" s="141" t="s">
        <v>4098</v>
      </c>
    </row>
    <row r="2158" spans="1:15" x14ac:dyDescent="0.2">
      <c r="A2158" s="141">
        <v>336039</v>
      </c>
      <c r="B2158" s="141" t="s">
        <v>4111</v>
      </c>
      <c r="C2158" s="141" t="s">
        <v>4099</v>
      </c>
      <c r="D2158" s="141" t="s">
        <v>4099</v>
      </c>
      <c r="E2158" s="141" t="s">
        <v>4099</v>
      </c>
      <c r="F2158" s="141" t="s">
        <v>4099</v>
      </c>
      <c r="G2158" s="141" t="s">
        <v>4099</v>
      </c>
      <c r="H2158" s="141" t="s">
        <v>4099</v>
      </c>
      <c r="I2158" s="141" t="s">
        <v>4098</v>
      </c>
      <c r="J2158" s="141" t="s">
        <v>4098</v>
      </c>
      <c r="K2158" s="141" t="s">
        <v>4098</v>
      </c>
      <c r="L2158" s="141" t="s">
        <v>4098</v>
      </c>
      <c r="M2158" s="141" t="s">
        <v>4098</v>
      </c>
      <c r="N2158" s="141" t="s">
        <v>4098</v>
      </c>
      <c r="O2158" s="141" t="s">
        <v>4098</v>
      </c>
    </row>
    <row r="2159" spans="1:15" x14ac:dyDescent="0.2">
      <c r="A2159" s="141">
        <v>336042</v>
      </c>
      <c r="B2159" s="141" t="s">
        <v>4111</v>
      </c>
      <c r="C2159" s="141" t="s">
        <v>4099</v>
      </c>
      <c r="D2159" s="141" t="s">
        <v>4099</v>
      </c>
      <c r="E2159" s="141" t="s">
        <v>4099</v>
      </c>
      <c r="F2159" s="141" t="s">
        <v>4098</v>
      </c>
      <c r="G2159" s="141" t="s">
        <v>4099</v>
      </c>
      <c r="H2159" s="141" t="s">
        <v>4098</v>
      </c>
      <c r="I2159" s="141" t="s">
        <v>4098</v>
      </c>
      <c r="J2159" s="141" t="s">
        <v>4098</v>
      </c>
      <c r="K2159" s="141" t="s">
        <v>4098</v>
      </c>
      <c r="L2159" s="141" t="s">
        <v>4098</v>
      </c>
      <c r="M2159" s="141" t="s">
        <v>4098</v>
      </c>
      <c r="N2159" s="141" t="s">
        <v>4098</v>
      </c>
      <c r="O2159" s="141" t="s">
        <v>4098</v>
      </c>
    </row>
    <row r="2160" spans="1:15" x14ac:dyDescent="0.2">
      <c r="A2160" s="141">
        <v>336044</v>
      </c>
      <c r="B2160" s="141" t="s">
        <v>4111</v>
      </c>
      <c r="C2160" s="141" t="s">
        <v>4099</v>
      </c>
      <c r="D2160" s="141" t="s">
        <v>4099</v>
      </c>
      <c r="E2160" s="141" t="s">
        <v>4099</v>
      </c>
      <c r="F2160" s="141" t="s">
        <v>4099</v>
      </c>
      <c r="G2160" s="141" t="s">
        <v>4099</v>
      </c>
      <c r="H2160" s="141" t="s">
        <v>4099</v>
      </c>
      <c r="I2160" s="141" t="s">
        <v>4099</v>
      </c>
      <c r="J2160" s="141" t="s">
        <v>4098</v>
      </c>
      <c r="K2160" s="141" t="s">
        <v>4098</v>
      </c>
      <c r="L2160" s="141" t="s">
        <v>4098</v>
      </c>
      <c r="M2160" s="141" t="s">
        <v>4098</v>
      </c>
      <c r="N2160" s="141" t="s">
        <v>4098</v>
      </c>
      <c r="O2160" s="141" t="s">
        <v>4098</v>
      </c>
    </row>
    <row r="2161" spans="1:15" x14ac:dyDescent="0.2">
      <c r="A2161" s="141">
        <v>336047</v>
      </c>
      <c r="B2161" s="141" t="s">
        <v>4111</v>
      </c>
      <c r="C2161" s="141" t="s">
        <v>4100</v>
      </c>
      <c r="D2161" s="141" t="s">
        <v>4100</v>
      </c>
      <c r="E2161" s="141" t="s">
        <v>4100</v>
      </c>
      <c r="F2161" s="141" t="s">
        <v>4100</v>
      </c>
      <c r="G2161" s="141" t="s">
        <v>4100</v>
      </c>
      <c r="H2161" s="141" t="s">
        <v>4100</v>
      </c>
      <c r="I2161" s="141" t="s">
        <v>4100</v>
      </c>
      <c r="J2161" s="141" t="s">
        <v>4098</v>
      </c>
      <c r="K2161" s="141" t="s">
        <v>4098</v>
      </c>
      <c r="L2161" s="141" t="s">
        <v>4098</v>
      </c>
      <c r="M2161" s="141" t="s">
        <v>4099</v>
      </c>
      <c r="N2161" s="141" t="s">
        <v>4099</v>
      </c>
      <c r="O2161" s="141" t="s">
        <v>4098</v>
      </c>
    </row>
    <row r="2162" spans="1:15" x14ac:dyDescent="0.2">
      <c r="A2162" s="141">
        <v>336048</v>
      </c>
      <c r="B2162" s="141" t="s">
        <v>4111</v>
      </c>
      <c r="C2162" s="141" t="s">
        <v>4099</v>
      </c>
      <c r="D2162" s="141" t="s">
        <v>4099</v>
      </c>
      <c r="E2162" s="141" t="s">
        <v>4100</v>
      </c>
      <c r="F2162" s="141" t="s">
        <v>4100</v>
      </c>
      <c r="G2162" s="141" t="s">
        <v>4099</v>
      </c>
      <c r="H2162" s="141" t="s">
        <v>4100</v>
      </c>
      <c r="I2162" s="141" t="s">
        <v>4099</v>
      </c>
      <c r="J2162" s="141" t="s">
        <v>4100</v>
      </c>
      <c r="K2162" s="141" t="s">
        <v>4099</v>
      </c>
      <c r="L2162" s="141" t="s">
        <v>4099</v>
      </c>
      <c r="M2162" s="141" t="s">
        <v>4100</v>
      </c>
      <c r="N2162" s="141" t="s">
        <v>4098</v>
      </c>
      <c r="O2162" s="141" t="s">
        <v>4098</v>
      </c>
    </row>
    <row r="2163" spans="1:15" x14ac:dyDescent="0.2">
      <c r="A2163" s="141">
        <v>336050</v>
      </c>
      <c r="B2163" s="141" t="s">
        <v>4111</v>
      </c>
      <c r="C2163" s="141" t="s">
        <v>4100</v>
      </c>
      <c r="D2163" s="141" t="s">
        <v>4100</v>
      </c>
      <c r="E2163" s="141" t="s">
        <v>4100</v>
      </c>
      <c r="F2163" s="141" t="s">
        <v>4100</v>
      </c>
      <c r="G2163" s="141" t="s">
        <v>4100</v>
      </c>
      <c r="H2163" s="141" t="s">
        <v>4100</v>
      </c>
      <c r="I2163" s="141" t="s">
        <v>4100</v>
      </c>
      <c r="J2163" s="141" t="s">
        <v>4098</v>
      </c>
      <c r="K2163" s="141" t="s">
        <v>4098</v>
      </c>
      <c r="L2163" s="141" t="s">
        <v>4098</v>
      </c>
      <c r="M2163" s="141" t="s">
        <v>4098</v>
      </c>
      <c r="N2163" s="141" t="s">
        <v>4098</v>
      </c>
      <c r="O2163" s="141" t="s">
        <v>4098</v>
      </c>
    </row>
    <row r="2164" spans="1:15" x14ac:dyDescent="0.2">
      <c r="A2164" s="141">
        <v>336052</v>
      </c>
      <c r="B2164" s="141" t="s">
        <v>4111</v>
      </c>
      <c r="C2164" s="141" t="s">
        <v>4099</v>
      </c>
      <c r="D2164" s="141" t="s">
        <v>4099</v>
      </c>
      <c r="E2164" s="141" t="s">
        <v>4099</v>
      </c>
      <c r="F2164" s="141" t="s">
        <v>4099</v>
      </c>
      <c r="G2164" s="141" t="s">
        <v>4098</v>
      </c>
      <c r="H2164" s="141" t="s">
        <v>4098</v>
      </c>
      <c r="I2164" s="141" t="s">
        <v>4098</v>
      </c>
      <c r="J2164" s="141" t="s">
        <v>4098</v>
      </c>
      <c r="K2164" s="141" t="s">
        <v>4098</v>
      </c>
      <c r="L2164" s="141" t="s">
        <v>4098</v>
      </c>
      <c r="M2164" s="141" t="s">
        <v>4098</v>
      </c>
      <c r="N2164" s="141" t="s">
        <v>4098</v>
      </c>
      <c r="O2164" s="141" t="s">
        <v>4098</v>
      </c>
    </row>
    <row r="2165" spans="1:15" x14ac:dyDescent="0.2">
      <c r="A2165" s="141">
        <v>336054</v>
      </c>
      <c r="B2165" s="141" t="s">
        <v>4111</v>
      </c>
      <c r="C2165" s="141" t="s">
        <v>4099</v>
      </c>
      <c r="D2165" s="141" t="s">
        <v>4099</v>
      </c>
      <c r="E2165" s="141" t="s">
        <v>4099</v>
      </c>
      <c r="F2165" s="141" t="s">
        <v>4099</v>
      </c>
      <c r="G2165" s="141" t="s">
        <v>4099</v>
      </c>
      <c r="H2165" s="141" t="s">
        <v>4099</v>
      </c>
      <c r="I2165" s="141" t="s">
        <v>4099</v>
      </c>
      <c r="J2165" s="141" t="s">
        <v>4098</v>
      </c>
      <c r="K2165" s="141" t="s">
        <v>4098</v>
      </c>
      <c r="L2165" s="141" t="s">
        <v>4098</v>
      </c>
      <c r="M2165" s="141" t="s">
        <v>4098</v>
      </c>
      <c r="N2165" s="141" t="s">
        <v>4098</v>
      </c>
      <c r="O2165" s="141" t="s">
        <v>4098</v>
      </c>
    </row>
    <row r="2166" spans="1:15" x14ac:dyDescent="0.2">
      <c r="A2166" s="141">
        <v>336056</v>
      </c>
      <c r="B2166" s="141" t="s">
        <v>4111</v>
      </c>
      <c r="C2166" s="141" t="s">
        <v>4099</v>
      </c>
      <c r="D2166" s="141" t="s">
        <v>4099</v>
      </c>
      <c r="E2166" s="141" t="s">
        <v>4099</v>
      </c>
      <c r="F2166" s="141" t="s">
        <v>4098</v>
      </c>
      <c r="G2166" s="141" t="s">
        <v>4099</v>
      </c>
      <c r="H2166" s="141" t="s">
        <v>4099</v>
      </c>
      <c r="I2166" s="141" t="s">
        <v>4099</v>
      </c>
      <c r="J2166" s="141" t="s">
        <v>4098</v>
      </c>
      <c r="K2166" s="141" t="s">
        <v>4098</v>
      </c>
      <c r="L2166" s="141" t="s">
        <v>4098</v>
      </c>
      <c r="M2166" s="141" t="s">
        <v>4098</v>
      </c>
      <c r="N2166" s="141" t="s">
        <v>4098</v>
      </c>
      <c r="O2166" s="141" t="s">
        <v>4098</v>
      </c>
    </row>
    <row r="2167" spans="1:15" x14ac:dyDescent="0.2">
      <c r="A2167" s="141">
        <v>336060</v>
      </c>
      <c r="B2167" s="141" t="s">
        <v>4111</v>
      </c>
      <c r="C2167" s="141" t="s">
        <v>4099</v>
      </c>
      <c r="D2167" s="141" t="s">
        <v>4099</v>
      </c>
      <c r="E2167" s="141" t="s">
        <v>4099</v>
      </c>
      <c r="F2167" s="141" t="s">
        <v>4098</v>
      </c>
      <c r="G2167" s="141" t="s">
        <v>4098</v>
      </c>
      <c r="H2167" s="141" t="s">
        <v>4099</v>
      </c>
      <c r="I2167" s="141" t="s">
        <v>4098</v>
      </c>
      <c r="J2167" s="141" t="s">
        <v>4098</v>
      </c>
      <c r="K2167" s="141" t="s">
        <v>4098</v>
      </c>
      <c r="L2167" s="141" t="s">
        <v>4098</v>
      </c>
      <c r="M2167" s="141" t="s">
        <v>4098</v>
      </c>
      <c r="N2167" s="141" t="s">
        <v>4098</v>
      </c>
      <c r="O2167" s="141" t="s">
        <v>4098</v>
      </c>
    </row>
    <row r="2168" spans="1:15" x14ac:dyDescent="0.2">
      <c r="A2168" s="141">
        <v>336062</v>
      </c>
      <c r="B2168" s="141" t="s">
        <v>4111</v>
      </c>
      <c r="C2168" s="141" t="s">
        <v>4099</v>
      </c>
      <c r="D2168" s="141" t="s">
        <v>4098</v>
      </c>
      <c r="E2168" s="141" t="s">
        <v>4099</v>
      </c>
      <c r="F2168" s="141" t="s">
        <v>4099</v>
      </c>
      <c r="G2168" s="141" t="s">
        <v>4098</v>
      </c>
      <c r="H2168" s="141" t="s">
        <v>4099</v>
      </c>
      <c r="I2168" s="141" t="s">
        <v>4098</v>
      </c>
      <c r="J2168" s="141" t="s">
        <v>4098</v>
      </c>
      <c r="K2168" s="141" t="s">
        <v>4098</v>
      </c>
      <c r="L2168" s="141" t="s">
        <v>4098</v>
      </c>
      <c r="M2168" s="141" t="s">
        <v>4098</v>
      </c>
      <c r="N2168" s="141" t="s">
        <v>4098</v>
      </c>
      <c r="O2168" s="141" t="s">
        <v>4098</v>
      </c>
    </row>
    <row r="2169" spans="1:15" x14ac:dyDescent="0.2">
      <c r="A2169" s="141">
        <v>336063</v>
      </c>
      <c r="B2169" s="141" t="s">
        <v>4111</v>
      </c>
      <c r="C2169" s="141" t="s">
        <v>4099</v>
      </c>
      <c r="D2169" s="141" t="s">
        <v>4099</v>
      </c>
      <c r="E2169" s="141" t="s">
        <v>4099</v>
      </c>
      <c r="F2169" s="141" t="s">
        <v>4099</v>
      </c>
      <c r="G2169" s="141" t="s">
        <v>4098</v>
      </c>
      <c r="H2169" s="141" t="s">
        <v>4098</v>
      </c>
      <c r="I2169" s="141" t="s">
        <v>4098</v>
      </c>
      <c r="J2169" s="141" t="s">
        <v>4098</v>
      </c>
      <c r="K2169" s="141" t="s">
        <v>4098</v>
      </c>
      <c r="L2169" s="141" t="s">
        <v>4098</v>
      </c>
      <c r="M2169" s="141" t="s">
        <v>4098</v>
      </c>
      <c r="N2169" s="141" t="s">
        <v>4098</v>
      </c>
      <c r="O2169" s="141" t="s">
        <v>4098</v>
      </c>
    </row>
    <row r="2170" spans="1:15" x14ac:dyDescent="0.2">
      <c r="A2170" s="141">
        <v>336073</v>
      </c>
      <c r="B2170" s="141" t="s">
        <v>4111</v>
      </c>
      <c r="C2170" s="141" t="s">
        <v>4099</v>
      </c>
      <c r="D2170" s="141" t="s">
        <v>4099</v>
      </c>
      <c r="E2170" s="141" t="s">
        <v>4099</v>
      </c>
      <c r="F2170" s="141" t="s">
        <v>4099</v>
      </c>
      <c r="G2170" s="141" t="s">
        <v>4098</v>
      </c>
      <c r="H2170" s="141" t="s">
        <v>4098</v>
      </c>
      <c r="I2170" s="141" t="s">
        <v>4099</v>
      </c>
      <c r="J2170" s="141" t="s">
        <v>4098</v>
      </c>
      <c r="K2170" s="141" t="s">
        <v>4098</v>
      </c>
      <c r="L2170" s="141" t="s">
        <v>4098</v>
      </c>
      <c r="M2170" s="141" t="s">
        <v>4098</v>
      </c>
      <c r="N2170" s="141" t="s">
        <v>4098</v>
      </c>
      <c r="O2170" s="141" t="s">
        <v>4098</v>
      </c>
    </row>
    <row r="2171" spans="1:15" x14ac:dyDescent="0.2">
      <c r="A2171" s="141">
        <v>336079</v>
      </c>
      <c r="B2171" s="141" t="s">
        <v>4111</v>
      </c>
      <c r="C2171" s="141" t="s">
        <v>4099</v>
      </c>
      <c r="D2171" s="141" t="s">
        <v>4099</v>
      </c>
      <c r="E2171" s="141" t="s">
        <v>4099</v>
      </c>
      <c r="F2171" s="141" t="s">
        <v>4099</v>
      </c>
      <c r="G2171" s="141" t="s">
        <v>4098</v>
      </c>
      <c r="H2171" s="141" t="s">
        <v>4098</v>
      </c>
      <c r="I2171" s="141" t="s">
        <v>4099</v>
      </c>
      <c r="J2171" s="141" t="s">
        <v>4098</v>
      </c>
      <c r="K2171" s="141" t="s">
        <v>4098</v>
      </c>
      <c r="L2171" s="141" t="s">
        <v>4098</v>
      </c>
      <c r="M2171" s="141" t="s">
        <v>4098</v>
      </c>
      <c r="N2171" s="141" t="s">
        <v>4098</v>
      </c>
      <c r="O2171" s="141" t="s">
        <v>4098</v>
      </c>
    </row>
    <row r="2172" spans="1:15" x14ac:dyDescent="0.2">
      <c r="A2172" s="141">
        <v>336082</v>
      </c>
      <c r="B2172" s="141" t="s">
        <v>4111</v>
      </c>
      <c r="C2172" s="141" t="s">
        <v>4099</v>
      </c>
      <c r="D2172" s="141" t="s">
        <v>4098</v>
      </c>
      <c r="E2172" s="141" t="s">
        <v>4098</v>
      </c>
      <c r="F2172" s="141" t="s">
        <v>4098</v>
      </c>
      <c r="G2172" s="141" t="s">
        <v>4099</v>
      </c>
      <c r="H2172" s="141" t="s">
        <v>4098</v>
      </c>
      <c r="I2172" s="141" t="s">
        <v>4098</v>
      </c>
      <c r="J2172" s="141" t="s">
        <v>4098</v>
      </c>
      <c r="K2172" s="141" t="s">
        <v>4098</v>
      </c>
      <c r="L2172" s="141" t="s">
        <v>4098</v>
      </c>
      <c r="M2172" s="141" t="s">
        <v>4098</v>
      </c>
      <c r="N2172" s="141" t="s">
        <v>4098</v>
      </c>
      <c r="O2172" s="141" t="s">
        <v>4098</v>
      </c>
    </row>
    <row r="2173" spans="1:15" x14ac:dyDescent="0.2">
      <c r="A2173" s="141">
        <v>336091</v>
      </c>
      <c r="B2173" s="141" t="s">
        <v>4111</v>
      </c>
      <c r="C2173" s="141" t="s">
        <v>4099</v>
      </c>
      <c r="D2173" s="141" t="s">
        <v>4098</v>
      </c>
      <c r="E2173" s="141" t="s">
        <v>4098</v>
      </c>
      <c r="F2173" s="141" t="s">
        <v>4099</v>
      </c>
      <c r="G2173" s="141" t="s">
        <v>4099</v>
      </c>
      <c r="H2173" s="141" t="s">
        <v>4099</v>
      </c>
      <c r="I2173" s="141" t="s">
        <v>4098</v>
      </c>
      <c r="J2173" s="141" t="s">
        <v>4098</v>
      </c>
      <c r="K2173" s="141" t="s">
        <v>4098</v>
      </c>
      <c r="L2173" s="141" t="s">
        <v>4098</v>
      </c>
      <c r="M2173" s="141" t="s">
        <v>4098</v>
      </c>
      <c r="N2173" s="141" t="s">
        <v>4098</v>
      </c>
      <c r="O2173" s="141" t="s">
        <v>4098</v>
      </c>
    </row>
    <row r="2174" spans="1:15" x14ac:dyDescent="0.2">
      <c r="A2174" s="141">
        <v>336098</v>
      </c>
      <c r="B2174" s="141" t="s">
        <v>4111</v>
      </c>
      <c r="C2174" s="141" t="s">
        <v>4100</v>
      </c>
      <c r="D2174" s="141" t="s">
        <v>4100</v>
      </c>
      <c r="E2174" s="141" t="s">
        <v>4099</v>
      </c>
      <c r="F2174" s="141" t="s">
        <v>4099</v>
      </c>
      <c r="G2174" s="141" t="s">
        <v>4100</v>
      </c>
      <c r="H2174" s="141" t="s">
        <v>4099</v>
      </c>
      <c r="I2174" s="141" t="s">
        <v>4099</v>
      </c>
      <c r="J2174" s="141" t="s">
        <v>4099</v>
      </c>
      <c r="K2174" s="141" t="s">
        <v>4099</v>
      </c>
      <c r="L2174" s="141" t="s">
        <v>4098</v>
      </c>
      <c r="M2174" s="141" t="s">
        <v>4098</v>
      </c>
      <c r="N2174" s="141" t="s">
        <v>4098</v>
      </c>
      <c r="O2174" s="141" t="s">
        <v>4098</v>
      </c>
    </row>
    <row r="2175" spans="1:15" x14ac:dyDescent="0.2">
      <c r="A2175" s="141">
        <v>336099</v>
      </c>
      <c r="B2175" s="141" t="s">
        <v>4111</v>
      </c>
      <c r="C2175" s="141" t="s">
        <v>4099</v>
      </c>
      <c r="D2175" s="141" t="s">
        <v>4099</v>
      </c>
      <c r="E2175" s="141" t="s">
        <v>4099</v>
      </c>
      <c r="F2175" s="141" t="s">
        <v>4099</v>
      </c>
      <c r="G2175" s="141" t="s">
        <v>4098</v>
      </c>
      <c r="H2175" s="141" t="s">
        <v>4098</v>
      </c>
      <c r="I2175" s="141" t="s">
        <v>4098</v>
      </c>
      <c r="J2175" s="141" t="s">
        <v>4098</v>
      </c>
      <c r="K2175" s="141" t="s">
        <v>4098</v>
      </c>
      <c r="L2175" s="141" t="s">
        <v>4098</v>
      </c>
      <c r="M2175" s="141" t="s">
        <v>4098</v>
      </c>
      <c r="N2175" s="141" t="s">
        <v>4098</v>
      </c>
      <c r="O2175" s="141" t="s">
        <v>4098</v>
      </c>
    </row>
    <row r="2176" spans="1:15" x14ac:dyDescent="0.2">
      <c r="A2176" s="141">
        <v>336100</v>
      </c>
      <c r="B2176" s="141" t="s">
        <v>4111</v>
      </c>
      <c r="C2176" s="141" t="s">
        <v>4100</v>
      </c>
      <c r="D2176" s="141" t="s">
        <v>4100</v>
      </c>
      <c r="E2176" s="141" t="s">
        <v>4100</v>
      </c>
      <c r="F2176" s="141" t="s">
        <v>4100</v>
      </c>
      <c r="G2176" s="141" t="s">
        <v>4100</v>
      </c>
      <c r="H2176" s="141" t="s">
        <v>4100</v>
      </c>
      <c r="I2176" s="141" t="s">
        <v>4100</v>
      </c>
      <c r="J2176" s="141" t="s">
        <v>4098</v>
      </c>
      <c r="K2176" s="141" t="s">
        <v>4098</v>
      </c>
      <c r="L2176" s="141" t="s">
        <v>4098</v>
      </c>
      <c r="M2176" s="141" t="s">
        <v>4098</v>
      </c>
      <c r="N2176" s="141" t="s">
        <v>4098</v>
      </c>
      <c r="O2176" s="141" t="s">
        <v>4098</v>
      </c>
    </row>
    <row r="2177" spans="1:15" x14ac:dyDescent="0.2">
      <c r="A2177" s="141">
        <v>336104</v>
      </c>
      <c r="B2177" s="141" t="s">
        <v>4111</v>
      </c>
      <c r="C2177" s="141" t="s">
        <v>4099</v>
      </c>
      <c r="D2177" s="141" t="s">
        <v>4098</v>
      </c>
      <c r="E2177" s="141" t="s">
        <v>4099</v>
      </c>
      <c r="F2177" s="141" t="s">
        <v>4098</v>
      </c>
      <c r="G2177" s="141" t="s">
        <v>4098</v>
      </c>
      <c r="H2177" s="141" t="s">
        <v>4098</v>
      </c>
      <c r="I2177" s="141" t="s">
        <v>4098</v>
      </c>
      <c r="J2177" s="141" t="s">
        <v>4098</v>
      </c>
      <c r="K2177" s="141" t="s">
        <v>4099</v>
      </c>
      <c r="L2177" s="141" t="s">
        <v>4099</v>
      </c>
      <c r="M2177" s="141" t="s">
        <v>4098</v>
      </c>
      <c r="N2177" s="141" t="s">
        <v>4098</v>
      </c>
      <c r="O2177" s="141" t="s">
        <v>4098</v>
      </c>
    </row>
    <row r="2178" spans="1:15" x14ac:dyDescent="0.2">
      <c r="A2178" s="141">
        <v>336105</v>
      </c>
      <c r="B2178" s="141" t="s">
        <v>4111</v>
      </c>
      <c r="C2178" s="141" t="s">
        <v>4098</v>
      </c>
      <c r="D2178" s="141" t="s">
        <v>4098</v>
      </c>
      <c r="E2178" s="141" t="s">
        <v>4099</v>
      </c>
      <c r="F2178" s="141" t="s">
        <v>4099</v>
      </c>
      <c r="G2178" s="141" t="s">
        <v>4098</v>
      </c>
      <c r="H2178" s="141" t="s">
        <v>4099</v>
      </c>
      <c r="I2178" s="141" t="s">
        <v>4099</v>
      </c>
      <c r="J2178" s="141" t="s">
        <v>4098</v>
      </c>
      <c r="K2178" s="141" t="s">
        <v>4098</v>
      </c>
      <c r="L2178" s="141" t="s">
        <v>4098</v>
      </c>
      <c r="M2178" s="141" t="s">
        <v>4098</v>
      </c>
      <c r="N2178" s="141" t="s">
        <v>4098</v>
      </c>
      <c r="O2178" s="141" t="s">
        <v>4098</v>
      </c>
    </row>
    <row r="2179" spans="1:15" x14ac:dyDescent="0.2">
      <c r="A2179" s="141">
        <v>336113</v>
      </c>
      <c r="B2179" s="141" t="s">
        <v>4111</v>
      </c>
      <c r="C2179" s="141" t="s">
        <v>4099</v>
      </c>
      <c r="D2179" s="141" t="s">
        <v>4098</v>
      </c>
      <c r="E2179" s="141" t="s">
        <v>4099</v>
      </c>
      <c r="F2179" s="141" t="s">
        <v>4099</v>
      </c>
      <c r="G2179" s="141" t="s">
        <v>4099</v>
      </c>
      <c r="H2179" s="141" t="s">
        <v>4099</v>
      </c>
      <c r="I2179" s="141" t="s">
        <v>4098</v>
      </c>
      <c r="J2179" s="141" t="s">
        <v>4098</v>
      </c>
      <c r="K2179" s="141" t="s">
        <v>4098</v>
      </c>
      <c r="L2179" s="141" t="s">
        <v>4098</v>
      </c>
      <c r="M2179" s="141" t="s">
        <v>4098</v>
      </c>
      <c r="N2179" s="141" t="s">
        <v>4098</v>
      </c>
      <c r="O2179" s="141" t="s">
        <v>4098</v>
      </c>
    </row>
    <row r="2180" spans="1:15" x14ac:dyDescent="0.2">
      <c r="A2180" s="141">
        <v>336114</v>
      </c>
      <c r="B2180" s="141" t="s">
        <v>4111</v>
      </c>
      <c r="C2180" s="141" t="s">
        <v>4098</v>
      </c>
      <c r="D2180" s="141" t="s">
        <v>4099</v>
      </c>
      <c r="E2180" s="141" t="s">
        <v>4099</v>
      </c>
      <c r="F2180" s="141" t="s">
        <v>4099</v>
      </c>
      <c r="G2180" s="141" t="s">
        <v>4099</v>
      </c>
      <c r="H2180" s="141" t="s">
        <v>4099</v>
      </c>
      <c r="I2180" s="141" t="s">
        <v>4099</v>
      </c>
      <c r="J2180" s="141" t="s">
        <v>4098</v>
      </c>
      <c r="K2180" s="141" t="s">
        <v>4098</v>
      </c>
      <c r="L2180" s="141" t="s">
        <v>4098</v>
      </c>
      <c r="M2180" s="141" t="s">
        <v>4098</v>
      </c>
      <c r="N2180" s="141" t="s">
        <v>4098</v>
      </c>
      <c r="O2180" s="141" t="s">
        <v>4098</v>
      </c>
    </row>
    <row r="2181" spans="1:15" x14ac:dyDescent="0.2">
      <c r="A2181" s="141">
        <v>336119</v>
      </c>
      <c r="B2181" s="141" t="s">
        <v>4111</v>
      </c>
      <c r="C2181" s="141" t="s">
        <v>4098</v>
      </c>
      <c r="D2181" s="141" t="s">
        <v>4098</v>
      </c>
      <c r="E2181" s="141" t="s">
        <v>4098</v>
      </c>
      <c r="F2181" s="141" t="s">
        <v>4099</v>
      </c>
      <c r="G2181" s="141" t="s">
        <v>4099</v>
      </c>
      <c r="H2181" s="141" t="s">
        <v>4098</v>
      </c>
      <c r="I2181" s="141" t="s">
        <v>4098</v>
      </c>
      <c r="J2181" s="141" t="s">
        <v>4098</v>
      </c>
      <c r="K2181" s="141" t="s">
        <v>4098</v>
      </c>
      <c r="L2181" s="141" t="s">
        <v>4098</v>
      </c>
      <c r="M2181" s="141" t="s">
        <v>4098</v>
      </c>
      <c r="N2181" s="141" t="s">
        <v>4098</v>
      </c>
      <c r="O2181" s="141" t="s">
        <v>4098</v>
      </c>
    </row>
    <row r="2182" spans="1:15" x14ac:dyDescent="0.2">
      <c r="A2182" s="141">
        <v>336122</v>
      </c>
      <c r="B2182" s="141" t="s">
        <v>4111</v>
      </c>
      <c r="C2182" s="141" t="s">
        <v>4099</v>
      </c>
      <c r="D2182" s="141" t="s">
        <v>4099</v>
      </c>
      <c r="E2182" s="141" t="s">
        <v>4099</v>
      </c>
      <c r="F2182" s="141" t="s">
        <v>4099</v>
      </c>
      <c r="G2182" s="141" t="s">
        <v>4099</v>
      </c>
      <c r="H2182" s="141" t="s">
        <v>4099</v>
      </c>
      <c r="I2182" s="141" t="s">
        <v>4099</v>
      </c>
      <c r="J2182" s="141" t="s">
        <v>4098</v>
      </c>
      <c r="K2182" s="141" t="s">
        <v>4098</v>
      </c>
      <c r="L2182" s="141" t="s">
        <v>4098</v>
      </c>
      <c r="M2182" s="141" t="s">
        <v>4098</v>
      </c>
      <c r="N2182" s="141" t="s">
        <v>4098</v>
      </c>
      <c r="O2182" s="141" t="s">
        <v>4098</v>
      </c>
    </row>
    <row r="2183" spans="1:15" x14ac:dyDescent="0.2">
      <c r="A2183" s="141">
        <v>336123</v>
      </c>
      <c r="B2183" s="141" t="s">
        <v>4111</v>
      </c>
      <c r="C2183" s="141" t="s">
        <v>4100</v>
      </c>
      <c r="D2183" s="141" t="s">
        <v>4100</v>
      </c>
      <c r="E2183" s="141" t="s">
        <v>4100</v>
      </c>
      <c r="F2183" s="141" t="s">
        <v>4098</v>
      </c>
      <c r="G2183" s="141" t="s">
        <v>4100</v>
      </c>
      <c r="H2183" s="141" t="s">
        <v>4100</v>
      </c>
      <c r="I2183" s="141" t="s">
        <v>4099</v>
      </c>
      <c r="J2183" s="141" t="s">
        <v>4098</v>
      </c>
      <c r="K2183" s="141" t="s">
        <v>4098</v>
      </c>
      <c r="L2183" s="141" t="s">
        <v>4098</v>
      </c>
      <c r="M2183" s="141" t="s">
        <v>4098</v>
      </c>
      <c r="N2183" s="141" t="s">
        <v>4098</v>
      </c>
      <c r="O2183" s="141" t="s">
        <v>4098</v>
      </c>
    </row>
    <row r="2184" spans="1:15" x14ac:dyDescent="0.2">
      <c r="A2184" s="141">
        <v>336130</v>
      </c>
      <c r="B2184" s="141" t="s">
        <v>4111</v>
      </c>
      <c r="C2184" s="141" t="s">
        <v>4100</v>
      </c>
      <c r="D2184" s="141" t="s">
        <v>4100</v>
      </c>
      <c r="E2184" s="141" t="s">
        <v>4098</v>
      </c>
      <c r="F2184" s="141" t="s">
        <v>4098</v>
      </c>
      <c r="G2184" s="141" t="s">
        <v>4098</v>
      </c>
      <c r="H2184" s="141" t="s">
        <v>4098</v>
      </c>
      <c r="I2184" s="141" t="s">
        <v>4098</v>
      </c>
      <c r="J2184" s="141" t="s">
        <v>4098</v>
      </c>
      <c r="K2184" s="141" t="s">
        <v>4098</v>
      </c>
      <c r="L2184" s="141" t="s">
        <v>4098</v>
      </c>
      <c r="M2184" s="141" t="s">
        <v>4098</v>
      </c>
      <c r="N2184" s="141" t="s">
        <v>4098</v>
      </c>
      <c r="O2184" s="141" t="s">
        <v>4098</v>
      </c>
    </row>
    <row r="2185" spans="1:15" x14ac:dyDescent="0.2">
      <c r="A2185" s="141">
        <v>336131</v>
      </c>
      <c r="B2185" s="141" t="s">
        <v>4111</v>
      </c>
      <c r="C2185" s="141" t="s">
        <v>4099</v>
      </c>
      <c r="D2185" s="141" t="s">
        <v>4098</v>
      </c>
      <c r="E2185" s="141" t="s">
        <v>4099</v>
      </c>
      <c r="F2185" s="141" t="s">
        <v>4099</v>
      </c>
      <c r="G2185" s="141" t="s">
        <v>4099</v>
      </c>
      <c r="H2185" s="141" t="s">
        <v>4099</v>
      </c>
      <c r="I2185" s="141" t="s">
        <v>4099</v>
      </c>
      <c r="J2185" s="141" t="s">
        <v>4098</v>
      </c>
      <c r="K2185" s="141" t="s">
        <v>4098</v>
      </c>
      <c r="L2185" s="141" t="s">
        <v>4098</v>
      </c>
      <c r="M2185" s="141" t="s">
        <v>4098</v>
      </c>
      <c r="N2185" s="141" t="s">
        <v>4098</v>
      </c>
      <c r="O2185" s="141" t="s">
        <v>4098</v>
      </c>
    </row>
    <row r="2186" spans="1:15" x14ac:dyDescent="0.2">
      <c r="A2186" s="141">
        <v>336132</v>
      </c>
      <c r="B2186" s="141" t="s">
        <v>4111</v>
      </c>
      <c r="C2186" s="141" t="s">
        <v>4100</v>
      </c>
      <c r="D2186" s="141" t="s">
        <v>4100</v>
      </c>
      <c r="E2186" s="141" t="s">
        <v>4098</v>
      </c>
      <c r="F2186" s="141" t="s">
        <v>4098</v>
      </c>
      <c r="G2186" s="141" t="s">
        <v>4099</v>
      </c>
      <c r="H2186" s="141" t="s">
        <v>4100</v>
      </c>
      <c r="I2186" s="141" t="s">
        <v>4098</v>
      </c>
      <c r="J2186" s="141" t="s">
        <v>4098</v>
      </c>
      <c r="K2186" s="141" t="s">
        <v>4098</v>
      </c>
      <c r="L2186" s="141" t="s">
        <v>4098</v>
      </c>
      <c r="M2186" s="141" t="s">
        <v>4098</v>
      </c>
      <c r="N2186" s="141" t="s">
        <v>4098</v>
      </c>
      <c r="O2186" s="141" t="s">
        <v>4098</v>
      </c>
    </row>
    <row r="2187" spans="1:15" x14ac:dyDescent="0.2">
      <c r="A2187" s="141">
        <v>336134</v>
      </c>
      <c r="B2187" s="141" t="s">
        <v>4111</v>
      </c>
      <c r="C2187" s="141" t="s">
        <v>4100</v>
      </c>
      <c r="D2187" s="141" t="s">
        <v>4100</v>
      </c>
      <c r="E2187" s="141" t="s">
        <v>4100</v>
      </c>
      <c r="F2187" s="141" t="s">
        <v>4100</v>
      </c>
      <c r="G2187" s="141" t="s">
        <v>4100</v>
      </c>
      <c r="H2187" s="141" t="s">
        <v>4100</v>
      </c>
      <c r="I2187" s="141" t="s">
        <v>4100</v>
      </c>
      <c r="J2187" s="141" t="s">
        <v>4098</v>
      </c>
      <c r="K2187" s="141" t="s">
        <v>4098</v>
      </c>
      <c r="L2187" s="141" t="s">
        <v>4098</v>
      </c>
      <c r="M2187" s="141" t="s">
        <v>4098</v>
      </c>
      <c r="N2187" s="141" t="s">
        <v>4098</v>
      </c>
      <c r="O2187" s="141" t="s">
        <v>4098</v>
      </c>
    </row>
    <row r="2188" spans="1:15" x14ac:dyDescent="0.2">
      <c r="A2188" s="141">
        <v>336135</v>
      </c>
      <c r="B2188" s="141" t="s">
        <v>4111</v>
      </c>
      <c r="C2188" s="141" t="s">
        <v>4098</v>
      </c>
      <c r="D2188" s="141" t="s">
        <v>4098</v>
      </c>
      <c r="E2188" s="141" t="s">
        <v>4098</v>
      </c>
      <c r="F2188" s="141" t="s">
        <v>4099</v>
      </c>
      <c r="G2188" s="141" t="s">
        <v>4098</v>
      </c>
      <c r="H2188" s="141" t="s">
        <v>4099</v>
      </c>
      <c r="I2188" s="141" t="s">
        <v>4099</v>
      </c>
      <c r="J2188" s="141" t="s">
        <v>4098</v>
      </c>
      <c r="K2188" s="141" t="s">
        <v>4098</v>
      </c>
      <c r="L2188" s="141" t="s">
        <v>4098</v>
      </c>
      <c r="M2188" s="141" t="s">
        <v>4098</v>
      </c>
      <c r="N2188" s="141" t="s">
        <v>4099</v>
      </c>
      <c r="O2188" s="141" t="s">
        <v>4098</v>
      </c>
    </row>
    <row r="2189" spans="1:15" x14ac:dyDescent="0.2">
      <c r="A2189" s="141">
        <v>336140</v>
      </c>
      <c r="B2189" s="141" t="s">
        <v>4111</v>
      </c>
      <c r="C2189" s="141" t="s">
        <v>4099</v>
      </c>
      <c r="D2189" s="141" t="s">
        <v>4100</v>
      </c>
      <c r="E2189" s="141" t="s">
        <v>4100</v>
      </c>
      <c r="F2189" s="141" t="s">
        <v>4100</v>
      </c>
      <c r="G2189" s="141" t="s">
        <v>4100</v>
      </c>
      <c r="H2189" s="141" t="s">
        <v>4100</v>
      </c>
      <c r="I2189" s="141" t="s">
        <v>4099</v>
      </c>
      <c r="J2189" s="141" t="s">
        <v>4100</v>
      </c>
      <c r="K2189" s="141" t="s">
        <v>4099</v>
      </c>
      <c r="L2189" s="141" t="s">
        <v>4099</v>
      </c>
      <c r="M2189" s="141" t="s">
        <v>4099</v>
      </c>
      <c r="N2189" s="141" t="s">
        <v>4099</v>
      </c>
      <c r="O2189" s="141" t="s">
        <v>4099</v>
      </c>
    </row>
    <row r="2190" spans="1:15" x14ac:dyDescent="0.2">
      <c r="A2190" s="141">
        <v>336148</v>
      </c>
      <c r="B2190" s="141" t="s">
        <v>4111</v>
      </c>
      <c r="C2190" s="141" t="s">
        <v>4099</v>
      </c>
      <c r="D2190" s="141" t="s">
        <v>4099</v>
      </c>
      <c r="E2190" s="141" t="s">
        <v>4099</v>
      </c>
      <c r="F2190" s="141" t="s">
        <v>4099</v>
      </c>
      <c r="G2190" s="141" t="s">
        <v>4099</v>
      </c>
      <c r="H2190" s="141" t="s">
        <v>4099</v>
      </c>
      <c r="I2190" s="141" t="s">
        <v>4098</v>
      </c>
      <c r="J2190" s="141" t="s">
        <v>4098</v>
      </c>
      <c r="K2190" s="141" t="s">
        <v>4098</v>
      </c>
      <c r="L2190" s="141" t="s">
        <v>4098</v>
      </c>
      <c r="M2190" s="141" t="s">
        <v>4098</v>
      </c>
      <c r="N2190" s="141" t="s">
        <v>4098</v>
      </c>
      <c r="O2190" s="141" t="s">
        <v>4098</v>
      </c>
    </row>
    <row r="2191" spans="1:15" x14ac:dyDescent="0.2">
      <c r="A2191" s="141">
        <v>336152</v>
      </c>
      <c r="B2191" s="141" t="s">
        <v>4111</v>
      </c>
      <c r="C2191" s="141" t="s">
        <v>4099</v>
      </c>
      <c r="D2191" s="141" t="s">
        <v>4098</v>
      </c>
      <c r="E2191" s="141" t="s">
        <v>4099</v>
      </c>
      <c r="F2191" s="141" t="s">
        <v>4098</v>
      </c>
      <c r="G2191" s="141" t="s">
        <v>4099</v>
      </c>
      <c r="H2191" s="141" t="s">
        <v>4098</v>
      </c>
      <c r="I2191" s="141" t="s">
        <v>4098</v>
      </c>
      <c r="J2191" s="141" t="s">
        <v>4098</v>
      </c>
      <c r="K2191" s="141" t="s">
        <v>4098</v>
      </c>
      <c r="L2191" s="141" t="s">
        <v>4098</v>
      </c>
      <c r="M2191" s="141" t="s">
        <v>4098</v>
      </c>
      <c r="N2191" s="141" t="s">
        <v>4098</v>
      </c>
      <c r="O2191" s="141" t="s">
        <v>4098</v>
      </c>
    </row>
    <row r="2192" spans="1:15" x14ac:dyDescent="0.2">
      <c r="A2192" s="141">
        <v>336153</v>
      </c>
      <c r="B2192" s="141" t="s">
        <v>4111</v>
      </c>
      <c r="C2192" s="141" t="s">
        <v>4099</v>
      </c>
      <c r="D2192" s="141" t="s">
        <v>4098</v>
      </c>
      <c r="E2192" s="141" t="s">
        <v>4099</v>
      </c>
      <c r="F2192" s="141" t="s">
        <v>4099</v>
      </c>
      <c r="G2192" s="141" t="s">
        <v>4099</v>
      </c>
      <c r="H2192" s="141" t="s">
        <v>4098</v>
      </c>
      <c r="I2192" s="141" t="s">
        <v>4098</v>
      </c>
      <c r="J2192" s="141" t="s">
        <v>4098</v>
      </c>
      <c r="K2192" s="141" t="s">
        <v>4098</v>
      </c>
      <c r="L2192" s="141" t="s">
        <v>4098</v>
      </c>
      <c r="M2192" s="141" t="s">
        <v>4098</v>
      </c>
      <c r="N2192" s="141" t="s">
        <v>4098</v>
      </c>
      <c r="O2192" s="141" t="s">
        <v>4098</v>
      </c>
    </row>
    <row r="2193" spans="1:15" x14ac:dyDescent="0.2">
      <c r="A2193" s="141">
        <v>336155</v>
      </c>
      <c r="B2193" s="141" t="s">
        <v>4111</v>
      </c>
      <c r="C2193" s="141" t="s">
        <v>4099</v>
      </c>
      <c r="D2193" s="141" t="s">
        <v>4098</v>
      </c>
      <c r="E2193" s="141" t="s">
        <v>4099</v>
      </c>
      <c r="F2193" s="141" t="s">
        <v>4100</v>
      </c>
      <c r="G2193" s="141" t="s">
        <v>4098</v>
      </c>
      <c r="H2193" s="141" t="s">
        <v>4100</v>
      </c>
      <c r="I2193" s="141" t="s">
        <v>4100</v>
      </c>
      <c r="J2193" s="141" t="s">
        <v>4098</v>
      </c>
      <c r="K2193" s="141" t="s">
        <v>4098</v>
      </c>
      <c r="L2193" s="141" t="s">
        <v>4098</v>
      </c>
      <c r="M2193" s="141" t="s">
        <v>4098</v>
      </c>
      <c r="N2193" s="141" t="s">
        <v>4098</v>
      </c>
      <c r="O2193" s="141" t="s">
        <v>4098</v>
      </c>
    </row>
    <row r="2194" spans="1:15" x14ac:dyDescent="0.2">
      <c r="A2194" s="141">
        <v>336160</v>
      </c>
      <c r="B2194" s="141" t="s">
        <v>4111</v>
      </c>
      <c r="C2194" s="141" t="s">
        <v>4099</v>
      </c>
      <c r="D2194" s="141" t="s">
        <v>4099</v>
      </c>
      <c r="E2194" s="141" t="s">
        <v>4099</v>
      </c>
      <c r="F2194" s="141" t="s">
        <v>4099</v>
      </c>
      <c r="G2194" s="141" t="s">
        <v>4099</v>
      </c>
      <c r="H2194" s="141" t="s">
        <v>4099</v>
      </c>
      <c r="I2194" s="141" t="s">
        <v>4099</v>
      </c>
      <c r="J2194" s="141" t="s">
        <v>4098</v>
      </c>
      <c r="K2194" s="141" t="s">
        <v>4098</v>
      </c>
      <c r="L2194" s="141" t="s">
        <v>4098</v>
      </c>
      <c r="M2194" s="141" t="s">
        <v>4098</v>
      </c>
      <c r="N2194" s="141" t="s">
        <v>4098</v>
      </c>
      <c r="O2194" s="141" t="s">
        <v>4098</v>
      </c>
    </row>
    <row r="2195" spans="1:15" x14ac:dyDescent="0.2">
      <c r="A2195" s="141">
        <v>336161</v>
      </c>
      <c r="B2195" s="141" t="s">
        <v>4111</v>
      </c>
      <c r="C2195" s="141" t="s">
        <v>4099</v>
      </c>
      <c r="D2195" s="141" t="s">
        <v>4099</v>
      </c>
      <c r="E2195" s="141" t="s">
        <v>4099</v>
      </c>
      <c r="F2195" s="141" t="s">
        <v>4098</v>
      </c>
      <c r="G2195" s="141" t="s">
        <v>4099</v>
      </c>
      <c r="H2195" s="141" t="s">
        <v>4099</v>
      </c>
      <c r="I2195" s="141" t="s">
        <v>4098</v>
      </c>
      <c r="J2195" s="141" t="s">
        <v>4098</v>
      </c>
      <c r="K2195" s="141" t="s">
        <v>4098</v>
      </c>
      <c r="L2195" s="141" t="s">
        <v>4098</v>
      </c>
      <c r="M2195" s="141" t="s">
        <v>4098</v>
      </c>
      <c r="N2195" s="141" t="s">
        <v>4098</v>
      </c>
      <c r="O2195" s="141" t="s">
        <v>4098</v>
      </c>
    </row>
    <row r="2196" spans="1:15" x14ac:dyDescent="0.2">
      <c r="A2196" s="141">
        <v>336169</v>
      </c>
      <c r="B2196" s="141" t="s">
        <v>4111</v>
      </c>
      <c r="C2196" s="141" t="s">
        <v>4099</v>
      </c>
      <c r="D2196" s="141" t="s">
        <v>4098</v>
      </c>
      <c r="E2196" s="141" t="s">
        <v>4098</v>
      </c>
      <c r="F2196" s="141" t="s">
        <v>4099</v>
      </c>
      <c r="G2196" s="141" t="s">
        <v>4098</v>
      </c>
      <c r="H2196" s="141" t="s">
        <v>4098</v>
      </c>
      <c r="I2196" s="141" t="s">
        <v>4099</v>
      </c>
      <c r="J2196" s="141" t="s">
        <v>4098</v>
      </c>
      <c r="K2196" s="141" t="s">
        <v>4098</v>
      </c>
      <c r="L2196" s="141" t="s">
        <v>4098</v>
      </c>
      <c r="M2196" s="141" t="s">
        <v>4098</v>
      </c>
      <c r="N2196" s="141" t="s">
        <v>4098</v>
      </c>
      <c r="O2196" s="141" t="s">
        <v>4098</v>
      </c>
    </row>
    <row r="2197" spans="1:15" x14ac:dyDescent="0.2">
      <c r="A2197" s="141">
        <v>336170</v>
      </c>
      <c r="B2197" s="141" t="s">
        <v>4111</v>
      </c>
      <c r="C2197" s="141" t="s">
        <v>4099</v>
      </c>
      <c r="D2197" s="141" t="s">
        <v>4098</v>
      </c>
      <c r="E2197" s="141" t="s">
        <v>4098</v>
      </c>
      <c r="F2197" s="141" t="s">
        <v>4099</v>
      </c>
      <c r="G2197" s="141" t="s">
        <v>4098</v>
      </c>
      <c r="H2197" s="141" t="s">
        <v>4099</v>
      </c>
      <c r="I2197" s="141" t="s">
        <v>4099</v>
      </c>
      <c r="J2197" s="141" t="s">
        <v>4098</v>
      </c>
      <c r="K2197" s="141" t="s">
        <v>4098</v>
      </c>
      <c r="L2197" s="141" t="s">
        <v>4098</v>
      </c>
      <c r="M2197" s="141" t="s">
        <v>4098</v>
      </c>
      <c r="N2197" s="141" t="s">
        <v>4098</v>
      </c>
      <c r="O2197" s="141" t="s">
        <v>4098</v>
      </c>
    </row>
    <row r="2198" spans="1:15" x14ac:dyDescent="0.2">
      <c r="A2198" s="141">
        <v>336171</v>
      </c>
      <c r="B2198" s="141" t="s">
        <v>4111</v>
      </c>
      <c r="C2198" s="141" t="s">
        <v>4099</v>
      </c>
      <c r="D2198" s="141" t="s">
        <v>4099</v>
      </c>
      <c r="E2198" s="141" t="s">
        <v>4099</v>
      </c>
      <c r="F2198" s="141" t="s">
        <v>4099</v>
      </c>
      <c r="G2198" s="141" t="s">
        <v>4099</v>
      </c>
      <c r="H2198" s="141" t="s">
        <v>4098</v>
      </c>
      <c r="I2198" s="141" t="s">
        <v>4098</v>
      </c>
      <c r="J2198" s="141" t="s">
        <v>4098</v>
      </c>
      <c r="K2198" s="141" t="s">
        <v>4098</v>
      </c>
      <c r="L2198" s="141" t="s">
        <v>4098</v>
      </c>
      <c r="M2198" s="141" t="s">
        <v>4098</v>
      </c>
      <c r="N2198" s="141" t="s">
        <v>4098</v>
      </c>
      <c r="O2198" s="141" t="s">
        <v>4098</v>
      </c>
    </row>
    <row r="2199" spans="1:15" x14ac:dyDescent="0.2">
      <c r="A2199" s="141">
        <v>336174</v>
      </c>
      <c r="B2199" s="141" t="s">
        <v>4111</v>
      </c>
      <c r="C2199" s="141" t="s">
        <v>4099</v>
      </c>
      <c r="D2199" s="141" t="s">
        <v>4098</v>
      </c>
      <c r="E2199" s="141" t="s">
        <v>4098</v>
      </c>
      <c r="F2199" s="141" t="s">
        <v>4098</v>
      </c>
      <c r="G2199" s="141" t="s">
        <v>4098</v>
      </c>
      <c r="H2199" s="141" t="s">
        <v>4099</v>
      </c>
      <c r="I2199" s="141" t="s">
        <v>4099</v>
      </c>
      <c r="J2199" s="141" t="s">
        <v>4098</v>
      </c>
      <c r="K2199" s="141" t="s">
        <v>4098</v>
      </c>
      <c r="L2199" s="141" t="s">
        <v>4098</v>
      </c>
      <c r="M2199" s="141" t="s">
        <v>4098</v>
      </c>
      <c r="N2199" s="141" t="s">
        <v>4098</v>
      </c>
      <c r="O2199" s="141" t="s">
        <v>4098</v>
      </c>
    </row>
    <row r="2200" spans="1:15" x14ac:dyDescent="0.2">
      <c r="A2200" s="141">
        <v>336177</v>
      </c>
      <c r="B2200" s="141" t="s">
        <v>4111</v>
      </c>
      <c r="C2200" s="141" t="s">
        <v>4099</v>
      </c>
      <c r="D2200" s="141" t="s">
        <v>4098</v>
      </c>
      <c r="E2200" s="141" t="s">
        <v>4098</v>
      </c>
      <c r="F2200" s="141" t="s">
        <v>4099</v>
      </c>
      <c r="G2200" s="141" t="s">
        <v>4098</v>
      </c>
      <c r="H2200" s="141" t="s">
        <v>4099</v>
      </c>
      <c r="I2200" s="141" t="s">
        <v>4099</v>
      </c>
      <c r="J2200" s="141" t="s">
        <v>4098</v>
      </c>
      <c r="K2200" s="141" t="s">
        <v>4098</v>
      </c>
      <c r="L2200" s="141" t="s">
        <v>4098</v>
      </c>
      <c r="M2200" s="141" t="s">
        <v>4098</v>
      </c>
      <c r="N2200" s="141" t="s">
        <v>4098</v>
      </c>
      <c r="O2200" s="141" t="s">
        <v>4098</v>
      </c>
    </row>
    <row r="2201" spans="1:15" x14ac:dyDescent="0.2">
      <c r="A2201" s="141">
        <v>336178</v>
      </c>
      <c r="B2201" s="141" t="s">
        <v>4111</v>
      </c>
      <c r="C2201" s="141" t="s">
        <v>4098</v>
      </c>
      <c r="D2201" s="141" t="s">
        <v>4099</v>
      </c>
      <c r="E2201" s="141" t="s">
        <v>4099</v>
      </c>
      <c r="F2201" s="141" t="s">
        <v>4098</v>
      </c>
      <c r="G2201" s="141" t="s">
        <v>4098</v>
      </c>
      <c r="H2201" s="141" t="s">
        <v>4098</v>
      </c>
      <c r="I2201" s="141" t="s">
        <v>4098</v>
      </c>
      <c r="J2201" s="141" t="s">
        <v>4098</v>
      </c>
      <c r="K2201" s="141" t="s">
        <v>4098</v>
      </c>
      <c r="L2201" s="141" t="s">
        <v>4098</v>
      </c>
      <c r="M2201" s="141" t="s">
        <v>4098</v>
      </c>
      <c r="N2201" s="141" t="s">
        <v>4098</v>
      </c>
      <c r="O2201" s="141" t="s">
        <v>4098</v>
      </c>
    </row>
    <row r="2202" spans="1:15" x14ac:dyDescent="0.2">
      <c r="A2202" s="141">
        <v>336179</v>
      </c>
      <c r="B2202" s="141" t="s">
        <v>4111</v>
      </c>
      <c r="C2202" s="141" t="s">
        <v>4100</v>
      </c>
      <c r="D2202" s="141" t="s">
        <v>4100</v>
      </c>
      <c r="E2202" s="141" t="s">
        <v>4099</v>
      </c>
      <c r="F2202" s="141" t="s">
        <v>4099</v>
      </c>
      <c r="G2202" s="141" t="s">
        <v>4099</v>
      </c>
      <c r="H2202" s="141" t="s">
        <v>4100</v>
      </c>
      <c r="I2202" s="141" t="s">
        <v>4100</v>
      </c>
      <c r="J2202" s="141" t="s">
        <v>4099</v>
      </c>
      <c r="K2202" s="141" t="s">
        <v>4099</v>
      </c>
      <c r="L2202" s="141" t="s">
        <v>4099</v>
      </c>
      <c r="M2202" s="141" t="s">
        <v>4099</v>
      </c>
      <c r="N2202" s="141" t="s">
        <v>4099</v>
      </c>
      <c r="O2202" s="141" t="s">
        <v>4098</v>
      </c>
    </row>
    <row r="2203" spans="1:15" x14ac:dyDescent="0.2">
      <c r="A2203" s="141">
        <v>336182</v>
      </c>
      <c r="B2203" s="141" t="s">
        <v>4111</v>
      </c>
      <c r="C2203" s="141" t="s">
        <v>4099</v>
      </c>
      <c r="D2203" s="141" t="s">
        <v>4099</v>
      </c>
      <c r="E2203" s="141" t="s">
        <v>4099</v>
      </c>
      <c r="F2203" s="141" t="s">
        <v>4098</v>
      </c>
      <c r="G2203" s="141" t="s">
        <v>4098</v>
      </c>
      <c r="H2203" s="141" t="s">
        <v>4098</v>
      </c>
      <c r="I2203" s="141" t="s">
        <v>4098</v>
      </c>
      <c r="J2203" s="141" t="s">
        <v>4098</v>
      </c>
      <c r="K2203" s="141" t="s">
        <v>4098</v>
      </c>
      <c r="L2203" s="141" t="s">
        <v>4098</v>
      </c>
      <c r="M2203" s="141" t="s">
        <v>4098</v>
      </c>
      <c r="N2203" s="141" t="s">
        <v>4098</v>
      </c>
      <c r="O2203" s="141" t="s">
        <v>4098</v>
      </c>
    </row>
    <row r="2204" spans="1:15" x14ac:dyDescent="0.2">
      <c r="A2204" s="141">
        <v>336184</v>
      </c>
      <c r="B2204" s="141" t="s">
        <v>4111</v>
      </c>
      <c r="C2204" s="141" t="s">
        <v>4099</v>
      </c>
      <c r="D2204" s="141" t="s">
        <v>4099</v>
      </c>
      <c r="E2204" s="141" t="s">
        <v>4099</v>
      </c>
      <c r="F2204" s="141" t="s">
        <v>4099</v>
      </c>
      <c r="G2204" s="141" t="s">
        <v>4099</v>
      </c>
      <c r="H2204" s="141" t="s">
        <v>4099</v>
      </c>
      <c r="I2204" s="141" t="s">
        <v>4099</v>
      </c>
      <c r="J2204" s="141" t="s">
        <v>4100</v>
      </c>
      <c r="K2204" s="141" t="s">
        <v>4098</v>
      </c>
      <c r="L2204" s="141" t="s">
        <v>4098</v>
      </c>
      <c r="M2204" s="141" t="s">
        <v>4098</v>
      </c>
      <c r="N2204" s="141" t="s">
        <v>4098</v>
      </c>
      <c r="O2204" s="141" t="s">
        <v>4100</v>
      </c>
    </row>
    <row r="2205" spans="1:15" x14ac:dyDescent="0.2">
      <c r="A2205" s="141">
        <v>336186</v>
      </c>
      <c r="B2205" s="141" t="s">
        <v>4111</v>
      </c>
      <c r="C2205" s="141" t="s">
        <v>4099</v>
      </c>
      <c r="D2205" s="141" t="s">
        <v>4099</v>
      </c>
      <c r="E2205" s="141" t="s">
        <v>4099</v>
      </c>
      <c r="F2205" s="141" t="s">
        <v>4099</v>
      </c>
      <c r="G2205" s="141" t="s">
        <v>4099</v>
      </c>
      <c r="H2205" s="141" t="s">
        <v>4099</v>
      </c>
      <c r="I2205" s="141" t="s">
        <v>4099</v>
      </c>
      <c r="J2205" s="141" t="s">
        <v>4098</v>
      </c>
      <c r="K2205" s="141" t="s">
        <v>4098</v>
      </c>
      <c r="L2205" s="141" t="s">
        <v>4098</v>
      </c>
      <c r="M2205" s="141" t="s">
        <v>4098</v>
      </c>
      <c r="N2205" s="141" t="s">
        <v>4098</v>
      </c>
      <c r="O2205" s="141" t="s">
        <v>4098</v>
      </c>
    </row>
    <row r="2206" spans="1:15" x14ac:dyDescent="0.2">
      <c r="A2206" s="141">
        <v>336187</v>
      </c>
      <c r="B2206" s="141" t="s">
        <v>4111</v>
      </c>
      <c r="C2206" s="141" t="s">
        <v>4099</v>
      </c>
      <c r="D2206" s="141" t="s">
        <v>4098</v>
      </c>
      <c r="E2206" s="141" t="s">
        <v>4099</v>
      </c>
      <c r="F2206" s="141" t="s">
        <v>4099</v>
      </c>
      <c r="G2206" s="141" t="s">
        <v>4098</v>
      </c>
      <c r="H2206" s="141" t="s">
        <v>4098</v>
      </c>
      <c r="I2206" s="141" t="s">
        <v>4098</v>
      </c>
      <c r="J2206" s="141" t="s">
        <v>4098</v>
      </c>
      <c r="K2206" s="141" t="s">
        <v>4098</v>
      </c>
      <c r="L2206" s="141" t="s">
        <v>4098</v>
      </c>
      <c r="M2206" s="141" t="s">
        <v>4098</v>
      </c>
      <c r="N2206" s="141" t="s">
        <v>4098</v>
      </c>
      <c r="O2206" s="141" t="s">
        <v>4098</v>
      </c>
    </row>
    <row r="2207" spans="1:15" x14ac:dyDescent="0.2">
      <c r="A2207" s="141">
        <v>336189</v>
      </c>
      <c r="B2207" s="141" t="s">
        <v>4111</v>
      </c>
      <c r="C2207" s="141" t="s">
        <v>4100</v>
      </c>
      <c r="D2207" s="141" t="s">
        <v>4100</v>
      </c>
      <c r="E2207" s="141" t="s">
        <v>4100</v>
      </c>
      <c r="F2207" s="141" t="s">
        <v>4100</v>
      </c>
      <c r="G2207" s="141" t="s">
        <v>4100</v>
      </c>
      <c r="H2207" s="141" t="s">
        <v>4100</v>
      </c>
      <c r="I2207" s="141" t="s">
        <v>4100</v>
      </c>
      <c r="J2207" s="141" t="s">
        <v>4099</v>
      </c>
      <c r="K2207" s="141" t="s">
        <v>4099</v>
      </c>
      <c r="L2207" s="141" t="s">
        <v>4099</v>
      </c>
      <c r="M2207" s="141" t="s">
        <v>4099</v>
      </c>
      <c r="N2207" s="141" t="s">
        <v>4099</v>
      </c>
      <c r="O2207" s="141" t="s">
        <v>4098</v>
      </c>
    </row>
    <row r="2208" spans="1:15" x14ac:dyDescent="0.2">
      <c r="A2208" s="141">
        <v>336191</v>
      </c>
      <c r="B2208" s="141" t="s">
        <v>4111</v>
      </c>
      <c r="C2208" s="141" t="s">
        <v>4099</v>
      </c>
      <c r="D2208" s="141" t="s">
        <v>4099</v>
      </c>
      <c r="E2208" s="141" t="s">
        <v>4099</v>
      </c>
      <c r="F2208" s="141" t="s">
        <v>4098</v>
      </c>
      <c r="G2208" s="141" t="s">
        <v>4099</v>
      </c>
      <c r="H2208" s="141" t="s">
        <v>4099</v>
      </c>
      <c r="I2208" s="141" t="s">
        <v>4098</v>
      </c>
      <c r="J2208" s="141" t="s">
        <v>4098</v>
      </c>
      <c r="K2208" s="141" t="s">
        <v>4098</v>
      </c>
      <c r="L2208" s="141" t="s">
        <v>4098</v>
      </c>
      <c r="M2208" s="141" t="s">
        <v>4098</v>
      </c>
      <c r="N2208" s="141" t="s">
        <v>4098</v>
      </c>
      <c r="O2208" s="141" t="s">
        <v>4098</v>
      </c>
    </row>
    <row r="2209" spans="1:15" x14ac:dyDescent="0.2">
      <c r="A2209" s="141">
        <v>336194</v>
      </c>
      <c r="B2209" s="141" t="s">
        <v>4111</v>
      </c>
      <c r="C2209" s="141" t="s">
        <v>4099</v>
      </c>
      <c r="D2209" s="141" t="s">
        <v>4099</v>
      </c>
      <c r="E2209" s="141" t="s">
        <v>4099</v>
      </c>
      <c r="F2209" s="141" t="s">
        <v>4099</v>
      </c>
      <c r="G2209" s="141" t="s">
        <v>4098</v>
      </c>
      <c r="H2209" s="141" t="s">
        <v>4098</v>
      </c>
      <c r="I2209" s="141" t="s">
        <v>4099</v>
      </c>
      <c r="J2209" s="141" t="s">
        <v>4098</v>
      </c>
      <c r="K2209" s="141" t="s">
        <v>4098</v>
      </c>
      <c r="L2209" s="141" t="s">
        <v>4098</v>
      </c>
      <c r="M2209" s="141" t="s">
        <v>4098</v>
      </c>
      <c r="N2209" s="141" t="s">
        <v>4098</v>
      </c>
      <c r="O2209" s="141" t="s">
        <v>4098</v>
      </c>
    </row>
    <row r="2210" spans="1:15" x14ac:dyDescent="0.2">
      <c r="A2210" s="141">
        <v>336198</v>
      </c>
      <c r="B2210" s="141" t="s">
        <v>4111</v>
      </c>
      <c r="C2210" s="141" t="s">
        <v>4099</v>
      </c>
      <c r="D2210" s="141" t="s">
        <v>4099</v>
      </c>
      <c r="E2210" s="141" t="s">
        <v>4099</v>
      </c>
      <c r="F2210" s="141" t="s">
        <v>4099</v>
      </c>
      <c r="G2210" s="141" t="s">
        <v>4099</v>
      </c>
      <c r="H2210" s="141" t="s">
        <v>4099</v>
      </c>
      <c r="I2210" s="141" t="s">
        <v>4099</v>
      </c>
      <c r="J2210" s="141" t="s">
        <v>4098</v>
      </c>
      <c r="K2210" s="141" t="s">
        <v>4098</v>
      </c>
      <c r="L2210" s="141" t="s">
        <v>4098</v>
      </c>
      <c r="M2210" s="141" t="s">
        <v>4098</v>
      </c>
      <c r="N2210" s="141" t="s">
        <v>4098</v>
      </c>
      <c r="O2210" s="141" t="s">
        <v>4098</v>
      </c>
    </row>
    <row r="2211" spans="1:15" x14ac:dyDescent="0.2">
      <c r="A2211" s="141">
        <v>336205</v>
      </c>
      <c r="B2211" s="141" t="s">
        <v>4111</v>
      </c>
      <c r="C2211" s="141" t="s">
        <v>4100</v>
      </c>
      <c r="D2211" s="141" t="s">
        <v>4100</v>
      </c>
      <c r="E2211" s="141" t="s">
        <v>4100</v>
      </c>
      <c r="F2211" s="141" t="s">
        <v>4100</v>
      </c>
      <c r="G2211" s="141" t="s">
        <v>4098</v>
      </c>
      <c r="H2211" s="141" t="s">
        <v>4098</v>
      </c>
      <c r="I2211" s="141" t="s">
        <v>4099</v>
      </c>
      <c r="J2211" s="141" t="s">
        <v>4099</v>
      </c>
      <c r="K2211" s="141" t="s">
        <v>4099</v>
      </c>
      <c r="L2211" s="141" t="s">
        <v>4099</v>
      </c>
      <c r="M2211" s="141" t="s">
        <v>4099</v>
      </c>
      <c r="N2211" s="141" t="s">
        <v>4099</v>
      </c>
      <c r="O2211" s="141" t="s">
        <v>4098</v>
      </c>
    </row>
    <row r="2212" spans="1:15" x14ac:dyDescent="0.2">
      <c r="A2212" s="141">
        <v>336206</v>
      </c>
      <c r="B2212" s="141" t="s">
        <v>4111</v>
      </c>
      <c r="C2212" s="141" t="s">
        <v>4099</v>
      </c>
      <c r="D2212" s="141" t="s">
        <v>4098</v>
      </c>
      <c r="E2212" s="141" t="s">
        <v>4099</v>
      </c>
      <c r="F2212" s="141" t="s">
        <v>4098</v>
      </c>
      <c r="G2212" s="141" t="s">
        <v>4098</v>
      </c>
      <c r="H2212" s="141" t="s">
        <v>4098</v>
      </c>
      <c r="I2212" s="141" t="s">
        <v>4099</v>
      </c>
      <c r="J2212" s="141" t="s">
        <v>4098</v>
      </c>
      <c r="K2212" s="141" t="s">
        <v>4098</v>
      </c>
      <c r="L2212" s="141" t="s">
        <v>4098</v>
      </c>
      <c r="M2212" s="141" t="s">
        <v>4098</v>
      </c>
      <c r="N2212" s="141" t="s">
        <v>4098</v>
      </c>
      <c r="O2212" s="141" t="s">
        <v>4098</v>
      </c>
    </row>
    <row r="2213" spans="1:15" x14ac:dyDescent="0.2">
      <c r="A2213" s="141">
        <v>336208</v>
      </c>
      <c r="B2213" s="141" t="s">
        <v>4111</v>
      </c>
      <c r="C2213" s="141" t="s">
        <v>4099</v>
      </c>
      <c r="D2213" s="141" t="s">
        <v>4098</v>
      </c>
      <c r="E2213" s="141" t="s">
        <v>4099</v>
      </c>
      <c r="F2213" s="141" t="s">
        <v>4099</v>
      </c>
      <c r="G2213" s="141" t="s">
        <v>4098</v>
      </c>
      <c r="H2213" s="141" t="s">
        <v>4098</v>
      </c>
      <c r="I2213" s="141" t="s">
        <v>4099</v>
      </c>
      <c r="J2213" s="141" t="s">
        <v>4098</v>
      </c>
      <c r="K2213" s="141" t="s">
        <v>4098</v>
      </c>
      <c r="L2213" s="141" t="s">
        <v>4098</v>
      </c>
      <c r="M2213" s="141" t="s">
        <v>4098</v>
      </c>
      <c r="N2213" s="141" t="s">
        <v>4098</v>
      </c>
      <c r="O2213" s="141" t="s">
        <v>4098</v>
      </c>
    </row>
    <row r="2214" spans="1:15" x14ac:dyDescent="0.2">
      <c r="A2214" s="141">
        <v>336211</v>
      </c>
      <c r="B2214" s="141" t="s">
        <v>4111</v>
      </c>
      <c r="C2214" s="141" t="s">
        <v>4099</v>
      </c>
      <c r="D2214" s="141" t="s">
        <v>4100</v>
      </c>
      <c r="E2214" s="141" t="s">
        <v>4098</v>
      </c>
      <c r="F2214" s="141" t="s">
        <v>4099</v>
      </c>
      <c r="G2214" s="141" t="s">
        <v>4098</v>
      </c>
      <c r="H2214" s="141" t="s">
        <v>4098</v>
      </c>
      <c r="I2214" s="141" t="s">
        <v>4099</v>
      </c>
      <c r="J2214" s="141" t="s">
        <v>4098</v>
      </c>
      <c r="K2214" s="141" t="s">
        <v>4098</v>
      </c>
      <c r="L2214" s="141" t="s">
        <v>4098</v>
      </c>
      <c r="M2214" s="141" t="s">
        <v>4098</v>
      </c>
      <c r="N2214" s="141" t="s">
        <v>4098</v>
      </c>
      <c r="O2214" s="141" t="s">
        <v>4098</v>
      </c>
    </row>
    <row r="2215" spans="1:15" x14ac:dyDescent="0.2">
      <c r="A2215" s="141">
        <v>336212</v>
      </c>
      <c r="B2215" s="141" t="s">
        <v>4111</v>
      </c>
      <c r="C2215" s="141" t="s">
        <v>4100</v>
      </c>
      <c r="D2215" s="141" t="s">
        <v>4100</v>
      </c>
      <c r="E2215" s="141" t="s">
        <v>4100</v>
      </c>
      <c r="F2215" s="141" t="s">
        <v>4100</v>
      </c>
      <c r="G2215" s="141" t="s">
        <v>4100</v>
      </c>
      <c r="H2215" s="141" t="s">
        <v>4100</v>
      </c>
      <c r="I2215" s="141" t="s">
        <v>4100</v>
      </c>
      <c r="J2215" s="141" t="s">
        <v>4100</v>
      </c>
      <c r="K2215" s="141" t="s">
        <v>4100</v>
      </c>
      <c r="L2215" s="141" t="s">
        <v>4100</v>
      </c>
      <c r="M2215" s="141" t="s">
        <v>4099</v>
      </c>
      <c r="N2215" s="141" t="s">
        <v>4100</v>
      </c>
      <c r="O2215" s="141" t="s">
        <v>4099</v>
      </c>
    </row>
    <row r="2216" spans="1:15" x14ac:dyDescent="0.2">
      <c r="A2216" s="141">
        <v>336215</v>
      </c>
      <c r="B2216" s="141" t="s">
        <v>4111</v>
      </c>
      <c r="C2216" s="141" t="s">
        <v>4099</v>
      </c>
      <c r="D2216" s="141" t="s">
        <v>4099</v>
      </c>
      <c r="E2216" s="141" t="s">
        <v>4098</v>
      </c>
      <c r="F2216" s="141" t="s">
        <v>4099</v>
      </c>
      <c r="G2216" s="141" t="s">
        <v>4099</v>
      </c>
      <c r="H2216" s="141" t="s">
        <v>4098</v>
      </c>
      <c r="I2216" s="141" t="s">
        <v>4098</v>
      </c>
      <c r="J2216" s="141" t="s">
        <v>4098</v>
      </c>
      <c r="K2216" s="141" t="s">
        <v>4098</v>
      </c>
      <c r="L2216" s="141" t="s">
        <v>4098</v>
      </c>
      <c r="M2216" s="141" t="s">
        <v>4098</v>
      </c>
      <c r="N2216" s="141" t="s">
        <v>4098</v>
      </c>
      <c r="O2216" s="141" t="s">
        <v>4098</v>
      </c>
    </row>
    <row r="2217" spans="1:15" x14ac:dyDescent="0.2">
      <c r="A2217" s="141">
        <v>336220</v>
      </c>
      <c r="B2217" s="141" t="s">
        <v>4111</v>
      </c>
      <c r="C2217" s="141" t="s">
        <v>4099</v>
      </c>
      <c r="D2217" s="141" t="s">
        <v>4098</v>
      </c>
      <c r="E2217" s="141" t="s">
        <v>4099</v>
      </c>
      <c r="F2217" s="141" t="s">
        <v>4099</v>
      </c>
      <c r="G2217" s="141" t="s">
        <v>4099</v>
      </c>
      <c r="H2217" s="141" t="s">
        <v>4099</v>
      </c>
      <c r="I2217" s="141" t="s">
        <v>4098</v>
      </c>
      <c r="J2217" s="141" t="s">
        <v>4098</v>
      </c>
      <c r="K2217" s="141" t="s">
        <v>4098</v>
      </c>
      <c r="L2217" s="141" t="s">
        <v>4098</v>
      </c>
      <c r="M2217" s="141" t="s">
        <v>4098</v>
      </c>
      <c r="N2217" s="141" t="s">
        <v>4098</v>
      </c>
      <c r="O2217" s="141" t="s">
        <v>4098</v>
      </c>
    </row>
    <row r="2218" spans="1:15" x14ac:dyDescent="0.2">
      <c r="A2218" s="141">
        <v>336221</v>
      </c>
      <c r="B2218" s="141" t="s">
        <v>4111</v>
      </c>
      <c r="C2218" s="141" t="s">
        <v>4099</v>
      </c>
      <c r="D2218" s="141" t="s">
        <v>4099</v>
      </c>
      <c r="E2218" s="141" t="s">
        <v>4099</v>
      </c>
      <c r="F2218" s="141" t="s">
        <v>4099</v>
      </c>
      <c r="G2218" s="141" t="s">
        <v>4099</v>
      </c>
      <c r="H2218" s="141" t="s">
        <v>4099</v>
      </c>
      <c r="I2218" s="141" t="s">
        <v>4099</v>
      </c>
      <c r="J2218" s="141" t="s">
        <v>4098</v>
      </c>
      <c r="K2218" s="141" t="s">
        <v>4098</v>
      </c>
      <c r="L2218" s="141" t="s">
        <v>4098</v>
      </c>
      <c r="M2218" s="141" t="s">
        <v>4098</v>
      </c>
      <c r="N2218" s="141" t="s">
        <v>4098</v>
      </c>
      <c r="O2218" s="141" t="s">
        <v>4098</v>
      </c>
    </row>
    <row r="2219" spans="1:15" x14ac:dyDescent="0.2">
      <c r="A2219" s="141">
        <v>336222</v>
      </c>
      <c r="B2219" s="141" t="s">
        <v>4111</v>
      </c>
      <c r="C2219" s="141" t="s">
        <v>4099</v>
      </c>
      <c r="D2219" s="141" t="s">
        <v>4099</v>
      </c>
      <c r="E2219" s="141" t="s">
        <v>4098</v>
      </c>
      <c r="F2219" s="141" t="s">
        <v>4099</v>
      </c>
      <c r="G2219" s="141" t="s">
        <v>4099</v>
      </c>
      <c r="H2219" s="141" t="s">
        <v>4099</v>
      </c>
      <c r="I2219" s="141" t="s">
        <v>4098</v>
      </c>
      <c r="J2219" s="141" t="s">
        <v>4098</v>
      </c>
      <c r="K2219" s="141" t="s">
        <v>4098</v>
      </c>
      <c r="L2219" s="141" t="s">
        <v>4098</v>
      </c>
      <c r="M2219" s="141" t="s">
        <v>4098</v>
      </c>
      <c r="N2219" s="141" t="s">
        <v>4098</v>
      </c>
      <c r="O2219" s="141" t="s">
        <v>4098</v>
      </c>
    </row>
    <row r="2220" spans="1:15" x14ac:dyDescent="0.2">
      <c r="A2220" s="141">
        <v>336228</v>
      </c>
      <c r="B2220" s="141" t="s">
        <v>4111</v>
      </c>
      <c r="C2220" s="141" t="s">
        <v>4099</v>
      </c>
      <c r="D2220" s="141" t="s">
        <v>4099</v>
      </c>
      <c r="E2220" s="141" t="s">
        <v>4099</v>
      </c>
      <c r="F2220" s="141" t="s">
        <v>4099</v>
      </c>
      <c r="G2220" s="141" t="s">
        <v>4099</v>
      </c>
      <c r="H2220" s="141" t="s">
        <v>4098</v>
      </c>
      <c r="I2220" s="141" t="s">
        <v>4098</v>
      </c>
      <c r="J2220" s="141" t="s">
        <v>4098</v>
      </c>
      <c r="K2220" s="141" t="s">
        <v>4098</v>
      </c>
      <c r="L2220" s="141" t="s">
        <v>4098</v>
      </c>
      <c r="M2220" s="141" t="s">
        <v>4098</v>
      </c>
      <c r="N2220" s="141" t="s">
        <v>4098</v>
      </c>
      <c r="O2220" s="141" t="s">
        <v>4098</v>
      </c>
    </row>
    <row r="2221" spans="1:15" x14ac:dyDescent="0.2">
      <c r="A2221" s="141">
        <v>336230</v>
      </c>
      <c r="B2221" s="141" t="s">
        <v>4111</v>
      </c>
      <c r="C2221" s="141" t="s">
        <v>4099</v>
      </c>
      <c r="D2221" s="141" t="s">
        <v>4099</v>
      </c>
      <c r="E2221" s="141" t="s">
        <v>4099</v>
      </c>
      <c r="F2221" s="141" t="s">
        <v>4099</v>
      </c>
      <c r="G2221" s="141" t="s">
        <v>4099</v>
      </c>
      <c r="H2221" s="141" t="s">
        <v>4099</v>
      </c>
      <c r="I2221" s="141" t="s">
        <v>4099</v>
      </c>
      <c r="J2221" s="141" t="s">
        <v>4098</v>
      </c>
      <c r="K2221" s="141" t="s">
        <v>4098</v>
      </c>
      <c r="L2221" s="141" t="s">
        <v>4098</v>
      </c>
      <c r="M2221" s="141" t="s">
        <v>4098</v>
      </c>
      <c r="N2221" s="141" t="s">
        <v>4098</v>
      </c>
      <c r="O2221" s="141" t="s">
        <v>4098</v>
      </c>
    </row>
    <row r="2222" spans="1:15" x14ac:dyDescent="0.2">
      <c r="A2222" s="141">
        <v>336233</v>
      </c>
      <c r="B2222" s="141" t="s">
        <v>4111</v>
      </c>
      <c r="C2222" s="141" t="s">
        <v>4100</v>
      </c>
      <c r="D2222" s="141" t="s">
        <v>4100</v>
      </c>
      <c r="E2222" s="141" t="s">
        <v>4100</v>
      </c>
      <c r="F2222" s="141" t="s">
        <v>4100</v>
      </c>
      <c r="G2222" s="141" t="s">
        <v>4100</v>
      </c>
      <c r="H2222" s="141" t="s">
        <v>4100</v>
      </c>
      <c r="I2222" s="141" t="s">
        <v>4100</v>
      </c>
      <c r="J2222" s="141" t="s">
        <v>4098</v>
      </c>
      <c r="K2222" s="141" t="s">
        <v>4098</v>
      </c>
      <c r="L2222" s="141" t="s">
        <v>4098</v>
      </c>
      <c r="M2222" s="141" t="s">
        <v>4098</v>
      </c>
      <c r="N2222" s="141" t="s">
        <v>4098</v>
      </c>
      <c r="O2222" s="141" t="s">
        <v>4098</v>
      </c>
    </row>
    <row r="2223" spans="1:15" x14ac:dyDescent="0.2">
      <c r="A2223" s="141">
        <v>336234</v>
      </c>
      <c r="B2223" s="141" t="s">
        <v>4111</v>
      </c>
      <c r="C2223" s="141" t="s">
        <v>4100</v>
      </c>
      <c r="D2223" s="141" t="s">
        <v>4100</v>
      </c>
      <c r="E2223" s="141" t="s">
        <v>4100</v>
      </c>
      <c r="F2223" s="141" t="s">
        <v>4100</v>
      </c>
      <c r="G2223" s="141" t="s">
        <v>4100</v>
      </c>
      <c r="H2223" s="141" t="s">
        <v>4100</v>
      </c>
      <c r="I2223" s="141" t="s">
        <v>4100</v>
      </c>
      <c r="J2223" s="141" t="s">
        <v>4098</v>
      </c>
      <c r="K2223" s="141" t="s">
        <v>4098</v>
      </c>
      <c r="L2223" s="141" t="s">
        <v>4098</v>
      </c>
      <c r="M2223" s="141" t="s">
        <v>4098</v>
      </c>
      <c r="N2223" s="141" t="s">
        <v>4098</v>
      </c>
      <c r="O2223" s="141" t="s">
        <v>4098</v>
      </c>
    </row>
    <row r="2224" spans="1:15" x14ac:dyDescent="0.2">
      <c r="A2224" s="141">
        <v>336236</v>
      </c>
      <c r="B2224" s="141" t="s">
        <v>4111</v>
      </c>
      <c r="C2224" s="141" t="s">
        <v>4099</v>
      </c>
      <c r="D2224" s="141" t="s">
        <v>4099</v>
      </c>
      <c r="E2224" s="141" t="s">
        <v>4099</v>
      </c>
      <c r="F2224" s="141" t="s">
        <v>4099</v>
      </c>
      <c r="G2224" s="141" t="s">
        <v>4098</v>
      </c>
      <c r="H2224" s="141" t="s">
        <v>4099</v>
      </c>
      <c r="I2224" s="141" t="s">
        <v>4098</v>
      </c>
      <c r="J2224" s="141" t="s">
        <v>4098</v>
      </c>
      <c r="K2224" s="141" t="s">
        <v>4098</v>
      </c>
      <c r="L2224" s="141" t="s">
        <v>4098</v>
      </c>
      <c r="M2224" s="141" t="s">
        <v>4098</v>
      </c>
      <c r="N2224" s="141" t="s">
        <v>4098</v>
      </c>
      <c r="O2224" s="141" t="s">
        <v>4098</v>
      </c>
    </row>
    <row r="2225" spans="1:15" x14ac:dyDescent="0.2">
      <c r="A2225" s="141">
        <v>336239</v>
      </c>
      <c r="B2225" s="141" t="s">
        <v>4111</v>
      </c>
      <c r="C2225" s="141" t="s">
        <v>4099</v>
      </c>
      <c r="D2225" s="141" t="s">
        <v>4098</v>
      </c>
      <c r="E2225" s="141" t="s">
        <v>4099</v>
      </c>
      <c r="F2225" s="141" t="s">
        <v>4099</v>
      </c>
      <c r="G2225" s="141" t="s">
        <v>4099</v>
      </c>
      <c r="H2225" s="141" t="s">
        <v>4098</v>
      </c>
      <c r="I2225" s="141" t="s">
        <v>4098</v>
      </c>
      <c r="J2225" s="141" t="s">
        <v>4098</v>
      </c>
      <c r="K2225" s="141" t="s">
        <v>4098</v>
      </c>
      <c r="L2225" s="141" t="s">
        <v>4098</v>
      </c>
      <c r="M2225" s="141" t="s">
        <v>4098</v>
      </c>
      <c r="N2225" s="141" t="s">
        <v>4098</v>
      </c>
      <c r="O2225" s="141" t="s">
        <v>4098</v>
      </c>
    </row>
    <row r="2226" spans="1:15" x14ac:dyDescent="0.2">
      <c r="A2226" s="141">
        <v>336245</v>
      </c>
      <c r="B2226" s="141" t="s">
        <v>4111</v>
      </c>
      <c r="C2226" s="141" t="s">
        <v>4099</v>
      </c>
      <c r="D2226" s="141" t="s">
        <v>4099</v>
      </c>
      <c r="E2226" s="141" t="s">
        <v>4099</v>
      </c>
      <c r="F2226" s="141" t="s">
        <v>4099</v>
      </c>
      <c r="G2226" s="141" t="s">
        <v>4098</v>
      </c>
      <c r="H2226" s="141" t="s">
        <v>4098</v>
      </c>
      <c r="I2226" s="141" t="s">
        <v>4098</v>
      </c>
      <c r="J2226" s="141" t="s">
        <v>4098</v>
      </c>
      <c r="K2226" s="141" t="s">
        <v>4098</v>
      </c>
      <c r="L2226" s="141" t="s">
        <v>4098</v>
      </c>
      <c r="M2226" s="141" t="s">
        <v>4098</v>
      </c>
      <c r="N2226" s="141" t="s">
        <v>4098</v>
      </c>
      <c r="O2226" s="141" t="s">
        <v>4098</v>
      </c>
    </row>
    <row r="2227" spans="1:15" x14ac:dyDescent="0.2">
      <c r="A2227" s="141">
        <v>336246</v>
      </c>
      <c r="B2227" s="141" t="s">
        <v>4111</v>
      </c>
      <c r="C2227" s="141" t="s">
        <v>4099</v>
      </c>
      <c r="D2227" s="141" t="s">
        <v>4099</v>
      </c>
      <c r="E2227" s="141" t="s">
        <v>4099</v>
      </c>
      <c r="F2227" s="141" t="s">
        <v>4100</v>
      </c>
      <c r="G2227" s="141" t="s">
        <v>4099</v>
      </c>
      <c r="H2227" s="141" t="s">
        <v>4099</v>
      </c>
      <c r="I2227" s="141" t="s">
        <v>4099</v>
      </c>
      <c r="J2227" s="141" t="s">
        <v>4099</v>
      </c>
      <c r="K2227" s="141" t="s">
        <v>4099</v>
      </c>
      <c r="L2227" s="141" t="s">
        <v>4099</v>
      </c>
      <c r="M2227" s="141" t="s">
        <v>4099</v>
      </c>
      <c r="N2227" s="141" t="s">
        <v>4098</v>
      </c>
      <c r="O2227" s="141" t="s">
        <v>4098</v>
      </c>
    </row>
    <row r="2228" spans="1:15" x14ac:dyDescent="0.2">
      <c r="A2228" s="141">
        <v>336247</v>
      </c>
      <c r="B2228" s="141" t="s">
        <v>4111</v>
      </c>
      <c r="C2228" s="141" t="s">
        <v>4099</v>
      </c>
      <c r="D2228" s="141" t="s">
        <v>4099</v>
      </c>
      <c r="E2228" s="141" t="s">
        <v>4099</v>
      </c>
      <c r="F2228" s="141" t="s">
        <v>4098</v>
      </c>
      <c r="G2228" s="141" t="s">
        <v>4099</v>
      </c>
      <c r="H2228" s="141" t="s">
        <v>4099</v>
      </c>
      <c r="I2228" s="141" t="s">
        <v>4098</v>
      </c>
      <c r="J2228" s="141" t="s">
        <v>4098</v>
      </c>
      <c r="K2228" s="141" t="s">
        <v>4098</v>
      </c>
      <c r="L2228" s="141" t="s">
        <v>4098</v>
      </c>
      <c r="M2228" s="141" t="s">
        <v>4098</v>
      </c>
      <c r="N2228" s="141" t="s">
        <v>4098</v>
      </c>
      <c r="O2228" s="141" t="s">
        <v>4098</v>
      </c>
    </row>
    <row r="2229" spans="1:15" x14ac:dyDescent="0.2">
      <c r="A2229" s="141">
        <v>336250</v>
      </c>
      <c r="B2229" s="141" t="s">
        <v>4111</v>
      </c>
      <c r="C2229" s="141" t="s">
        <v>4099</v>
      </c>
      <c r="D2229" s="141" t="s">
        <v>4098</v>
      </c>
      <c r="E2229" s="141" t="s">
        <v>4099</v>
      </c>
      <c r="F2229" s="141" t="s">
        <v>4099</v>
      </c>
      <c r="G2229" s="141" t="s">
        <v>4098</v>
      </c>
      <c r="H2229" s="141" t="s">
        <v>4098</v>
      </c>
      <c r="I2229" s="141" t="s">
        <v>4098</v>
      </c>
      <c r="J2229" s="141" t="s">
        <v>4098</v>
      </c>
      <c r="K2229" s="141" t="s">
        <v>4098</v>
      </c>
      <c r="L2229" s="141" t="s">
        <v>4098</v>
      </c>
      <c r="M2229" s="141" t="s">
        <v>4098</v>
      </c>
      <c r="N2229" s="141" t="s">
        <v>4098</v>
      </c>
      <c r="O2229" s="141" t="s">
        <v>4098</v>
      </c>
    </row>
    <row r="2230" spans="1:15" x14ac:dyDescent="0.2">
      <c r="A2230" s="141">
        <v>336253</v>
      </c>
      <c r="B2230" s="141" t="s">
        <v>4111</v>
      </c>
      <c r="C2230" s="141" t="s">
        <v>4099</v>
      </c>
      <c r="D2230" s="141" t="s">
        <v>4099</v>
      </c>
      <c r="E2230" s="141" t="s">
        <v>4099</v>
      </c>
      <c r="F2230" s="141" t="s">
        <v>4099</v>
      </c>
      <c r="G2230" s="141" t="s">
        <v>4098</v>
      </c>
      <c r="H2230" s="141" t="s">
        <v>4098</v>
      </c>
      <c r="I2230" s="141" t="s">
        <v>4098</v>
      </c>
      <c r="J2230" s="141" t="s">
        <v>4098</v>
      </c>
      <c r="K2230" s="141" t="s">
        <v>4098</v>
      </c>
      <c r="L2230" s="141" t="s">
        <v>4098</v>
      </c>
      <c r="M2230" s="141" t="s">
        <v>4098</v>
      </c>
      <c r="N2230" s="141" t="s">
        <v>4098</v>
      </c>
      <c r="O2230" s="141" t="s">
        <v>4098</v>
      </c>
    </row>
    <row r="2231" spans="1:15" x14ac:dyDescent="0.2">
      <c r="A2231" s="141">
        <v>336254</v>
      </c>
      <c r="B2231" s="141" t="s">
        <v>4111</v>
      </c>
      <c r="C2231" s="141" t="s">
        <v>4099</v>
      </c>
      <c r="D2231" s="141" t="s">
        <v>4099</v>
      </c>
      <c r="E2231" s="141" t="s">
        <v>4099</v>
      </c>
      <c r="F2231" s="141" t="s">
        <v>4099</v>
      </c>
      <c r="G2231" s="141" t="s">
        <v>4099</v>
      </c>
      <c r="H2231" s="141" t="s">
        <v>4098</v>
      </c>
      <c r="I2231" s="141" t="s">
        <v>4099</v>
      </c>
      <c r="J2231" s="141" t="s">
        <v>4098</v>
      </c>
      <c r="K2231" s="141" t="s">
        <v>4098</v>
      </c>
      <c r="L2231" s="141" t="s">
        <v>4098</v>
      </c>
      <c r="M2231" s="141" t="s">
        <v>4098</v>
      </c>
      <c r="N2231" s="141" t="s">
        <v>4098</v>
      </c>
      <c r="O2231" s="141" t="s">
        <v>4098</v>
      </c>
    </row>
    <row r="2232" spans="1:15" x14ac:dyDescent="0.2">
      <c r="A2232" s="141">
        <v>336256</v>
      </c>
      <c r="B2232" s="141" t="s">
        <v>4111</v>
      </c>
      <c r="C2232" s="141" t="s">
        <v>4099</v>
      </c>
      <c r="D2232" s="141" t="s">
        <v>4099</v>
      </c>
      <c r="E2232" s="141" t="s">
        <v>4099</v>
      </c>
      <c r="F2232" s="141" t="s">
        <v>4099</v>
      </c>
      <c r="G2232" s="141" t="s">
        <v>4098</v>
      </c>
      <c r="H2232" s="141" t="s">
        <v>4099</v>
      </c>
      <c r="I2232" s="141" t="s">
        <v>4099</v>
      </c>
      <c r="J2232" s="141" t="s">
        <v>4098</v>
      </c>
      <c r="K2232" s="141" t="s">
        <v>4098</v>
      </c>
      <c r="L2232" s="141" t="s">
        <v>4098</v>
      </c>
      <c r="M2232" s="141" t="s">
        <v>4098</v>
      </c>
      <c r="N2232" s="141" t="s">
        <v>4098</v>
      </c>
      <c r="O2232" s="141" t="s">
        <v>4098</v>
      </c>
    </row>
    <row r="2233" spans="1:15" x14ac:dyDescent="0.2">
      <c r="A2233" s="141">
        <v>336257</v>
      </c>
      <c r="B2233" s="141" t="s">
        <v>4111</v>
      </c>
      <c r="C2233" s="141" t="s">
        <v>4099</v>
      </c>
      <c r="D2233" s="141" t="s">
        <v>4099</v>
      </c>
      <c r="E2233" s="141" t="s">
        <v>4099</v>
      </c>
      <c r="F2233" s="141" t="s">
        <v>4099</v>
      </c>
      <c r="G2233" s="141" t="s">
        <v>4099</v>
      </c>
      <c r="H2233" s="141" t="s">
        <v>4099</v>
      </c>
      <c r="I2233" s="141" t="s">
        <v>4099</v>
      </c>
      <c r="J2233" s="141" t="s">
        <v>4099</v>
      </c>
      <c r="K2233" s="141" t="s">
        <v>4099</v>
      </c>
      <c r="L2233" s="141" t="s">
        <v>4099</v>
      </c>
      <c r="M2233" s="141" t="s">
        <v>4099</v>
      </c>
      <c r="N2233" s="141" t="s">
        <v>4099</v>
      </c>
      <c r="O2233" s="141" t="s">
        <v>4098</v>
      </c>
    </row>
    <row r="2234" spans="1:15" x14ac:dyDescent="0.2">
      <c r="A2234" s="141">
        <v>336260</v>
      </c>
      <c r="B2234" s="141" t="s">
        <v>4111</v>
      </c>
      <c r="C2234" s="141" t="s">
        <v>4098</v>
      </c>
      <c r="D2234" s="141" t="s">
        <v>4099</v>
      </c>
      <c r="E2234" s="141" t="s">
        <v>4099</v>
      </c>
      <c r="F2234" s="141" t="s">
        <v>4099</v>
      </c>
      <c r="G2234" s="141" t="s">
        <v>4098</v>
      </c>
      <c r="H2234" s="141" t="s">
        <v>4098</v>
      </c>
      <c r="I2234" s="141" t="s">
        <v>4098</v>
      </c>
      <c r="J2234" s="141" t="s">
        <v>4098</v>
      </c>
      <c r="K2234" s="141" t="s">
        <v>4099</v>
      </c>
      <c r="L2234" s="141" t="s">
        <v>4098</v>
      </c>
      <c r="M2234" s="141" t="s">
        <v>4099</v>
      </c>
      <c r="N2234" s="141" t="s">
        <v>4099</v>
      </c>
      <c r="O2234" s="141" t="s">
        <v>4098</v>
      </c>
    </row>
    <row r="2235" spans="1:15" x14ac:dyDescent="0.2">
      <c r="A2235" s="141">
        <v>336261</v>
      </c>
      <c r="B2235" s="141" t="s">
        <v>4111</v>
      </c>
      <c r="C2235" s="141" t="s">
        <v>4099</v>
      </c>
      <c r="D2235" s="141" t="s">
        <v>4099</v>
      </c>
      <c r="E2235" s="141" t="s">
        <v>4099</v>
      </c>
      <c r="F2235" s="141" t="s">
        <v>4099</v>
      </c>
      <c r="G2235" s="141" t="s">
        <v>4099</v>
      </c>
      <c r="H2235" s="141" t="s">
        <v>4099</v>
      </c>
      <c r="I2235" s="141" t="s">
        <v>4099</v>
      </c>
      <c r="J2235" s="141" t="s">
        <v>4098</v>
      </c>
      <c r="K2235" s="141" t="s">
        <v>4098</v>
      </c>
      <c r="L2235" s="141" t="s">
        <v>4098</v>
      </c>
      <c r="M2235" s="141" t="s">
        <v>4098</v>
      </c>
      <c r="N2235" s="141" t="s">
        <v>4098</v>
      </c>
      <c r="O2235" s="141" t="s">
        <v>4098</v>
      </c>
    </row>
    <row r="2236" spans="1:15" x14ac:dyDescent="0.2">
      <c r="A2236" s="141">
        <v>336264</v>
      </c>
      <c r="B2236" s="141" t="s">
        <v>4111</v>
      </c>
      <c r="C2236" s="141" t="s">
        <v>4099</v>
      </c>
      <c r="D2236" s="141" t="s">
        <v>4098</v>
      </c>
      <c r="E2236" s="141" t="s">
        <v>4099</v>
      </c>
      <c r="F2236" s="141" t="s">
        <v>4099</v>
      </c>
      <c r="G2236" s="141" t="s">
        <v>4098</v>
      </c>
      <c r="H2236" s="141" t="s">
        <v>4098</v>
      </c>
      <c r="I2236" s="141" t="s">
        <v>4098</v>
      </c>
      <c r="J2236" s="141" t="s">
        <v>4098</v>
      </c>
      <c r="K2236" s="141" t="s">
        <v>4098</v>
      </c>
      <c r="L2236" s="141" t="s">
        <v>4098</v>
      </c>
      <c r="M2236" s="141" t="s">
        <v>4098</v>
      </c>
      <c r="N2236" s="141" t="s">
        <v>4098</v>
      </c>
      <c r="O2236" s="141" t="s">
        <v>4098</v>
      </c>
    </row>
    <row r="2237" spans="1:15" x14ac:dyDescent="0.2">
      <c r="A2237" s="141">
        <v>336265</v>
      </c>
      <c r="B2237" s="141" t="s">
        <v>4111</v>
      </c>
      <c r="C2237" s="141" t="s">
        <v>4099</v>
      </c>
      <c r="D2237" s="141" t="s">
        <v>4099</v>
      </c>
      <c r="E2237" s="141" t="s">
        <v>4099</v>
      </c>
      <c r="F2237" s="141" t="s">
        <v>4099</v>
      </c>
      <c r="G2237" s="141" t="s">
        <v>4099</v>
      </c>
      <c r="H2237" s="141" t="s">
        <v>4099</v>
      </c>
      <c r="I2237" s="141" t="s">
        <v>4099</v>
      </c>
      <c r="J2237" s="141" t="s">
        <v>4098</v>
      </c>
      <c r="K2237" s="141" t="s">
        <v>4098</v>
      </c>
      <c r="L2237" s="141" t="s">
        <v>4098</v>
      </c>
      <c r="M2237" s="141" t="s">
        <v>4098</v>
      </c>
      <c r="N2237" s="141" t="s">
        <v>4098</v>
      </c>
      <c r="O2237" s="141" t="s">
        <v>4098</v>
      </c>
    </row>
    <row r="2238" spans="1:15" x14ac:dyDescent="0.2">
      <c r="A2238" s="141">
        <v>336266</v>
      </c>
      <c r="B2238" s="141" t="s">
        <v>4111</v>
      </c>
      <c r="C2238" s="141" t="s">
        <v>4100</v>
      </c>
      <c r="D2238" s="141" t="s">
        <v>4100</v>
      </c>
      <c r="E2238" s="141" t="s">
        <v>4100</v>
      </c>
      <c r="F2238" s="141" t="s">
        <v>4100</v>
      </c>
      <c r="G2238" s="141" t="s">
        <v>4100</v>
      </c>
      <c r="H2238" s="141" t="s">
        <v>4100</v>
      </c>
      <c r="I2238" s="141" t="s">
        <v>4100</v>
      </c>
      <c r="J2238" s="141" t="s">
        <v>4099</v>
      </c>
      <c r="K2238" s="141" t="s">
        <v>4099</v>
      </c>
      <c r="L2238" s="141" t="s">
        <v>4099</v>
      </c>
      <c r="M2238" s="141" t="s">
        <v>4099</v>
      </c>
      <c r="N2238" s="141" t="s">
        <v>4098</v>
      </c>
      <c r="O2238" s="141" t="s">
        <v>4098</v>
      </c>
    </row>
    <row r="2239" spans="1:15" x14ac:dyDescent="0.2">
      <c r="A2239" s="141">
        <v>336267</v>
      </c>
      <c r="B2239" s="141" t="s">
        <v>4111</v>
      </c>
      <c r="C2239" s="141" t="s">
        <v>4099</v>
      </c>
      <c r="D2239" s="141" t="s">
        <v>4098</v>
      </c>
      <c r="E2239" s="141" t="s">
        <v>4099</v>
      </c>
      <c r="F2239" s="141" t="s">
        <v>4099</v>
      </c>
      <c r="G2239" s="141" t="s">
        <v>4098</v>
      </c>
      <c r="H2239" s="141" t="s">
        <v>4099</v>
      </c>
      <c r="I2239" s="141" t="s">
        <v>4098</v>
      </c>
      <c r="J2239" s="141" t="s">
        <v>4098</v>
      </c>
      <c r="K2239" s="141" t="s">
        <v>4098</v>
      </c>
      <c r="L2239" s="141" t="s">
        <v>4098</v>
      </c>
      <c r="M2239" s="141" t="s">
        <v>4098</v>
      </c>
      <c r="N2239" s="141" t="s">
        <v>4098</v>
      </c>
      <c r="O2239" s="141" t="s">
        <v>4098</v>
      </c>
    </row>
    <row r="2240" spans="1:15" x14ac:dyDescent="0.2">
      <c r="A2240" s="141">
        <v>336269</v>
      </c>
      <c r="B2240" s="141" t="s">
        <v>4111</v>
      </c>
      <c r="C2240" s="141" t="s">
        <v>4098</v>
      </c>
      <c r="D2240" s="141" t="s">
        <v>4098</v>
      </c>
      <c r="E2240" s="141" t="s">
        <v>4098</v>
      </c>
      <c r="F2240" s="141" t="s">
        <v>4098</v>
      </c>
      <c r="G2240" s="141" t="s">
        <v>4100</v>
      </c>
      <c r="H2240" s="141" t="s">
        <v>4098</v>
      </c>
      <c r="I2240" s="141" t="s">
        <v>4100</v>
      </c>
      <c r="J2240" s="141" t="s">
        <v>4098</v>
      </c>
      <c r="K2240" s="141" t="s">
        <v>4098</v>
      </c>
      <c r="L2240" s="141" t="s">
        <v>4098</v>
      </c>
      <c r="M2240" s="141" t="s">
        <v>4098</v>
      </c>
      <c r="N2240" s="141" t="s">
        <v>4098</v>
      </c>
      <c r="O2240" s="141" t="s">
        <v>4098</v>
      </c>
    </row>
    <row r="2241" spans="1:15" x14ac:dyDescent="0.2">
      <c r="A2241" s="141">
        <v>336270</v>
      </c>
      <c r="B2241" s="141" t="s">
        <v>4111</v>
      </c>
      <c r="C2241" s="141" t="s">
        <v>4099</v>
      </c>
      <c r="D2241" s="141" t="s">
        <v>4099</v>
      </c>
      <c r="E2241" s="141" t="s">
        <v>4099</v>
      </c>
      <c r="F2241" s="141" t="s">
        <v>4099</v>
      </c>
      <c r="G2241" s="141" t="s">
        <v>4099</v>
      </c>
      <c r="H2241" s="141" t="s">
        <v>4098</v>
      </c>
      <c r="I2241" s="141" t="s">
        <v>4098</v>
      </c>
      <c r="J2241" s="141" t="s">
        <v>4098</v>
      </c>
      <c r="K2241" s="141" t="s">
        <v>4098</v>
      </c>
      <c r="L2241" s="141" t="s">
        <v>4098</v>
      </c>
      <c r="M2241" s="141" t="s">
        <v>4098</v>
      </c>
      <c r="N2241" s="141" t="s">
        <v>4098</v>
      </c>
      <c r="O2241" s="141" t="s">
        <v>4098</v>
      </c>
    </row>
    <row r="2242" spans="1:15" x14ac:dyDescent="0.2">
      <c r="A2242" s="141">
        <v>336271</v>
      </c>
      <c r="B2242" s="141" t="s">
        <v>4111</v>
      </c>
      <c r="C2242" s="141" t="s">
        <v>4099</v>
      </c>
      <c r="D2242" s="141" t="s">
        <v>4099</v>
      </c>
      <c r="E2242" s="141" t="s">
        <v>4099</v>
      </c>
      <c r="F2242" s="141" t="s">
        <v>4099</v>
      </c>
      <c r="G2242" s="141" t="s">
        <v>4099</v>
      </c>
      <c r="H2242" s="141" t="s">
        <v>4099</v>
      </c>
      <c r="I2242" s="141" t="s">
        <v>4098</v>
      </c>
      <c r="J2242" s="141" t="s">
        <v>4098</v>
      </c>
      <c r="K2242" s="141" t="s">
        <v>4098</v>
      </c>
      <c r="L2242" s="141" t="s">
        <v>4098</v>
      </c>
      <c r="M2242" s="141" t="s">
        <v>4098</v>
      </c>
      <c r="N2242" s="141" t="s">
        <v>4098</v>
      </c>
      <c r="O2242" s="141" t="s">
        <v>4098</v>
      </c>
    </row>
    <row r="2243" spans="1:15" x14ac:dyDescent="0.2">
      <c r="A2243" s="141">
        <v>336272</v>
      </c>
      <c r="B2243" s="141" t="s">
        <v>4111</v>
      </c>
      <c r="C2243" s="141" t="s">
        <v>4100</v>
      </c>
      <c r="D2243" s="141" t="s">
        <v>4100</v>
      </c>
      <c r="E2243" s="141" t="s">
        <v>4099</v>
      </c>
      <c r="F2243" s="141" t="s">
        <v>4100</v>
      </c>
      <c r="G2243" s="141" t="s">
        <v>4100</v>
      </c>
      <c r="H2243" s="141" t="s">
        <v>4100</v>
      </c>
      <c r="I2243" s="141" t="s">
        <v>4100</v>
      </c>
      <c r="J2243" s="141" t="s">
        <v>4098</v>
      </c>
      <c r="K2243" s="141" t="s">
        <v>4099</v>
      </c>
      <c r="L2243" s="141" t="s">
        <v>4099</v>
      </c>
      <c r="M2243" s="141" t="s">
        <v>4099</v>
      </c>
      <c r="N2243" s="141" t="s">
        <v>4098</v>
      </c>
      <c r="O2243" s="141" t="s">
        <v>4098</v>
      </c>
    </row>
    <row r="2244" spans="1:15" x14ac:dyDescent="0.2">
      <c r="A2244" s="141">
        <v>336280</v>
      </c>
      <c r="B2244" s="141" t="s">
        <v>4111</v>
      </c>
      <c r="C2244" s="141" t="s">
        <v>4098</v>
      </c>
      <c r="D2244" s="141" t="s">
        <v>4098</v>
      </c>
      <c r="E2244" s="141" t="s">
        <v>4098</v>
      </c>
      <c r="F2244" s="141" t="s">
        <v>4098</v>
      </c>
      <c r="G2244" s="141" t="s">
        <v>4099</v>
      </c>
      <c r="H2244" s="141" t="s">
        <v>4098</v>
      </c>
      <c r="I2244" s="141" t="s">
        <v>4099</v>
      </c>
      <c r="J2244" s="141" t="s">
        <v>4098</v>
      </c>
      <c r="K2244" s="141" t="s">
        <v>4098</v>
      </c>
      <c r="L2244" s="141" t="s">
        <v>4098</v>
      </c>
      <c r="M2244" s="141" t="s">
        <v>4098</v>
      </c>
      <c r="N2244" s="141" t="s">
        <v>4098</v>
      </c>
      <c r="O2244" s="141" t="s">
        <v>4098</v>
      </c>
    </row>
    <row r="2245" spans="1:15" x14ac:dyDescent="0.2">
      <c r="A2245" s="141">
        <v>336284</v>
      </c>
      <c r="B2245" s="141" t="s">
        <v>4111</v>
      </c>
      <c r="C2245" s="141" t="s">
        <v>4099</v>
      </c>
      <c r="D2245" s="141" t="s">
        <v>4099</v>
      </c>
      <c r="E2245" s="141" t="s">
        <v>4099</v>
      </c>
      <c r="F2245" s="141" t="s">
        <v>4099</v>
      </c>
      <c r="G2245" s="141" t="s">
        <v>4099</v>
      </c>
      <c r="H2245" s="141" t="s">
        <v>4099</v>
      </c>
      <c r="I2245" s="141" t="s">
        <v>4098</v>
      </c>
      <c r="J2245" s="141" t="s">
        <v>4098</v>
      </c>
      <c r="K2245" s="141" t="s">
        <v>4098</v>
      </c>
      <c r="L2245" s="141" t="s">
        <v>4098</v>
      </c>
      <c r="M2245" s="141" t="s">
        <v>4098</v>
      </c>
      <c r="N2245" s="141" t="s">
        <v>4098</v>
      </c>
      <c r="O2245" s="141" t="s">
        <v>4098</v>
      </c>
    </row>
    <row r="2246" spans="1:15" x14ac:dyDescent="0.2">
      <c r="A2246" s="141">
        <v>336286</v>
      </c>
      <c r="B2246" s="141" t="s">
        <v>4111</v>
      </c>
      <c r="C2246" s="141" t="s">
        <v>4099</v>
      </c>
      <c r="D2246" s="141" t="s">
        <v>4098</v>
      </c>
      <c r="E2246" s="141" t="s">
        <v>4098</v>
      </c>
      <c r="F2246" s="141" t="s">
        <v>4099</v>
      </c>
      <c r="G2246" s="141" t="s">
        <v>4098</v>
      </c>
      <c r="H2246" s="141" t="s">
        <v>4099</v>
      </c>
      <c r="I2246" s="141" t="s">
        <v>4098</v>
      </c>
      <c r="J2246" s="141" t="s">
        <v>4098</v>
      </c>
      <c r="K2246" s="141" t="s">
        <v>4098</v>
      </c>
      <c r="L2246" s="141" t="s">
        <v>4098</v>
      </c>
      <c r="M2246" s="141" t="s">
        <v>4098</v>
      </c>
      <c r="N2246" s="141" t="s">
        <v>4098</v>
      </c>
      <c r="O2246" s="141" t="s">
        <v>4098</v>
      </c>
    </row>
    <row r="2247" spans="1:15" x14ac:dyDescent="0.2">
      <c r="A2247" s="141">
        <v>336290</v>
      </c>
      <c r="B2247" s="141" t="s">
        <v>4111</v>
      </c>
      <c r="C2247" s="141" t="s">
        <v>4099</v>
      </c>
      <c r="D2247" s="141" t="s">
        <v>4099</v>
      </c>
      <c r="E2247" s="141" t="s">
        <v>4099</v>
      </c>
      <c r="F2247" s="141" t="s">
        <v>4098</v>
      </c>
      <c r="G2247" s="141" t="s">
        <v>4098</v>
      </c>
      <c r="H2247" s="141" t="s">
        <v>4099</v>
      </c>
      <c r="I2247" s="141" t="s">
        <v>4099</v>
      </c>
      <c r="J2247" s="141" t="s">
        <v>4098</v>
      </c>
      <c r="K2247" s="141" t="s">
        <v>4098</v>
      </c>
      <c r="L2247" s="141" t="s">
        <v>4098</v>
      </c>
      <c r="M2247" s="141" t="s">
        <v>4098</v>
      </c>
      <c r="N2247" s="141" t="s">
        <v>4098</v>
      </c>
      <c r="O2247" s="141" t="s">
        <v>4098</v>
      </c>
    </row>
    <row r="2248" spans="1:15" x14ac:dyDescent="0.2">
      <c r="A2248" s="141">
        <v>336293</v>
      </c>
      <c r="B2248" s="141" t="s">
        <v>4111</v>
      </c>
      <c r="C2248" s="141" t="s">
        <v>4099</v>
      </c>
      <c r="D2248" s="141" t="s">
        <v>4099</v>
      </c>
      <c r="E2248" s="141" t="s">
        <v>4099</v>
      </c>
      <c r="F2248" s="141" t="s">
        <v>4099</v>
      </c>
      <c r="G2248" s="141" t="s">
        <v>4098</v>
      </c>
      <c r="H2248" s="141" t="s">
        <v>4098</v>
      </c>
      <c r="I2248" s="141" t="s">
        <v>4098</v>
      </c>
      <c r="J2248" s="141" t="s">
        <v>4098</v>
      </c>
      <c r="K2248" s="141" t="s">
        <v>4098</v>
      </c>
      <c r="L2248" s="141" t="s">
        <v>4098</v>
      </c>
      <c r="M2248" s="141" t="s">
        <v>4098</v>
      </c>
      <c r="N2248" s="141" t="s">
        <v>4098</v>
      </c>
      <c r="O2248" s="141" t="s">
        <v>4098</v>
      </c>
    </row>
    <row r="2249" spans="1:15" x14ac:dyDescent="0.2">
      <c r="A2249" s="141">
        <v>336294</v>
      </c>
      <c r="B2249" s="141" t="s">
        <v>4111</v>
      </c>
      <c r="C2249" s="141" t="s">
        <v>4099</v>
      </c>
      <c r="D2249" s="141" t="s">
        <v>4099</v>
      </c>
      <c r="E2249" s="141" t="s">
        <v>4099</v>
      </c>
      <c r="F2249" s="141" t="s">
        <v>4099</v>
      </c>
      <c r="G2249" s="141" t="s">
        <v>4099</v>
      </c>
      <c r="H2249" s="141" t="s">
        <v>4099</v>
      </c>
      <c r="I2249" s="141" t="s">
        <v>4099</v>
      </c>
      <c r="J2249" s="141" t="s">
        <v>4098</v>
      </c>
      <c r="K2249" s="141" t="s">
        <v>4098</v>
      </c>
      <c r="L2249" s="141" t="s">
        <v>4098</v>
      </c>
      <c r="M2249" s="141" t="s">
        <v>4098</v>
      </c>
      <c r="N2249" s="141" t="s">
        <v>4098</v>
      </c>
      <c r="O2249" s="141" t="s">
        <v>4098</v>
      </c>
    </row>
    <row r="2250" spans="1:15" x14ac:dyDescent="0.2">
      <c r="A2250" s="141">
        <v>336297</v>
      </c>
      <c r="B2250" s="141" t="s">
        <v>4111</v>
      </c>
      <c r="C2250" s="141" t="s">
        <v>4099</v>
      </c>
      <c r="D2250" s="141" t="s">
        <v>4099</v>
      </c>
      <c r="E2250" s="141" t="s">
        <v>4099</v>
      </c>
      <c r="F2250" s="141" t="s">
        <v>4099</v>
      </c>
      <c r="G2250" s="141" t="s">
        <v>4099</v>
      </c>
      <c r="H2250" s="141" t="s">
        <v>4099</v>
      </c>
      <c r="I2250" s="141" t="s">
        <v>4099</v>
      </c>
      <c r="J2250" s="141" t="s">
        <v>4098</v>
      </c>
      <c r="K2250" s="141" t="s">
        <v>4098</v>
      </c>
      <c r="L2250" s="141" t="s">
        <v>4098</v>
      </c>
      <c r="M2250" s="141" t="s">
        <v>4098</v>
      </c>
      <c r="N2250" s="141" t="s">
        <v>4098</v>
      </c>
      <c r="O2250" s="141" t="s">
        <v>4098</v>
      </c>
    </row>
    <row r="2251" spans="1:15" x14ac:dyDescent="0.2">
      <c r="A2251" s="141">
        <v>336298</v>
      </c>
      <c r="B2251" s="141" t="s">
        <v>4111</v>
      </c>
      <c r="C2251" s="141" t="s">
        <v>4100</v>
      </c>
      <c r="D2251" s="141" t="s">
        <v>4100</v>
      </c>
      <c r="E2251" s="141" t="s">
        <v>4099</v>
      </c>
      <c r="F2251" s="141" t="s">
        <v>4100</v>
      </c>
      <c r="G2251" s="141" t="s">
        <v>4100</v>
      </c>
      <c r="H2251" s="141" t="s">
        <v>4099</v>
      </c>
      <c r="I2251" s="141" t="s">
        <v>4100</v>
      </c>
      <c r="J2251" s="141" t="s">
        <v>4098</v>
      </c>
      <c r="K2251" s="141" t="s">
        <v>4099</v>
      </c>
      <c r="L2251" s="141" t="s">
        <v>4098</v>
      </c>
      <c r="M2251" s="141" t="s">
        <v>4099</v>
      </c>
      <c r="N2251" s="141" t="s">
        <v>4098</v>
      </c>
      <c r="O2251" s="141" t="s">
        <v>4099</v>
      </c>
    </row>
    <row r="2252" spans="1:15" x14ac:dyDescent="0.2">
      <c r="A2252" s="141">
        <v>336302</v>
      </c>
      <c r="B2252" s="141" t="s">
        <v>4111</v>
      </c>
      <c r="C2252" s="141" t="s">
        <v>4099</v>
      </c>
      <c r="D2252" s="141" t="s">
        <v>4098</v>
      </c>
      <c r="E2252" s="141" t="s">
        <v>4099</v>
      </c>
      <c r="F2252" s="141" t="s">
        <v>4098</v>
      </c>
      <c r="G2252" s="141" t="s">
        <v>4098</v>
      </c>
      <c r="H2252" s="141" t="s">
        <v>4099</v>
      </c>
      <c r="I2252" s="141" t="s">
        <v>4099</v>
      </c>
      <c r="J2252" s="141" t="s">
        <v>4098</v>
      </c>
      <c r="K2252" s="141" t="s">
        <v>4098</v>
      </c>
      <c r="L2252" s="141" t="s">
        <v>4098</v>
      </c>
      <c r="M2252" s="141" t="s">
        <v>4098</v>
      </c>
      <c r="N2252" s="141" t="s">
        <v>4098</v>
      </c>
      <c r="O2252" s="141" t="s">
        <v>4098</v>
      </c>
    </row>
    <row r="2253" spans="1:15" x14ac:dyDescent="0.2">
      <c r="A2253" s="141">
        <v>336303</v>
      </c>
      <c r="B2253" s="141" t="s">
        <v>4111</v>
      </c>
      <c r="C2253" s="141" t="s">
        <v>4098</v>
      </c>
      <c r="D2253" s="141" t="s">
        <v>4099</v>
      </c>
      <c r="E2253" s="141" t="s">
        <v>4099</v>
      </c>
      <c r="F2253" s="141" t="s">
        <v>4098</v>
      </c>
      <c r="G2253" s="141" t="s">
        <v>4099</v>
      </c>
      <c r="H2253" s="141" t="s">
        <v>4099</v>
      </c>
      <c r="I2253" s="141" t="s">
        <v>4098</v>
      </c>
      <c r="J2253" s="141" t="s">
        <v>4098</v>
      </c>
      <c r="K2253" s="141" t="s">
        <v>4098</v>
      </c>
      <c r="L2253" s="141" t="s">
        <v>4098</v>
      </c>
      <c r="M2253" s="141" t="s">
        <v>4098</v>
      </c>
      <c r="N2253" s="141" t="s">
        <v>4098</v>
      </c>
      <c r="O2253" s="141" t="s">
        <v>4098</v>
      </c>
    </row>
    <row r="2254" spans="1:15" x14ac:dyDescent="0.2">
      <c r="A2254" s="141">
        <v>336304</v>
      </c>
      <c r="B2254" s="141" t="s">
        <v>4111</v>
      </c>
      <c r="C2254" s="141" t="s">
        <v>4099</v>
      </c>
      <c r="D2254" s="141" t="s">
        <v>4098</v>
      </c>
      <c r="E2254" s="141" t="s">
        <v>4099</v>
      </c>
      <c r="F2254" s="141" t="s">
        <v>4099</v>
      </c>
      <c r="G2254" s="141" t="s">
        <v>4098</v>
      </c>
      <c r="H2254" s="141" t="s">
        <v>4099</v>
      </c>
      <c r="I2254" s="141" t="s">
        <v>4098</v>
      </c>
      <c r="J2254" s="141" t="s">
        <v>4098</v>
      </c>
      <c r="K2254" s="141" t="s">
        <v>4098</v>
      </c>
      <c r="L2254" s="141" t="s">
        <v>4098</v>
      </c>
      <c r="M2254" s="141" t="s">
        <v>4098</v>
      </c>
      <c r="N2254" s="141" t="s">
        <v>4098</v>
      </c>
      <c r="O2254" s="141" t="s">
        <v>4098</v>
      </c>
    </row>
    <row r="2255" spans="1:15" x14ac:dyDescent="0.2">
      <c r="A2255" s="141">
        <v>336305</v>
      </c>
      <c r="B2255" s="141" t="s">
        <v>4111</v>
      </c>
      <c r="C2255" s="141" t="s">
        <v>4099</v>
      </c>
      <c r="D2255" s="141" t="s">
        <v>4098</v>
      </c>
      <c r="E2255" s="141" t="s">
        <v>4099</v>
      </c>
      <c r="F2255" s="141" t="s">
        <v>4099</v>
      </c>
      <c r="G2255" s="141" t="s">
        <v>4098</v>
      </c>
      <c r="H2255" s="141" t="s">
        <v>4099</v>
      </c>
      <c r="I2255" s="141" t="s">
        <v>4099</v>
      </c>
      <c r="J2255" s="141" t="s">
        <v>4098</v>
      </c>
      <c r="K2255" s="141" t="s">
        <v>4098</v>
      </c>
      <c r="L2255" s="141" t="s">
        <v>4098</v>
      </c>
      <c r="M2255" s="141" t="s">
        <v>4098</v>
      </c>
      <c r="N2255" s="141" t="s">
        <v>4098</v>
      </c>
      <c r="O2255" s="141" t="s">
        <v>4098</v>
      </c>
    </row>
    <row r="2256" spans="1:15" x14ac:dyDescent="0.2">
      <c r="A2256" s="141">
        <v>336308</v>
      </c>
      <c r="B2256" s="141" t="s">
        <v>4111</v>
      </c>
      <c r="C2256" s="141" t="s">
        <v>4098</v>
      </c>
      <c r="D2256" s="141" t="s">
        <v>4098</v>
      </c>
      <c r="E2256" s="141" t="s">
        <v>4099</v>
      </c>
      <c r="F2256" s="141" t="s">
        <v>4099</v>
      </c>
      <c r="G2256" s="141" t="s">
        <v>4099</v>
      </c>
      <c r="H2256" s="141" t="s">
        <v>4099</v>
      </c>
      <c r="I2256" s="141" t="s">
        <v>4099</v>
      </c>
      <c r="J2256" s="141" t="s">
        <v>4098</v>
      </c>
      <c r="K2256" s="141" t="s">
        <v>4098</v>
      </c>
      <c r="L2256" s="141" t="s">
        <v>4098</v>
      </c>
      <c r="M2256" s="141" t="s">
        <v>4098</v>
      </c>
      <c r="N2256" s="141" t="s">
        <v>4098</v>
      </c>
      <c r="O2256" s="141" t="s">
        <v>4098</v>
      </c>
    </row>
    <row r="2257" spans="1:15" x14ac:dyDescent="0.2">
      <c r="A2257" s="141">
        <v>336309</v>
      </c>
      <c r="B2257" s="141" t="s">
        <v>4111</v>
      </c>
      <c r="C2257" s="141" t="s">
        <v>4098</v>
      </c>
      <c r="D2257" s="141" t="s">
        <v>4099</v>
      </c>
      <c r="E2257" s="141" t="s">
        <v>4099</v>
      </c>
      <c r="F2257" s="141" t="s">
        <v>4098</v>
      </c>
      <c r="G2257" s="141" t="s">
        <v>4099</v>
      </c>
      <c r="H2257" s="141" t="s">
        <v>4099</v>
      </c>
      <c r="I2257" s="141" t="s">
        <v>4098</v>
      </c>
      <c r="J2257" s="141" t="s">
        <v>4098</v>
      </c>
      <c r="K2257" s="141" t="s">
        <v>4098</v>
      </c>
      <c r="L2257" s="141" t="s">
        <v>4098</v>
      </c>
      <c r="M2257" s="141" t="s">
        <v>4098</v>
      </c>
      <c r="N2257" s="141" t="s">
        <v>4098</v>
      </c>
      <c r="O2257" s="141" t="s">
        <v>4098</v>
      </c>
    </row>
    <row r="2258" spans="1:15" x14ac:dyDescent="0.2">
      <c r="A2258" s="141">
        <v>336312</v>
      </c>
      <c r="B2258" s="141" t="s">
        <v>4111</v>
      </c>
      <c r="C2258" s="141" t="s">
        <v>4099</v>
      </c>
      <c r="D2258" s="141" t="s">
        <v>4099</v>
      </c>
      <c r="E2258" s="141" t="s">
        <v>4099</v>
      </c>
      <c r="F2258" s="141" t="s">
        <v>4099</v>
      </c>
      <c r="G2258" s="141" t="s">
        <v>4099</v>
      </c>
      <c r="H2258" s="141" t="s">
        <v>4099</v>
      </c>
      <c r="I2258" s="141" t="s">
        <v>4099</v>
      </c>
      <c r="J2258" s="141" t="s">
        <v>4098</v>
      </c>
      <c r="K2258" s="141" t="s">
        <v>4098</v>
      </c>
      <c r="L2258" s="141" t="s">
        <v>4098</v>
      </c>
      <c r="M2258" s="141" t="s">
        <v>4098</v>
      </c>
      <c r="N2258" s="141" t="s">
        <v>4098</v>
      </c>
      <c r="O2258" s="141" t="s">
        <v>4098</v>
      </c>
    </row>
    <row r="2259" spans="1:15" x14ac:dyDescent="0.2">
      <c r="A2259" s="141">
        <v>336313</v>
      </c>
      <c r="B2259" s="141" t="s">
        <v>4111</v>
      </c>
      <c r="C2259" s="141" t="s">
        <v>4099</v>
      </c>
      <c r="D2259" s="141" t="s">
        <v>4099</v>
      </c>
      <c r="E2259" s="141" t="s">
        <v>4099</v>
      </c>
      <c r="F2259" s="141" t="s">
        <v>4098</v>
      </c>
      <c r="G2259" s="141" t="s">
        <v>4098</v>
      </c>
      <c r="H2259" s="141" t="s">
        <v>4098</v>
      </c>
      <c r="I2259" s="141" t="s">
        <v>4099</v>
      </c>
      <c r="J2259" s="141" t="s">
        <v>4098</v>
      </c>
      <c r="K2259" s="141" t="s">
        <v>4098</v>
      </c>
      <c r="L2259" s="141" t="s">
        <v>4098</v>
      </c>
      <c r="M2259" s="141" t="s">
        <v>4098</v>
      </c>
      <c r="N2259" s="141" t="s">
        <v>4098</v>
      </c>
      <c r="O2259" s="141" t="s">
        <v>4098</v>
      </c>
    </row>
    <row r="2260" spans="1:15" x14ac:dyDescent="0.2">
      <c r="A2260" s="141">
        <v>336317</v>
      </c>
      <c r="B2260" s="141" t="s">
        <v>4111</v>
      </c>
      <c r="C2260" s="141" t="s">
        <v>4099</v>
      </c>
      <c r="D2260" s="141" t="s">
        <v>4099</v>
      </c>
      <c r="E2260" s="141" t="s">
        <v>4099</v>
      </c>
      <c r="F2260" s="141" t="s">
        <v>4100</v>
      </c>
      <c r="G2260" s="141" t="s">
        <v>4099</v>
      </c>
      <c r="H2260" s="141" t="s">
        <v>4100</v>
      </c>
      <c r="I2260" s="141" t="s">
        <v>4099</v>
      </c>
      <c r="J2260" s="141" t="s">
        <v>4099</v>
      </c>
      <c r="K2260" s="141" t="s">
        <v>4099</v>
      </c>
      <c r="L2260" s="141" t="s">
        <v>4099</v>
      </c>
      <c r="M2260" s="141" t="s">
        <v>4099</v>
      </c>
      <c r="N2260" s="141" t="s">
        <v>4099</v>
      </c>
      <c r="O2260" s="141" t="s">
        <v>4099</v>
      </c>
    </row>
    <row r="2261" spans="1:15" x14ac:dyDescent="0.2">
      <c r="A2261" s="141">
        <v>336318</v>
      </c>
      <c r="B2261" s="141" t="s">
        <v>4111</v>
      </c>
      <c r="C2261" s="141" t="s">
        <v>4099</v>
      </c>
      <c r="D2261" s="141" t="s">
        <v>4099</v>
      </c>
      <c r="E2261" s="141" t="s">
        <v>4099</v>
      </c>
      <c r="F2261" s="141" t="s">
        <v>4099</v>
      </c>
      <c r="G2261" s="141" t="s">
        <v>4099</v>
      </c>
      <c r="H2261" s="141" t="s">
        <v>4099</v>
      </c>
      <c r="I2261" s="141" t="s">
        <v>4098</v>
      </c>
      <c r="J2261" s="141" t="s">
        <v>4098</v>
      </c>
      <c r="K2261" s="141" t="s">
        <v>4098</v>
      </c>
      <c r="L2261" s="141" t="s">
        <v>4098</v>
      </c>
      <c r="M2261" s="141" t="s">
        <v>4098</v>
      </c>
      <c r="N2261" s="141" t="s">
        <v>4098</v>
      </c>
      <c r="O2261" s="141" t="s">
        <v>4098</v>
      </c>
    </row>
    <row r="2262" spans="1:15" x14ac:dyDescent="0.2">
      <c r="A2262" s="141">
        <v>336319</v>
      </c>
      <c r="B2262" s="141" t="s">
        <v>4111</v>
      </c>
      <c r="C2262" s="141" t="s">
        <v>4099</v>
      </c>
      <c r="D2262" s="141" t="s">
        <v>4098</v>
      </c>
      <c r="E2262" s="141" t="s">
        <v>4098</v>
      </c>
      <c r="F2262" s="141" t="s">
        <v>4098</v>
      </c>
      <c r="G2262" s="141" t="s">
        <v>4098</v>
      </c>
      <c r="H2262" s="141" t="s">
        <v>4099</v>
      </c>
      <c r="I2262" s="141" t="s">
        <v>4098</v>
      </c>
      <c r="J2262" s="141" t="s">
        <v>4098</v>
      </c>
      <c r="K2262" s="141" t="s">
        <v>4098</v>
      </c>
      <c r="L2262" s="141" t="s">
        <v>4098</v>
      </c>
      <c r="M2262" s="141" t="s">
        <v>4098</v>
      </c>
      <c r="N2262" s="141" t="s">
        <v>4098</v>
      </c>
      <c r="O2262" s="141" t="s">
        <v>4098</v>
      </c>
    </row>
    <row r="2263" spans="1:15" x14ac:dyDescent="0.2">
      <c r="A2263" s="141">
        <v>336320</v>
      </c>
      <c r="B2263" s="141" t="s">
        <v>4111</v>
      </c>
      <c r="C2263" s="141" t="s">
        <v>4099</v>
      </c>
      <c r="D2263" s="141" t="s">
        <v>4099</v>
      </c>
      <c r="E2263" s="141" t="s">
        <v>4099</v>
      </c>
      <c r="F2263" s="141" t="s">
        <v>4099</v>
      </c>
      <c r="G2263" s="141" t="s">
        <v>4099</v>
      </c>
      <c r="H2263" s="141" t="s">
        <v>4099</v>
      </c>
      <c r="I2263" s="141" t="s">
        <v>4099</v>
      </c>
      <c r="J2263" s="141" t="s">
        <v>4098</v>
      </c>
      <c r="K2263" s="141" t="s">
        <v>4098</v>
      </c>
      <c r="L2263" s="141" t="s">
        <v>4098</v>
      </c>
      <c r="M2263" s="141" t="s">
        <v>4098</v>
      </c>
      <c r="N2263" s="141" t="s">
        <v>4098</v>
      </c>
      <c r="O2263" s="141" t="s">
        <v>4098</v>
      </c>
    </row>
    <row r="2264" spans="1:15" x14ac:dyDescent="0.2">
      <c r="A2264" s="141">
        <v>336321</v>
      </c>
      <c r="B2264" s="141" t="s">
        <v>4111</v>
      </c>
      <c r="C2264" s="141" t="s">
        <v>4098</v>
      </c>
      <c r="D2264" s="141" t="s">
        <v>4099</v>
      </c>
      <c r="E2264" s="141" t="s">
        <v>4099</v>
      </c>
      <c r="F2264" s="141" t="s">
        <v>4099</v>
      </c>
      <c r="G2264" s="141" t="s">
        <v>4098</v>
      </c>
      <c r="H2264" s="141" t="s">
        <v>4098</v>
      </c>
      <c r="I2264" s="141" t="s">
        <v>4098</v>
      </c>
      <c r="J2264" s="141" t="s">
        <v>4098</v>
      </c>
      <c r="K2264" s="141" t="s">
        <v>4098</v>
      </c>
      <c r="L2264" s="141" t="s">
        <v>4098</v>
      </c>
      <c r="M2264" s="141" t="s">
        <v>4098</v>
      </c>
      <c r="N2264" s="141" t="s">
        <v>4098</v>
      </c>
      <c r="O2264" s="141" t="s">
        <v>4098</v>
      </c>
    </row>
    <row r="2265" spans="1:15" x14ac:dyDescent="0.2">
      <c r="A2265" s="141">
        <v>336323</v>
      </c>
      <c r="B2265" s="141" t="s">
        <v>4111</v>
      </c>
      <c r="C2265" s="141" t="s">
        <v>4098</v>
      </c>
      <c r="D2265" s="141" t="s">
        <v>4099</v>
      </c>
      <c r="E2265" s="141" t="s">
        <v>4098</v>
      </c>
      <c r="F2265" s="141" t="s">
        <v>4099</v>
      </c>
      <c r="G2265" s="141" t="s">
        <v>4098</v>
      </c>
      <c r="H2265" s="141" t="s">
        <v>4098</v>
      </c>
      <c r="I2265" s="141" t="s">
        <v>4099</v>
      </c>
      <c r="J2265" s="141" t="s">
        <v>4098</v>
      </c>
      <c r="K2265" s="141" t="s">
        <v>4098</v>
      </c>
      <c r="L2265" s="141" t="s">
        <v>4098</v>
      </c>
      <c r="M2265" s="141" t="s">
        <v>4098</v>
      </c>
      <c r="N2265" s="141" t="s">
        <v>4098</v>
      </c>
      <c r="O2265" s="141" t="s">
        <v>4098</v>
      </c>
    </row>
    <row r="2266" spans="1:15" x14ac:dyDescent="0.2">
      <c r="A2266" s="141">
        <v>336326</v>
      </c>
      <c r="B2266" s="141" t="s">
        <v>4111</v>
      </c>
      <c r="C2266" s="141" t="s">
        <v>4099</v>
      </c>
      <c r="D2266" s="141" t="s">
        <v>4099</v>
      </c>
      <c r="E2266" s="141" t="s">
        <v>4099</v>
      </c>
      <c r="F2266" s="141" t="s">
        <v>4099</v>
      </c>
      <c r="G2266" s="141" t="s">
        <v>4099</v>
      </c>
      <c r="H2266" s="141" t="s">
        <v>4098</v>
      </c>
      <c r="I2266" s="141" t="s">
        <v>4099</v>
      </c>
      <c r="J2266" s="141" t="s">
        <v>4098</v>
      </c>
      <c r="K2266" s="141" t="s">
        <v>4098</v>
      </c>
      <c r="L2266" s="141" t="s">
        <v>4098</v>
      </c>
      <c r="M2266" s="141" t="s">
        <v>4098</v>
      </c>
      <c r="N2266" s="141" t="s">
        <v>4098</v>
      </c>
      <c r="O2266" s="141" t="s">
        <v>4098</v>
      </c>
    </row>
    <row r="2267" spans="1:15" x14ac:dyDescent="0.2">
      <c r="A2267" s="141">
        <v>336327</v>
      </c>
      <c r="B2267" s="141" t="s">
        <v>4111</v>
      </c>
      <c r="C2267" s="141" t="s">
        <v>4099</v>
      </c>
      <c r="D2267" s="141" t="s">
        <v>4099</v>
      </c>
      <c r="E2267" s="141" t="s">
        <v>4099</v>
      </c>
      <c r="F2267" s="141" t="s">
        <v>4099</v>
      </c>
      <c r="G2267" s="141" t="s">
        <v>4099</v>
      </c>
      <c r="H2267" s="141" t="s">
        <v>4099</v>
      </c>
      <c r="I2267" s="141" t="s">
        <v>4099</v>
      </c>
      <c r="J2267" s="141" t="s">
        <v>4098</v>
      </c>
      <c r="K2267" s="141" t="s">
        <v>4098</v>
      </c>
      <c r="L2267" s="141" t="s">
        <v>4098</v>
      </c>
      <c r="M2267" s="141" t="s">
        <v>4098</v>
      </c>
      <c r="N2267" s="141" t="s">
        <v>4098</v>
      </c>
      <c r="O2267" s="141" t="s">
        <v>4098</v>
      </c>
    </row>
    <row r="2268" spans="1:15" x14ac:dyDescent="0.2">
      <c r="A2268" s="141">
        <v>336331</v>
      </c>
      <c r="B2268" s="141" t="s">
        <v>4111</v>
      </c>
      <c r="C2268" s="141" t="s">
        <v>4099</v>
      </c>
      <c r="D2268" s="141" t="s">
        <v>4098</v>
      </c>
      <c r="E2268" s="141" t="s">
        <v>4098</v>
      </c>
      <c r="F2268" s="141" t="s">
        <v>4098</v>
      </c>
      <c r="G2268" s="141" t="s">
        <v>4099</v>
      </c>
      <c r="H2268" s="141" t="s">
        <v>4098</v>
      </c>
      <c r="I2268" s="141" t="s">
        <v>4098</v>
      </c>
      <c r="J2268" s="141" t="s">
        <v>4098</v>
      </c>
      <c r="K2268" s="141" t="s">
        <v>4098</v>
      </c>
      <c r="L2268" s="141" t="s">
        <v>4098</v>
      </c>
      <c r="M2268" s="141" t="s">
        <v>4098</v>
      </c>
      <c r="N2268" s="141" t="s">
        <v>4098</v>
      </c>
      <c r="O2268" s="141" t="s">
        <v>4098</v>
      </c>
    </row>
    <row r="2269" spans="1:15" x14ac:dyDescent="0.2">
      <c r="A2269" s="141">
        <v>336332</v>
      </c>
      <c r="B2269" s="141" t="s">
        <v>4111</v>
      </c>
      <c r="C2269" s="141" t="s">
        <v>4099</v>
      </c>
      <c r="D2269" s="141" t="s">
        <v>4099</v>
      </c>
      <c r="E2269" s="141" t="s">
        <v>4100</v>
      </c>
      <c r="F2269" s="141" t="s">
        <v>4100</v>
      </c>
      <c r="G2269" s="141" t="s">
        <v>4099</v>
      </c>
      <c r="H2269" s="141" t="s">
        <v>4099</v>
      </c>
      <c r="I2269" s="141" t="s">
        <v>4099</v>
      </c>
      <c r="J2269" s="141" t="s">
        <v>4099</v>
      </c>
      <c r="K2269" s="141" t="s">
        <v>4099</v>
      </c>
      <c r="L2269" s="141" t="s">
        <v>4099</v>
      </c>
      <c r="M2269" s="141" t="s">
        <v>4099</v>
      </c>
      <c r="N2269" s="141" t="s">
        <v>4098</v>
      </c>
      <c r="O2269" s="141" t="s">
        <v>4098</v>
      </c>
    </row>
    <row r="2270" spans="1:15" x14ac:dyDescent="0.2">
      <c r="A2270" s="141">
        <v>336333</v>
      </c>
      <c r="B2270" s="141" t="s">
        <v>4111</v>
      </c>
      <c r="C2270" s="141" t="s">
        <v>4099</v>
      </c>
      <c r="D2270" s="141" t="s">
        <v>4099</v>
      </c>
      <c r="E2270" s="141" t="s">
        <v>4099</v>
      </c>
      <c r="F2270" s="141" t="s">
        <v>4099</v>
      </c>
      <c r="G2270" s="141" t="s">
        <v>4099</v>
      </c>
      <c r="H2270" s="141" t="s">
        <v>4099</v>
      </c>
      <c r="I2270" s="141" t="s">
        <v>4099</v>
      </c>
      <c r="J2270" s="141" t="s">
        <v>4098</v>
      </c>
      <c r="K2270" s="141" t="s">
        <v>4098</v>
      </c>
      <c r="L2270" s="141" t="s">
        <v>4098</v>
      </c>
      <c r="M2270" s="141" t="s">
        <v>4098</v>
      </c>
      <c r="N2270" s="141" t="s">
        <v>4098</v>
      </c>
      <c r="O2270" s="141" t="s">
        <v>4098</v>
      </c>
    </row>
    <row r="2271" spans="1:15" x14ac:dyDescent="0.2">
      <c r="A2271" s="141">
        <v>336339</v>
      </c>
      <c r="B2271" s="141" t="s">
        <v>4111</v>
      </c>
      <c r="C2271" s="141" t="s">
        <v>4099</v>
      </c>
      <c r="D2271" s="141" t="s">
        <v>4099</v>
      </c>
      <c r="E2271" s="141" t="s">
        <v>4099</v>
      </c>
      <c r="F2271" s="141" t="s">
        <v>4099</v>
      </c>
      <c r="G2271" s="141" t="s">
        <v>4099</v>
      </c>
      <c r="H2271" s="141" t="s">
        <v>4099</v>
      </c>
      <c r="I2271" s="141" t="s">
        <v>4098</v>
      </c>
      <c r="J2271" s="141" t="s">
        <v>4098</v>
      </c>
      <c r="K2271" s="141" t="s">
        <v>4098</v>
      </c>
      <c r="L2271" s="141" t="s">
        <v>4098</v>
      </c>
      <c r="M2271" s="141" t="s">
        <v>4098</v>
      </c>
      <c r="N2271" s="141" t="s">
        <v>4098</v>
      </c>
      <c r="O2271" s="141" t="s">
        <v>4098</v>
      </c>
    </row>
    <row r="2272" spans="1:15" x14ac:dyDescent="0.2">
      <c r="A2272" s="141">
        <v>336342</v>
      </c>
      <c r="B2272" s="141" t="s">
        <v>4111</v>
      </c>
      <c r="C2272" s="141" t="s">
        <v>4100</v>
      </c>
      <c r="D2272" s="141" t="s">
        <v>4098</v>
      </c>
      <c r="E2272" s="141" t="s">
        <v>4098</v>
      </c>
      <c r="F2272" s="141" t="s">
        <v>4098</v>
      </c>
      <c r="G2272" s="141" t="s">
        <v>4100</v>
      </c>
      <c r="H2272" s="141" t="s">
        <v>4100</v>
      </c>
      <c r="I2272" s="141" t="s">
        <v>4100</v>
      </c>
      <c r="J2272" s="141" t="s">
        <v>4098</v>
      </c>
      <c r="K2272" s="141" t="s">
        <v>4098</v>
      </c>
      <c r="L2272" s="141" t="s">
        <v>4098</v>
      </c>
      <c r="M2272" s="141" t="s">
        <v>4098</v>
      </c>
      <c r="N2272" s="141" t="s">
        <v>4098</v>
      </c>
      <c r="O2272" s="141" t="s">
        <v>4098</v>
      </c>
    </row>
    <row r="2273" spans="1:15" x14ac:dyDescent="0.2">
      <c r="A2273" s="141">
        <v>336347</v>
      </c>
      <c r="B2273" s="141" t="s">
        <v>4111</v>
      </c>
      <c r="C2273" s="141" t="s">
        <v>4099</v>
      </c>
      <c r="D2273" s="141" t="s">
        <v>4098</v>
      </c>
      <c r="E2273" s="141" t="s">
        <v>4098</v>
      </c>
      <c r="F2273" s="141" t="s">
        <v>4098</v>
      </c>
      <c r="G2273" s="141" t="s">
        <v>4099</v>
      </c>
      <c r="H2273" s="141" t="s">
        <v>4099</v>
      </c>
      <c r="I2273" s="141" t="s">
        <v>4099</v>
      </c>
      <c r="J2273" s="141" t="s">
        <v>4098</v>
      </c>
      <c r="K2273" s="141" t="s">
        <v>4098</v>
      </c>
      <c r="L2273" s="141" t="s">
        <v>4098</v>
      </c>
      <c r="M2273" s="141" t="s">
        <v>4098</v>
      </c>
      <c r="N2273" s="141" t="s">
        <v>4098</v>
      </c>
      <c r="O2273" s="141" t="s">
        <v>4098</v>
      </c>
    </row>
    <row r="2274" spans="1:15" x14ac:dyDescent="0.2">
      <c r="A2274" s="141">
        <v>336348</v>
      </c>
      <c r="B2274" s="141" t="s">
        <v>4111</v>
      </c>
      <c r="C2274" s="141" t="s">
        <v>4100</v>
      </c>
      <c r="D2274" s="141" t="s">
        <v>4100</v>
      </c>
      <c r="E2274" s="141" t="s">
        <v>4099</v>
      </c>
      <c r="F2274" s="141" t="s">
        <v>4098</v>
      </c>
      <c r="G2274" s="141" t="s">
        <v>4099</v>
      </c>
      <c r="H2274" s="141" t="s">
        <v>4099</v>
      </c>
      <c r="I2274" s="141" t="s">
        <v>4098</v>
      </c>
      <c r="J2274" s="141" t="s">
        <v>4098</v>
      </c>
      <c r="K2274" s="141" t="s">
        <v>4098</v>
      </c>
      <c r="L2274" s="141" t="s">
        <v>4098</v>
      </c>
      <c r="M2274" s="141" t="s">
        <v>4098</v>
      </c>
      <c r="N2274" s="141" t="s">
        <v>4098</v>
      </c>
      <c r="O2274" s="141" t="s">
        <v>4098</v>
      </c>
    </row>
    <row r="2275" spans="1:15" x14ac:dyDescent="0.2">
      <c r="A2275" s="141">
        <v>336349</v>
      </c>
      <c r="B2275" s="141" t="s">
        <v>4111</v>
      </c>
      <c r="C2275" s="141" t="s">
        <v>4099</v>
      </c>
      <c r="D2275" s="141" t="s">
        <v>4098</v>
      </c>
      <c r="E2275" s="141" t="s">
        <v>4099</v>
      </c>
      <c r="F2275" s="141" t="s">
        <v>4098</v>
      </c>
      <c r="G2275" s="141" t="s">
        <v>4099</v>
      </c>
      <c r="H2275" s="141" t="s">
        <v>4099</v>
      </c>
      <c r="I2275" s="141" t="s">
        <v>4098</v>
      </c>
      <c r="J2275" s="141" t="s">
        <v>4098</v>
      </c>
      <c r="K2275" s="141" t="s">
        <v>4098</v>
      </c>
      <c r="L2275" s="141" t="s">
        <v>4098</v>
      </c>
      <c r="M2275" s="141" t="s">
        <v>4098</v>
      </c>
      <c r="N2275" s="141" t="s">
        <v>4098</v>
      </c>
      <c r="O2275" s="141" t="s">
        <v>4098</v>
      </c>
    </row>
    <row r="2276" spans="1:15" x14ac:dyDescent="0.2">
      <c r="A2276" s="141">
        <v>336350</v>
      </c>
      <c r="B2276" s="141" t="s">
        <v>4111</v>
      </c>
      <c r="C2276" s="141" t="s">
        <v>4099</v>
      </c>
      <c r="D2276" s="141" t="s">
        <v>4098</v>
      </c>
      <c r="E2276" s="141" t="s">
        <v>4098</v>
      </c>
      <c r="F2276" s="141" t="s">
        <v>4099</v>
      </c>
      <c r="G2276" s="141" t="s">
        <v>4099</v>
      </c>
      <c r="H2276" s="141" t="s">
        <v>4098</v>
      </c>
      <c r="I2276" s="141" t="s">
        <v>4098</v>
      </c>
      <c r="J2276" s="141" t="s">
        <v>4098</v>
      </c>
      <c r="K2276" s="141" t="s">
        <v>4098</v>
      </c>
      <c r="L2276" s="141" t="s">
        <v>4098</v>
      </c>
      <c r="M2276" s="141" t="s">
        <v>4098</v>
      </c>
      <c r="N2276" s="141" t="s">
        <v>4098</v>
      </c>
      <c r="O2276" s="141" t="s">
        <v>4098</v>
      </c>
    </row>
    <row r="2277" spans="1:15" x14ac:dyDescent="0.2">
      <c r="A2277" s="141">
        <v>336363</v>
      </c>
      <c r="B2277" s="141" t="s">
        <v>4111</v>
      </c>
      <c r="C2277" s="141" t="s">
        <v>4099</v>
      </c>
      <c r="D2277" s="141" t="s">
        <v>4098</v>
      </c>
      <c r="E2277" s="141" t="s">
        <v>4098</v>
      </c>
      <c r="F2277" s="141" t="s">
        <v>4098</v>
      </c>
      <c r="G2277" s="141" t="s">
        <v>4099</v>
      </c>
      <c r="H2277" s="141" t="s">
        <v>4098</v>
      </c>
      <c r="I2277" s="141" t="s">
        <v>4099</v>
      </c>
      <c r="J2277" s="141" t="s">
        <v>4098</v>
      </c>
      <c r="K2277" s="141" t="s">
        <v>4098</v>
      </c>
      <c r="L2277" s="141" t="s">
        <v>4098</v>
      </c>
      <c r="M2277" s="141" t="s">
        <v>4098</v>
      </c>
      <c r="N2277" s="141" t="s">
        <v>4098</v>
      </c>
      <c r="O2277" s="141" t="s">
        <v>4098</v>
      </c>
    </row>
    <row r="2278" spans="1:15" x14ac:dyDescent="0.2">
      <c r="A2278" s="141">
        <v>336365</v>
      </c>
      <c r="B2278" s="141" t="s">
        <v>4111</v>
      </c>
      <c r="C2278" s="141" t="s">
        <v>4099</v>
      </c>
      <c r="D2278" s="141" t="s">
        <v>4099</v>
      </c>
      <c r="E2278" s="141" t="s">
        <v>4099</v>
      </c>
      <c r="F2278" s="141" t="s">
        <v>4099</v>
      </c>
      <c r="G2278" s="141" t="s">
        <v>4099</v>
      </c>
      <c r="H2278" s="141" t="s">
        <v>4099</v>
      </c>
      <c r="I2278" s="141" t="s">
        <v>4099</v>
      </c>
      <c r="J2278" s="141" t="s">
        <v>4098</v>
      </c>
      <c r="K2278" s="141" t="s">
        <v>4098</v>
      </c>
      <c r="L2278" s="141" t="s">
        <v>4098</v>
      </c>
      <c r="M2278" s="141" t="s">
        <v>4098</v>
      </c>
      <c r="N2278" s="141" t="s">
        <v>4098</v>
      </c>
      <c r="O2278" s="141" t="s">
        <v>4098</v>
      </c>
    </row>
    <row r="2279" spans="1:15" x14ac:dyDescent="0.2">
      <c r="A2279" s="141">
        <v>336369</v>
      </c>
      <c r="B2279" s="141" t="s">
        <v>4111</v>
      </c>
      <c r="C2279" s="141" t="s">
        <v>4100</v>
      </c>
      <c r="D2279" s="141" t="s">
        <v>4100</v>
      </c>
      <c r="E2279" s="141" t="s">
        <v>4098</v>
      </c>
      <c r="F2279" s="141" t="s">
        <v>4098</v>
      </c>
      <c r="G2279" s="141" t="s">
        <v>4098</v>
      </c>
      <c r="H2279" s="141" t="s">
        <v>4098</v>
      </c>
      <c r="I2279" s="141" t="s">
        <v>4098</v>
      </c>
      <c r="J2279" s="141" t="s">
        <v>4098</v>
      </c>
      <c r="K2279" s="141" t="s">
        <v>4098</v>
      </c>
      <c r="L2279" s="141" t="s">
        <v>4099</v>
      </c>
      <c r="M2279" s="141" t="s">
        <v>4098</v>
      </c>
      <c r="N2279" s="141" t="s">
        <v>4098</v>
      </c>
      <c r="O2279" s="141" t="s">
        <v>4098</v>
      </c>
    </row>
    <row r="2280" spans="1:15" x14ac:dyDescent="0.2">
      <c r="A2280" s="141">
        <v>336370</v>
      </c>
      <c r="B2280" s="141" t="s">
        <v>4111</v>
      </c>
      <c r="C2280" s="141" t="s">
        <v>4098</v>
      </c>
      <c r="D2280" s="141" t="s">
        <v>4099</v>
      </c>
      <c r="E2280" s="141" t="s">
        <v>4099</v>
      </c>
      <c r="F2280" s="141" t="s">
        <v>4098</v>
      </c>
      <c r="G2280" s="141" t="s">
        <v>4098</v>
      </c>
      <c r="H2280" s="141" t="s">
        <v>4098</v>
      </c>
      <c r="I2280" s="141" t="s">
        <v>4099</v>
      </c>
      <c r="J2280" s="141" t="s">
        <v>4098</v>
      </c>
      <c r="K2280" s="141" t="s">
        <v>4098</v>
      </c>
      <c r="L2280" s="141" t="s">
        <v>4098</v>
      </c>
      <c r="M2280" s="141" t="s">
        <v>4098</v>
      </c>
      <c r="N2280" s="141" t="s">
        <v>4098</v>
      </c>
      <c r="O2280" s="141" t="s">
        <v>4098</v>
      </c>
    </row>
    <row r="2281" spans="1:15" x14ac:dyDescent="0.2">
      <c r="A2281" s="141">
        <v>336374</v>
      </c>
      <c r="B2281" s="141" t="s">
        <v>4111</v>
      </c>
      <c r="C2281" s="141" t="s">
        <v>4099</v>
      </c>
      <c r="D2281" s="141" t="s">
        <v>4099</v>
      </c>
      <c r="E2281" s="141" t="s">
        <v>4099</v>
      </c>
      <c r="F2281" s="141" t="s">
        <v>4099</v>
      </c>
      <c r="G2281" s="141" t="s">
        <v>4099</v>
      </c>
      <c r="H2281" s="141" t="s">
        <v>4098</v>
      </c>
      <c r="I2281" s="141" t="s">
        <v>4098</v>
      </c>
      <c r="J2281" s="141" t="s">
        <v>4098</v>
      </c>
      <c r="K2281" s="141" t="s">
        <v>4098</v>
      </c>
      <c r="L2281" s="141" t="s">
        <v>4098</v>
      </c>
      <c r="M2281" s="141" t="s">
        <v>4098</v>
      </c>
      <c r="N2281" s="141" t="s">
        <v>4098</v>
      </c>
      <c r="O2281" s="141" t="s">
        <v>4098</v>
      </c>
    </row>
    <row r="2282" spans="1:15" x14ac:dyDescent="0.2">
      <c r="A2282" s="141">
        <v>336375</v>
      </c>
      <c r="B2282" s="141" t="s">
        <v>4111</v>
      </c>
      <c r="C2282" s="141" t="s">
        <v>4099</v>
      </c>
      <c r="D2282" s="141" t="s">
        <v>4098</v>
      </c>
      <c r="E2282" s="141" t="s">
        <v>4099</v>
      </c>
      <c r="F2282" s="141" t="s">
        <v>4098</v>
      </c>
      <c r="G2282" s="141" t="s">
        <v>4098</v>
      </c>
      <c r="H2282" s="141" t="s">
        <v>4098</v>
      </c>
      <c r="I2282" s="141" t="s">
        <v>4098</v>
      </c>
      <c r="J2282" s="141" t="s">
        <v>4098</v>
      </c>
      <c r="K2282" s="141" t="s">
        <v>4098</v>
      </c>
      <c r="L2282" s="141" t="s">
        <v>4098</v>
      </c>
      <c r="M2282" s="141" t="s">
        <v>4098</v>
      </c>
      <c r="N2282" s="141" t="s">
        <v>4098</v>
      </c>
      <c r="O2282" s="141" t="s">
        <v>4098</v>
      </c>
    </row>
    <row r="2283" spans="1:15" x14ac:dyDescent="0.2">
      <c r="A2283" s="141">
        <v>336376</v>
      </c>
      <c r="B2283" s="141" t="s">
        <v>4111</v>
      </c>
      <c r="C2283" s="141" t="s">
        <v>4100</v>
      </c>
      <c r="D2283" s="141" t="s">
        <v>4100</v>
      </c>
      <c r="E2283" s="141" t="s">
        <v>4100</v>
      </c>
      <c r="F2283" s="141" t="s">
        <v>4100</v>
      </c>
      <c r="G2283" s="141" t="s">
        <v>4100</v>
      </c>
      <c r="H2283" s="141" t="s">
        <v>4100</v>
      </c>
      <c r="I2283" s="141" t="s">
        <v>4100</v>
      </c>
      <c r="J2283" s="141" t="s">
        <v>4099</v>
      </c>
      <c r="K2283" s="141" t="s">
        <v>4100</v>
      </c>
      <c r="L2283" s="141" t="s">
        <v>4100</v>
      </c>
      <c r="M2283" s="141" t="s">
        <v>4100</v>
      </c>
      <c r="N2283" s="141" t="s">
        <v>4099</v>
      </c>
      <c r="O2283" s="141" t="s">
        <v>4099</v>
      </c>
    </row>
    <row r="2284" spans="1:15" x14ac:dyDescent="0.2">
      <c r="A2284" s="141">
        <v>336378</v>
      </c>
      <c r="B2284" s="141" t="s">
        <v>4111</v>
      </c>
      <c r="C2284" s="141" t="s">
        <v>4100</v>
      </c>
      <c r="D2284" s="141" t="s">
        <v>4099</v>
      </c>
      <c r="E2284" s="141" t="s">
        <v>4099</v>
      </c>
      <c r="F2284" s="141" t="s">
        <v>4100</v>
      </c>
      <c r="G2284" s="141" t="s">
        <v>4099</v>
      </c>
      <c r="H2284" s="141" t="s">
        <v>4100</v>
      </c>
      <c r="I2284" s="141" t="s">
        <v>4099</v>
      </c>
      <c r="J2284" s="141" t="s">
        <v>4099</v>
      </c>
      <c r="K2284" s="141" t="s">
        <v>4099</v>
      </c>
      <c r="L2284" s="141" t="s">
        <v>4099</v>
      </c>
      <c r="M2284" s="141" t="s">
        <v>4099</v>
      </c>
      <c r="N2284" s="141" t="s">
        <v>4099</v>
      </c>
      <c r="O2284" s="141" t="s">
        <v>4098</v>
      </c>
    </row>
    <row r="2285" spans="1:15" x14ac:dyDescent="0.2">
      <c r="A2285" s="141">
        <v>336382</v>
      </c>
      <c r="B2285" s="141" t="s">
        <v>4111</v>
      </c>
      <c r="C2285" s="141" t="s">
        <v>4100</v>
      </c>
      <c r="D2285" s="141" t="s">
        <v>4098</v>
      </c>
      <c r="E2285" s="141" t="s">
        <v>4098</v>
      </c>
      <c r="F2285" s="141" t="s">
        <v>4098</v>
      </c>
      <c r="G2285" s="141" t="s">
        <v>4098</v>
      </c>
      <c r="H2285" s="141" t="s">
        <v>4100</v>
      </c>
      <c r="I2285" s="141" t="s">
        <v>4098</v>
      </c>
      <c r="J2285" s="141" t="s">
        <v>4098</v>
      </c>
      <c r="K2285" s="141" t="s">
        <v>4098</v>
      </c>
      <c r="L2285" s="141" t="s">
        <v>4098</v>
      </c>
      <c r="M2285" s="141" t="s">
        <v>4098</v>
      </c>
      <c r="N2285" s="141" t="s">
        <v>4098</v>
      </c>
      <c r="O2285" s="141" t="s">
        <v>4098</v>
      </c>
    </row>
    <row r="2286" spans="1:15" x14ac:dyDescent="0.2">
      <c r="A2286" s="141">
        <v>336383</v>
      </c>
      <c r="B2286" s="141" t="s">
        <v>4111</v>
      </c>
      <c r="C2286" s="141" t="s">
        <v>4100</v>
      </c>
      <c r="D2286" s="141" t="s">
        <v>4100</v>
      </c>
      <c r="E2286" s="141" t="s">
        <v>4100</v>
      </c>
      <c r="F2286" s="141" t="s">
        <v>4100</v>
      </c>
      <c r="G2286" s="141" t="s">
        <v>4100</v>
      </c>
      <c r="H2286" s="141" t="s">
        <v>4100</v>
      </c>
      <c r="I2286" s="141" t="s">
        <v>4100</v>
      </c>
      <c r="J2286" s="141" t="s">
        <v>4099</v>
      </c>
      <c r="K2286" s="141" t="s">
        <v>4099</v>
      </c>
      <c r="L2286" s="141" t="s">
        <v>4099</v>
      </c>
      <c r="M2286" s="141" t="s">
        <v>4099</v>
      </c>
      <c r="N2286" s="141" t="s">
        <v>4099</v>
      </c>
      <c r="O2286" s="141" t="s">
        <v>4098</v>
      </c>
    </row>
    <row r="2287" spans="1:15" x14ac:dyDescent="0.2">
      <c r="A2287" s="141">
        <v>336385</v>
      </c>
      <c r="B2287" s="141" t="s">
        <v>4111</v>
      </c>
      <c r="C2287" s="141" t="s">
        <v>4099</v>
      </c>
      <c r="D2287" s="141" t="s">
        <v>4099</v>
      </c>
      <c r="E2287" s="141" t="s">
        <v>4099</v>
      </c>
      <c r="F2287" s="141" t="s">
        <v>4099</v>
      </c>
      <c r="G2287" s="141" t="s">
        <v>4099</v>
      </c>
      <c r="H2287" s="141" t="s">
        <v>4099</v>
      </c>
      <c r="I2287" s="141" t="s">
        <v>4099</v>
      </c>
      <c r="J2287" s="141" t="s">
        <v>4098</v>
      </c>
      <c r="K2287" s="141" t="s">
        <v>4098</v>
      </c>
      <c r="L2287" s="141" t="s">
        <v>4098</v>
      </c>
      <c r="M2287" s="141" t="s">
        <v>4098</v>
      </c>
      <c r="N2287" s="141" t="s">
        <v>4098</v>
      </c>
      <c r="O2287" s="141" t="s">
        <v>4098</v>
      </c>
    </row>
    <row r="2288" spans="1:15" x14ac:dyDescent="0.2">
      <c r="A2288" s="141">
        <v>336390</v>
      </c>
      <c r="B2288" s="141" t="s">
        <v>4111</v>
      </c>
      <c r="C2288" s="141" t="s">
        <v>4099</v>
      </c>
      <c r="D2288" s="141" t="s">
        <v>4098</v>
      </c>
      <c r="E2288" s="141" t="s">
        <v>4098</v>
      </c>
      <c r="F2288" s="141" t="s">
        <v>4099</v>
      </c>
      <c r="G2288" s="141" t="s">
        <v>4098</v>
      </c>
      <c r="H2288" s="141" t="s">
        <v>4098</v>
      </c>
      <c r="I2288" s="141" t="s">
        <v>4098</v>
      </c>
      <c r="J2288" s="141" t="s">
        <v>4098</v>
      </c>
      <c r="K2288" s="141" t="s">
        <v>4098</v>
      </c>
      <c r="L2288" s="141" t="s">
        <v>4098</v>
      </c>
      <c r="M2288" s="141" t="s">
        <v>4098</v>
      </c>
      <c r="N2288" s="141" t="s">
        <v>4098</v>
      </c>
      <c r="O2288" s="141" t="s">
        <v>4098</v>
      </c>
    </row>
    <row r="2289" spans="1:15" x14ac:dyDescent="0.2">
      <c r="A2289" s="141">
        <v>336392</v>
      </c>
      <c r="B2289" s="141" t="s">
        <v>4111</v>
      </c>
      <c r="C2289" s="141" t="s">
        <v>4099</v>
      </c>
      <c r="D2289" s="141" t="s">
        <v>4098</v>
      </c>
      <c r="E2289" s="141" t="s">
        <v>4098</v>
      </c>
      <c r="F2289" s="141" t="s">
        <v>4098</v>
      </c>
      <c r="G2289" s="141" t="s">
        <v>4098</v>
      </c>
      <c r="H2289" s="141" t="s">
        <v>4099</v>
      </c>
      <c r="I2289" s="141" t="s">
        <v>4098</v>
      </c>
      <c r="J2289" s="141" t="s">
        <v>4098</v>
      </c>
      <c r="K2289" s="141" t="s">
        <v>4098</v>
      </c>
      <c r="L2289" s="141" t="s">
        <v>4098</v>
      </c>
      <c r="M2289" s="141" t="s">
        <v>4098</v>
      </c>
      <c r="N2289" s="141" t="s">
        <v>4098</v>
      </c>
      <c r="O2289" s="141" t="s">
        <v>4098</v>
      </c>
    </row>
    <row r="2290" spans="1:15" x14ac:dyDescent="0.2">
      <c r="A2290" s="141">
        <v>336393</v>
      </c>
      <c r="B2290" s="141" t="s">
        <v>4111</v>
      </c>
      <c r="C2290" s="141" t="s">
        <v>4099</v>
      </c>
      <c r="D2290" s="141" t="s">
        <v>4098</v>
      </c>
      <c r="E2290" s="141" t="s">
        <v>4099</v>
      </c>
      <c r="F2290" s="141" t="s">
        <v>4098</v>
      </c>
      <c r="G2290" s="141" t="s">
        <v>4098</v>
      </c>
      <c r="H2290" s="141" t="s">
        <v>4099</v>
      </c>
      <c r="I2290" s="141" t="s">
        <v>4098</v>
      </c>
      <c r="J2290" s="141" t="s">
        <v>4098</v>
      </c>
      <c r="K2290" s="141" t="s">
        <v>4098</v>
      </c>
      <c r="L2290" s="141" t="s">
        <v>4098</v>
      </c>
      <c r="M2290" s="141" t="s">
        <v>4098</v>
      </c>
      <c r="N2290" s="141" t="s">
        <v>4098</v>
      </c>
      <c r="O2290" s="141" t="s">
        <v>4098</v>
      </c>
    </row>
    <row r="2291" spans="1:15" x14ac:dyDescent="0.2">
      <c r="A2291" s="141">
        <v>336397</v>
      </c>
      <c r="B2291" s="141" t="s">
        <v>4111</v>
      </c>
      <c r="C2291" s="141" t="s">
        <v>4099</v>
      </c>
      <c r="D2291" s="141" t="s">
        <v>4099</v>
      </c>
      <c r="E2291" s="141" t="s">
        <v>4099</v>
      </c>
      <c r="F2291" s="141" t="s">
        <v>4098</v>
      </c>
      <c r="G2291" s="141" t="s">
        <v>4098</v>
      </c>
      <c r="H2291" s="141" t="s">
        <v>4099</v>
      </c>
      <c r="I2291" s="141" t="s">
        <v>4099</v>
      </c>
      <c r="J2291" s="141" t="s">
        <v>4098</v>
      </c>
      <c r="K2291" s="141" t="s">
        <v>4098</v>
      </c>
      <c r="L2291" s="141" t="s">
        <v>4098</v>
      </c>
      <c r="M2291" s="141" t="s">
        <v>4098</v>
      </c>
      <c r="N2291" s="141" t="s">
        <v>4098</v>
      </c>
      <c r="O2291" s="141" t="s">
        <v>4098</v>
      </c>
    </row>
    <row r="2292" spans="1:15" x14ac:dyDescent="0.2">
      <c r="A2292" s="141">
        <v>336398</v>
      </c>
      <c r="B2292" s="141" t="s">
        <v>4111</v>
      </c>
      <c r="C2292" s="141" t="s">
        <v>4099</v>
      </c>
      <c r="D2292" s="141" t="s">
        <v>4099</v>
      </c>
      <c r="E2292" s="141" t="s">
        <v>4098</v>
      </c>
      <c r="F2292" s="141" t="s">
        <v>4098</v>
      </c>
      <c r="G2292" s="141" t="s">
        <v>4098</v>
      </c>
      <c r="H2292" s="141" t="s">
        <v>4098</v>
      </c>
      <c r="I2292" s="141" t="s">
        <v>4098</v>
      </c>
      <c r="J2292" s="141" t="s">
        <v>4098</v>
      </c>
      <c r="K2292" s="141" t="s">
        <v>4098</v>
      </c>
      <c r="L2292" s="141" t="s">
        <v>4098</v>
      </c>
      <c r="M2292" s="141" t="s">
        <v>4098</v>
      </c>
      <c r="N2292" s="141" t="s">
        <v>4098</v>
      </c>
      <c r="O2292" s="141" t="s">
        <v>4098</v>
      </c>
    </row>
    <row r="2293" spans="1:15" x14ac:dyDescent="0.2">
      <c r="A2293" s="141">
        <v>336404</v>
      </c>
      <c r="B2293" s="141" t="s">
        <v>4111</v>
      </c>
      <c r="C2293" s="141" t="s">
        <v>4099</v>
      </c>
      <c r="D2293" s="141" t="s">
        <v>4099</v>
      </c>
      <c r="E2293" s="141" t="s">
        <v>4099</v>
      </c>
      <c r="F2293" s="141" t="s">
        <v>4099</v>
      </c>
      <c r="G2293" s="141" t="s">
        <v>4099</v>
      </c>
      <c r="H2293" s="141" t="s">
        <v>4099</v>
      </c>
      <c r="I2293" s="141" t="s">
        <v>4099</v>
      </c>
      <c r="J2293" s="141" t="s">
        <v>4098</v>
      </c>
      <c r="K2293" s="141" t="s">
        <v>4098</v>
      </c>
      <c r="L2293" s="141" t="s">
        <v>4098</v>
      </c>
      <c r="M2293" s="141" t="s">
        <v>4098</v>
      </c>
      <c r="N2293" s="141" t="s">
        <v>4098</v>
      </c>
      <c r="O2293" s="141" t="s">
        <v>4098</v>
      </c>
    </row>
    <row r="2294" spans="1:15" x14ac:dyDescent="0.2">
      <c r="A2294" s="141">
        <v>336405</v>
      </c>
      <c r="B2294" s="141" t="s">
        <v>4111</v>
      </c>
      <c r="C2294" s="141" t="s">
        <v>4099</v>
      </c>
      <c r="D2294" s="141" t="s">
        <v>4098</v>
      </c>
      <c r="E2294" s="141" t="s">
        <v>4099</v>
      </c>
      <c r="F2294" s="141" t="s">
        <v>4098</v>
      </c>
      <c r="G2294" s="141" t="s">
        <v>4099</v>
      </c>
      <c r="H2294" s="141" t="s">
        <v>4099</v>
      </c>
      <c r="I2294" s="141" t="s">
        <v>4099</v>
      </c>
      <c r="J2294" s="141" t="s">
        <v>4098</v>
      </c>
      <c r="K2294" s="141" t="s">
        <v>4098</v>
      </c>
      <c r="L2294" s="141" t="s">
        <v>4098</v>
      </c>
      <c r="M2294" s="141" t="s">
        <v>4098</v>
      </c>
      <c r="N2294" s="141" t="s">
        <v>4098</v>
      </c>
      <c r="O2294" s="141" t="s">
        <v>4098</v>
      </c>
    </row>
    <row r="2295" spans="1:15" x14ac:dyDescent="0.2">
      <c r="A2295" s="141">
        <v>336408</v>
      </c>
      <c r="B2295" s="141" t="s">
        <v>4111</v>
      </c>
      <c r="C2295" s="141" t="s">
        <v>4099</v>
      </c>
      <c r="D2295" s="141" t="s">
        <v>4099</v>
      </c>
      <c r="E2295" s="141" t="s">
        <v>4099</v>
      </c>
      <c r="F2295" s="141" t="s">
        <v>4099</v>
      </c>
      <c r="G2295" s="141" t="s">
        <v>4098</v>
      </c>
      <c r="H2295" s="141" t="s">
        <v>4099</v>
      </c>
      <c r="I2295" s="141" t="s">
        <v>4098</v>
      </c>
      <c r="J2295" s="141" t="s">
        <v>4098</v>
      </c>
      <c r="K2295" s="141" t="s">
        <v>4098</v>
      </c>
      <c r="L2295" s="141" t="s">
        <v>4098</v>
      </c>
      <c r="M2295" s="141" t="s">
        <v>4098</v>
      </c>
      <c r="N2295" s="141" t="s">
        <v>4098</v>
      </c>
      <c r="O2295" s="141" t="s">
        <v>4098</v>
      </c>
    </row>
    <row r="2296" spans="1:15" x14ac:dyDescent="0.2">
      <c r="A2296" s="141">
        <v>336409</v>
      </c>
      <c r="B2296" s="141" t="s">
        <v>4111</v>
      </c>
      <c r="C2296" s="141" t="s">
        <v>4099</v>
      </c>
      <c r="D2296" s="141" t="s">
        <v>4098</v>
      </c>
      <c r="E2296" s="141" t="s">
        <v>4098</v>
      </c>
      <c r="F2296" s="141" t="s">
        <v>4099</v>
      </c>
      <c r="G2296" s="141" t="s">
        <v>4099</v>
      </c>
      <c r="H2296" s="141" t="s">
        <v>4099</v>
      </c>
      <c r="I2296" s="141" t="s">
        <v>4098</v>
      </c>
      <c r="J2296" s="141" t="s">
        <v>4098</v>
      </c>
      <c r="K2296" s="141" t="s">
        <v>4098</v>
      </c>
      <c r="L2296" s="141" t="s">
        <v>4098</v>
      </c>
      <c r="M2296" s="141" t="s">
        <v>4098</v>
      </c>
      <c r="N2296" s="141" t="s">
        <v>4098</v>
      </c>
      <c r="O2296" s="141" t="s">
        <v>4098</v>
      </c>
    </row>
    <row r="2297" spans="1:15" x14ac:dyDescent="0.2">
      <c r="A2297" s="141">
        <v>336413</v>
      </c>
      <c r="B2297" s="141" t="s">
        <v>4111</v>
      </c>
      <c r="C2297" s="141" t="s">
        <v>4099</v>
      </c>
      <c r="D2297" s="141" t="s">
        <v>4099</v>
      </c>
      <c r="E2297" s="141" t="s">
        <v>4099</v>
      </c>
      <c r="F2297" s="141" t="s">
        <v>4099</v>
      </c>
      <c r="G2297" s="141" t="s">
        <v>4098</v>
      </c>
      <c r="H2297" s="141" t="s">
        <v>4098</v>
      </c>
      <c r="I2297" s="141" t="s">
        <v>4099</v>
      </c>
      <c r="J2297" s="141" t="s">
        <v>4098</v>
      </c>
      <c r="K2297" s="141" t="s">
        <v>4098</v>
      </c>
      <c r="L2297" s="141" t="s">
        <v>4098</v>
      </c>
      <c r="M2297" s="141" t="s">
        <v>4098</v>
      </c>
      <c r="N2297" s="141" t="s">
        <v>4098</v>
      </c>
      <c r="O2297" s="141" t="s">
        <v>4098</v>
      </c>
    </row>
    <row r="2298" spans="1:15" x14ac:dyDescent="0.2">
      <c r="A2298" s="141">
        <v>336417</v>
      </c>
      <c r="B2298" s="141" t="s">
        <v>4111</v>
      </c>
      <c r="C2298" s="141" t="s">
        <v>4099</v>
      </c>
      <c r="D2298" s="141" t="s">
        <v>4099</v>
      </c>
      <c r="E2298" s="141" t="s">
        <v>4099</v>
      </c>
      <c r="F2298" s="141" t="s">
        <v>4099</v>
      </c>
      <c r="G2298" s="141" t="s">
        <v>4099</v>
      </c>
      <c r="H2298" s="141" t="s">
        <v>4099</v>
      </c>
      <c r="I2298" s="141" t="s">
        <v>4098</v>
      </c>
      <c r="J2298" s="141" t="s">
        <v>4098</v>
      </c>
      <c r="K2298" s="141" t="s">
        <v>4098</v>
      </c>
      <c r="L2298" s="141" t="s">
        <v>4098</v>
      </c>
      <c r="M2298" s="141" t="s">
        <v>4098</v>
      </c>
      <c r="N2298" s="141" t="s">
        <v>4098</v>
      </c>
      <c r="O2298" s="141" t="s">
        <v>4098</v>
      </c>
    </row>
    <row r="2299" spans="1:15" x14ac:dyDescent="0.2">
      <c r="A2299" s="141">
        <v>336419</v>
      </c>
      <c r="B2299" s="141" t="s">
        <v>4111</v>
      </c>
      <c r="C2299" s="141" t="s">
        <v>4099</v>
      </c>
      <c r="D2299" s="141" t="s">
        <v>4099</v>
      </c>
      <c r="E2299" s="141" t="s">
        <v>4099</v>
      </c>
      <c r="F2299" s="141" t="s">
        <v>4099</v>
      </c>
      <c r="G2299" s="141" t="s">
        <v>4098</v>
      </c>
      <c r="H2299" s="141" t="s">
        <v>4098</v>
      </c>
      <c r="I2299" s="141" t="s">
        <v>4099</v>
      </c>
      <c r="J2299" s="141" t="s">
        <v>4098</v>
      </c>
      <c r="K2299" s="141" t="s">
        <v>4098</v>
      </c>
      <c r="L2299" s="141" t="s">
        <v>4098</v>
      </c>
      <c r="M2299" s="141" t="s">
        <v>4098</v>
      </c>
      <c r="N2299" s="141" t="s">
        <v>4098</v>
      </c>
      <c r="O2299" s="141" t="s">
        <v>4098</v>
      </c>
    </row>
    <row r="2300" spans="1:15" x14ac:dyDescent="0.2">
      <c r="A2300" s="141">
        <v>336421</v>
      </c>
      <c r="B2300" s="141" t="s">
        <v>4111</v>
      </c>
      <c r="C2300" s="141" t="s">
        <v>4099</v>
      </c>
      <c r="D2300" s="141" t="s">
        <v>4098</v>
      </c>
      <c r="E2300" s="141" t="s">
        <v>4099</v>
      </c>
      <c r="F2300" s="141" t="s">
        <v>4099</v>
      </c>
      <c r="G2300" s="141" t="s">
        <v>4098</v>
      </c>
      <c r="H2300" s="141" t="s">
        <v>4098</v>
      </c>
      <c r="I2300" s="141" t="s">
        <v>4098</v>
      </c>
      <c r="J2300" s="141" t="s">
        <v>4098</v>
      </c>
      <c r="K2300" s="141" t="s">
        <v>4098</v>
      </c>
      <c r="L2300" s="141" t="s">
        <v>4098</v>
      </c>
      <c r="M2300" s="141" t="s">
        <v>4098</v>
      </c>
      <c r="N2300" s="141" t="s">
        <v>4098</v>
      </c>
      <c r="O2300" s="141" t="s">
        <v>4098</v>
      </c>
    </row>
    <row r="2301" spans="1:15" x14ac:dyDescent="0.2">
      <c r="A2301" s="141">
        <v>336422</v>
      </c>
      <c r="B2301" s="141" t="s">
        <v>4111</v>
      </c>
      <c r="C2301" s="141" t="s">
        <v>4100</v>
      </c>
      <c r="D2301" s="141" t="s">
        <v>4098</v>
      </c>
      <c r="E2301" s="141" t="s">
        <v>4099</v>
      </c>
      <c r="F2301" s="141" t="s">
        <v>4100</v>
      </c>
      <c r="G2301" s="141" t="s">
        <v>4100</v>
      </c>
      <c r="H2301" s="141" t="s">
        <v>4100</v>
      </c>
      <c r="I2301" s="141" t="s">
        <v>4099</v>
      </c>
      <c r="J2301" s="141" t="s">
        <v>4099</v>
      </c>
      <c r="K2301" s="141" t="s">
        <v>4099</v>
      </c>
      <c r="L2301" s="141" t="s">
        <v>4098</v>
      </c>
      <c r="M2301" s="141" t="s">
        <v>4098</v>
      </c>
      <c r="N2301" s="141" t="s">
        <v>4100</v>
      </c>
      <c r="O2301" s="141" t="s">
        <v>4098</v>
      </c>
    </row>
    <row r="2302" spans="1:15" x14ac:dyDescent="0.2">
      <c r="A2302" s="141">
        <v>336424</v>
      </c>
      <c r="B2302" s="141" t="s">
        <v>4111</v>
      </c>
      <c r="C2302" s="141" t="s">
        <v>4100</v>
      </c>
      <c r="D2302" s="141" t="s">
        <v>4100</v>
      </c>
      <c r="E2302" s="141" t="s">
        <v>4100</v>
      </c>
      <c r="F2302" s="141" t="s">
        <v>4100</v>
      </c>
      <c r="G2302" s="141" t="s">
        <v>4100</v>
      </c>
      <c r="H2302" s="141" t="s">
        <v>4100</v>
      </c>
      <c r="I2302" s="141" t="s">
        <v>4100</v>
      </c>
      <c r="J2302" s="141" t="s">
        <v>4098</v>
      </c>
      <c r="K2302" s="141" t="s">
        <v>4098</v>
      </c>
      <c r="L2302" s="141" t="s">
        <v>4098</v>
      </c>
      <c r="M2302" s="141" t="s">
        <v>4098</v>
      </c>
      <c r="N2302" s="141" t="s">
        <v>4098</v>
      </c>
      <c r="O2302" s="141" t="s">
        <v>4098</v>
      </c>
    </row>
    <row r="2303" spans="1:15" x14ac:dyDescent="0.2">
      <c r="A2303" s="141">
        <v>336429</v>
      </c>
      <c r="B2303" s="141" t="s">
        <v>4111</v>
      </c>
      <c r="C2303" s="141" t="s">
        <v>4099</v>
      </c>
      <c r="D2303" s="141" t="s">
        <v>4099</v>
      </c>
      <c r="E2303" s="141" t="s">
        <v>4098</v>
      </c>
      <c r="F2303" s="141" t="s">
        <v>4098</v>
      </c>
      <c r="G2303" s="141" t="s">
        <v>4098</v>
      </c>
      <c r="H2303" s="141" t="s">
        <v>4099</v>
      </c>
      <c r="I2303" s="141" t="s">
        <v>4098</v>
      </c>
      <c r="J2303" s="141" t="s">
        <v>4098</v>
      </c>
      <c r="K2303" s="141" t="s">
        <v>4098</v>
      </c>
      <c r="L2303" s="141" t="s">
        <v>4098</v>
      </c>
      <c r="M2303" s="141" t="s">
        <v>4098</v>
      </c>
      <c r="N2303" s="141" t="s">
        <v>4098</v>
      </c>
      <c r="O2303" s="141" t="s">
        <v>4098</v>
      </c>
    </row>
    <row r="2304" spans="1:15" x14ac:dyDescent="0.2">
      <c r="A2304" s="141">
        <v>336434</v>
      </c>
      <c r="B2304" s="141" t="s">
        <v>4111</v>
      </c>
      <c r="C2304" s="141" t="s">
        <v>4099</v>
      </c>
      <c r="D2304" s="141" t="s">
        <v>4098</v>
      </c>
      <c r="E2304" s="141" t="s">
        <v>4099</v>
      </c>
      <c r="F2304" s="141" t="s">
        <v>4098</v>
      </c>
      <c r="G2304" s="141" t="s">
        <v>4100</v>
      </c>
      <c r="H2304" s="141" t="s">
        <v>4100</v>
      </c>
      <c r="I2304" s="141" t="s">
        <v>4098</v>
      </c>
      <c r="J2304" s="141" t="s">
        <v>4098</v>
      </c>
      <c r="K2304" s="141" t="s">
        <v>4098</v>
      </c>
      <c r="L2304" s="141" t="s">
        <v>4098</v>
      </c>
      <c r="M2304" s="141" t="s">
        <v>4098</v>
      </c>
      <c r="N2304" s="141" t="s">
        <v>4098</v>
      </c>
      <c r="O2304" s="141" t="s">
        <v>4098</v>
      </c>
    </row>
    <row r="2305" spans="1:15" x14ac:dyDescent="0.2">
      <c r="A2305" s="141">
        <v>336437</v>
      </c>
      <c r="B2305" s="141" t="s">
        <v>4111</v>
      </c>
      <c r="C2305" s="141" t="s">
        <v>4099</v>
      </c>
      <c r="D2305" s="141" t="s">
        <v>4099</v>
      </c>
      <c r="E2305" s="141" t="s">
        <v>4099</v>
      </c>
      <c r="F2305" s="141" t="s">
        <v>4099</v>
      </c>
      <c r="G2305" s="141" t="s">
        <v>4099</v>
      </c>
      <c r="H2305" s="141" t="s">
        <v>4099</v>
      </c>
      <c r="I2305" s="141" t="s">
        <v>4099</v>
      </c>
      <c r="J2305" s="141" t="s">
        <v>4098</v>
      </c>
      <c r="K2305" s="141" t="s">
        <v>4098</v>
      </c>
      <c r="L2305" s="141" t="s">
        <v>4098</v>
      </c>
      <c r="M2305" s="141" t="s">
        <v>4098</v>
      </c>
      <c r="N2305" s="141" t="s">
        <v>4098</v>
      </c>
      <c r="O2305" s="141" t="s">
        <v>4098</v>
      </c>
    </row>
    <row r="2306" spans="1:15" x14ac:dyDescent="0.2">
      <c r="A2306" s="141">
        <v>336438</v>
      </c>
      <c r="B2306" s="141" t="s">
        <v>4111</v>
      </c>
      <c r="C2306" s="141" t="s">
        <v>4099</v>
      </c>
      <c r="D2306" s="141" t="s">
        <v>4098</v>
      </c>
      <c r="E2306" s="141" t="s">
        <v>4098</v>
      </c>
      <c r="F2306" s="141" t="s">
        <v>4099</v>
      </c>
      <c r="G2306" s="141" t="s">
        <v>4098</v>
      </c>
      <c r="H2306" s="141" t="s">
        <v>4099</v>
      </c>
      <c r="I2306" s="141" t="s">
        <v>4098</v>
      </c>
      <c r="J2306" s="141" t="s">
        <v>4098</v>
      </c>
      <c r="K2306" s="141" t="s">
        <v>4098</v>
      </c>
      <c r="L2306" s="141" t="s">
        <v>4098</v>
      </c>
      <c r="M2306" s="141" t="s">
        <v>4098</v>
      </c>
      <c r="N2306" s="141" t="s">
        <v>4098</v>
      </c>
      <c r="O2306" s="141" t="s">
        <v>4098</v>
      </c>
    </row>
    <row r="2307" spans="1:15" x14ac:dyDescent="0.2">
      <c r="A2307" s="141">
        <v>336439</v>
      </c>
      <c r="B2307" s="141" t="s">
        <v>4111</v>
      </c>
      <c r="C2307" s="141" t="s">
        <v>4099</v>
      </c>
      <c r="D2307" s="141" t="s">
        <v>4098</v>
      </c>
      <c r="E2307" s="141" t="s">
        <v>4099</v>
      </c>
      <c r="F2307" s="141" t="s">
        <v>4100</v>
      </c>
      <c r="G2307" s="141" t="s">
        <v>4099</v>
      </c>
      <c r="H2307" s="141" t="s">
        <v>4099</v>
      </c>
      <c r="I2307" s="141" t="s">
        <v>4099</v>
      </c>
      <c r="J2307" s="141" t="s">
        <v>4099</v>
      </c>
      <c r="K2307" s="141" t="s">
        <v>4098</v>
      </c>
      <c r="L2307" s="141" t="s">
        <v>4099</v>
      </c>
      <c r="M2307" s="141" t="s">
        <v>4099</v>
      </c>
      <c r="N2307" s="141" t="s">
        <v>4098</v>
      </c>
      <c r="O2307" s="141" t="s">
        <v>4098</v>
      </c>
    </row>
    <row r="2308" spans="1:15" x14ac:dyDescent="0.2">
      <c r="A2308" s="141">
        <v>336441</v>
      </c>
      <c r="B2308" s="141" t="s">
        <v>4111</v>
      </c>
      <c r="C2308" s="141" t="s">
        <v>4099</v>
      </c>
      <c r="D2308" s="141" t="s">
        <v>4099</v>
      </c>
      <c r="E2308" s="141" t="s">
        <v>4099</v>
      </c>
      <c r="F2308" s="141" t="s">
        <v>4098</v>
      </c>
      <c r="G2308" s="141" t="s">
        <v>4098</v>
      </c>
      <c r="H2308" s="141" t="s">
        <v>4098</v>
      </c>
      <c r="I2308" s="141" t="s">
        <v>4098</v>
      </c>
      <c r="J2308" s="141" t="s">
        <v>4098</v>
      </c>
      <c r="K2308" s="141" t="s">
        <v>4098</v>
      </c>
      <c r="L2308" s="141" t="s">
        <v>4098</v>
      </c>
      <c r="M2308" s="141" t="s">
        <v>4098</v>
      </c>
      <c r="N2308" s="141" t="s">
        <v>4098</v>
      </c>
      <c r="O2308" s="141" t="s">
        <v>4098</v>
      </c>
    </row>
    <row r="2309" spans="1:15" x14ac:dyDescent="0.2">
      <c r="A2309" s="141">
        <v>336443</v>
      </c>
      <c r="B2309" s="141" t="s">
        <v>4111</v>
      </c>
      <c r="C2309" s="141" t="s">
        <v>4099</v>
      </c>
      <c r="D2309" s="141" t="s">
        <v>4099</v>
      </c>
      <c r="E2309" s="141" t="s">
        <v>4099</v>
      </c>
      <c r="F2309" s="141" t="s">
        <v>4099</v>
      </c>
      <c r="G2309" s="141" t="s">
        <v>4099</v>
      </c>
      <c r="H2309" s="141" t="s">
        <v>4099</v>
      </c>
      <c r="I2309" s="141" t="s">
        <v>4099</v>
      </c>
      <c r="J2309" s="141" t="s">
        <v>4098</v>
      </c>
      <c r="K2309" s="141" t="s">
        <v>4098</v>
      </c>
      <c r="L2309" s="141" t="s">
        <v>4098</v>
      </c>
      <c r="M2309" s="141" t="s">
        <v>4098</v>
      </c>
      <c r="N2309" s="141" t="s">
        <v>4098</v>
      </c>
      <c r="O2309" s="141" t="s">
        <v>4098</v>
      </c>
    </row>
    <row r="2310" spans="1:15" x14ac:dyDescent="0.2">
      <c r="A2310" s="141">
        <v>336445</v>
      </c>
      <c r="B2310" s="141" t="s">
        <v>4111</v>
      </c>
      <c r="C2310" s="141" t="s">
        <v>4099</v>
      </c>
      <c r="D2310" s="141" t="s">
        <v>4099</v>
      </c>
      <c r="E2310" s="141" t="s">
        <v>4099</v>
      </c>
      <c r="F2310" s="141" t="s">
        <v>4099</v>
      </c>
      <c r="G2310" s="141" t="s">
        <v>4099</v>
      </c>
      <c r="H2310" s="141" t="s">
        <v>4099</v>
      </c>
      <c r="I2310" s="141" t="s">
        <v>4098</v>
      </c>
      <c r="J2310" s="141" t="s">
        <v>4098</v>
      </c>
      <c r="K2310" s="141" t="s">
        <v>4098</v>
      </c>
      <c r="L2310" s="141" t="s">
        <v>4098</v>
      </c>
      <c r="M2310" s="141" t="s">
        <v>4098</v>
      </c>
      <c r="N2310" s="141" t="s">
        <v>4098</v>
      </c>
      <c r="O2310" s="141" t="s">
        <v>4098</v>
      </c>
    </row>
    <row r="2311" spans="1:15" x14ac:dyDescent="0.2">
      <c r="A2311" s="141">
        <v>336448</v>
      </c>
      <c r="B2311" s="141" t="s">
        <v>4111</v>
      </c>
      <c r="C2311" s="141" t="s">
        <v>4099</v>
      </c>
      <c r="D2311" s="141" t="s">
        <v>4099</v>
      </c>
      <c r="E2311" s="141" t="s">
        <v>4099</v>
      </c>
      <c r="F2311" s="141" t="s">
        <v>4098</v>
      </c>
      <c r="G2311" s="141" t="s">
        <v>4098</v>
      </c>
      <c r="H2311" s="141" t="s">
        <v>4098</v>
      </c>
      <c r="I2311" s="141" t="s">
        <v>4098</v>
      </c>
      <c r="J2311" s="141" t="s">
        <v>4099</v>
      </c>
      <c r="K2311" s="141" t="s">
        <v>4099</v>
      </c>
      <c r="L2311" s="141" t="s">
        <v>4098</v>
      </c>
      <c r="M2311" s="141" t="s">
        <v>4098</v>
      </c>
      <c r="N2311" s="141" t="s">
        <v>4098</v>
      </c>
      <c r="O2311" s="141" t="s">
        <v>4098</v>
      </c>
    </row>
    <row r="2312" spans="1:15" x14ac:dyDescent="0.2">
      <c r="A2312" s="141">
        <v>336453</v>
      </c>
      <c r="B2312" s="141" t="s">
        <v>4111</v>
      </c>
      <c r="C2312" s="141" t="s">
        <v>4100</v>
      </c>
      <c r="D2312" s="141" t="s">
        <v>4099</v>
      </c>
      <c r="E2312" s="141" t="s">
        <v>4100</v>
      </c>
      <c r="F2312" s="141" t="s">
        <v>4098</v>
      </c>
      <c r="G2312" s="141" t="s">
        <v>4099</v>
      </c>
      <c r="H2312" s="141" t="s">
        <v>4100</v>
      </c>
      <c r="I2312" s="141" t="s">
        <v>4100</v>
      </c>
      <c r="J2312" s="141" t="s">
        <v>4100</v>
      </c>
      <c r="K2312" s="141" t="s">
        <v>4100</v>
      </c>
      <c r="L2312" s="141" t="s">
        <v>4100</v>
      </c>
      <c r="M2312" s="141" t="s">
        <v>4100</v>
      </c>
      <c r="N2312" s="141" t="s">
        <v>4098</v>
      </c>
      <c r="O2312" s="141" t="s">
        <v>4098</v>
      </c>
    </row>
    <row r="2313" spans="1:15" x14ac:dyDescent="0.2">
      <c r="A2313" s="141">
        <v>336457</v>
      </c>
      <c r="B2313" s="141" t="s">
        <v>4111</v>
      </c>
      <c r="C2313" s="141" t="s">
        <v>4099</v>
      </c>
      <c r="D2313" s="141" t="s">
        <v>4099</v>
      </c>
      <c r="E2313" s="141" t="s">
        <v>4099</v>
      </c>
      <c r="F2313" s="141" t="s">
        <v>4099</v>
      </c>
      <c r="G2313" s="141" t="s">
        <v>4099</v>
      </c>
      <c r="H2313" s="141" t="s">
        <v>4099</v>
      </c>
      <c r="I2313" s="141" t="s">
        <v>4099</v>
      </c>
      <c r="J2313" s="141" t="s">
        <v>4098</v>
      </c>
      <c r="K2313" s="141" t="s">
        <v>4098</v>
      </c>
      <c r="L2313" s="141" t="s">
        <v>4098</v>
      </c>
      <c r="M2313" s="141" t="s">
        <v>4098</v>
      </c>
      <c r="N2313" s="141" t="s">
        <v>4098</v>
      </c>
      <c r="O2313" s="141" t="s">
        <v>4098</v>
      </c>
    </row>
    <row r="2314" spans="1:15" x14ac:dyDescent="0.2">
      <c r="A2314" s="141">
        <v>336459</v>
      </c>
      <c r="B2314" s="141" t="s">
        <v>4111</v>
      </c>
      <c r="C2314" s="141" t="s">
        <v>4099</v>
      </c>
      <c r="D2314" s="141" t="s">
        <v>4098</v>
      </c>
      <c r="E2314" s="141" t="s">
        <v>4099</v>
      </c>
      <c r="F2314" s="141" t="s">
        <v>4099</v>
      </c>
      <c r="G2314" s="141" t="s">
        <v>4098</v>
      </c>
      <c r="H2314" s="141" t="s">
        <v>4098</v>
      </c>
      <c r="I2314" s="141" t="s">
        <v>4098</v>
      </c>
      <c r="J2314" s="141" t="s">
        <v>4098</v>
      </c>
      <c r="K2314" s="141" t="s">
        <v>4098</v>
      </c>
      <c r="L2314" s="141" t="s">
        <v>4098</v>
      </c>
      <c r="M2314" s="141" t="s">
        <v>4098</v>
      </c>
      <c r="N2314" s="141" t="s">
        <v>4098</v>
      </c>
      <c r="O2314" s="141" t="s">
        <v>4098</v>
      </c>
    </row>
    <row r="2315" spans="1:15" x14ac:dyDescent="0.2">
      <c r="A2315" s="141">
        <v>336460</v>
      </c>
      <c r="B2315" s="141" t="s">
        <v>4111</v>
      </c>
      <c r="C2315" s="141" t="s">
        <v>4100</v>
      </c>
      <c r="D2315" s="141" t="s">
        <v>4100</v>
      </c>
      <c r="E2315" s="141" t="s">
        <v>4100</v>
      </c>
      <c r="F2315" s="141" t="s">
        <v>4099</v>
      </c>
      <c r="G2315" s="141" t="s">
        <v>4098</v>
      </c>
      <c r="H2315" s="141" t="s">
        <v>4099</v>
      </c>
      <c r="I2315" s="141" t="s">
        <v>4098</v>
      </c>
      <c r="J2315" s="141" t="s">
        <v>4099</v>
      </c>
      <c r="K2315" s="141" t="s">
        <v>4099</v>
      </c>
      <c r="L2315" s="141" t="s">
        <v>4098</v>
      </c>
      <c r="M2315" s="141" t="s">
        <v>4098</v>
      </c>
      <c r="N2315" s="141" t="s">
        <v>4098</v>
      </c>
      <c r="O2315" s="141" t="s">
        <v>4098</v>
      </c>
    </row>
    <row r="2316" spans="1:15" x14ac:dyDescent="0.2">
      <c r="A2316" s="141">
        <v>336462</v>
      </c>
      <c r="B2316" s="141" t="s">
        <v>4111</v>
      </c>
      <c r="C2316" s="141" t="s">
        <v>4099</v>
      </c>
      <c r="D2316" s="141" t="s">
        <v>4099</v>
      </c>
      <c r="E2316" s="141" t="s">
        <v>4099</v>
      </c>
      <c r="F2316" s="141" t="s">
        <v>4099</v>
      </c>
      <c r="G2316" s="141" t="s">
        <v>4099</v>
      </c>
      <c r="H2316" s="141" t="s">
        <v>4098</v>
      </c>
      <c r="I2316" s="141" t="s">
        <v>4098</v>
      </c>
      <c r="J2316" s="141" t="s">
        <v>4099</v>
      </c>
      <c r="K2316" s="141" t="s">
        <v>4099</v>
      </c>
      <c r="L2316" s="141" t="s">
        <v>4098</v>
      </c>
      <c r="M2316" s="141" t="s">
        <v>4098</v>
      </c>
      <c r="N2316" s="141" t="s">
        <v>4098</v>
      </c>
      <c r="O2316" s="141" t="s">
        <v>4098</v>
      </c>
    </row>
    <row r="2317" spans="1:15" x14ac:dyDescent="0.2">
      <c r="A2317" s="141">
        <v>336463</v>
      </c>
      <c r="B2317" s="141" t="s">
        <v>4111</v>
      </c>
      <c r="C2317" s="141" t="s">
        <v>4099</v>
      </c>
      <c r="D2317" s="141" t="s">
        <v>4098</v>
      </c>
      <c r="E2317" s="141" t="s">
        <v>4099</v>
      </c>
      <c r="F2317" s="141" t="s">
        <v>4099</v>
      </c>
      <c r="G2317" s="141" t="s">
        <v>4098</v>
      </c>
      <c r="H2317" s="141" t="s">
        <v>4099</v>
      </c>
      <c r="I2317" s="141" t="s">
        <v>4098</v>
      </c>
      <c r="J2317" s="141" t="s">
        <v>4098</v>
      </c>
      <c r="K2317" s="141" t="s">
        <v>4098</v>
      </c>
      <c r="L2317" s="141" t="s">
        <v>4098</v>
      </c>
      <c r="M2317" s="141" t="s">
        <v>4098</v>
      </c>
      <c r="N2317" s="141" t="s">
        <v>4098</v>
      </c>
      <c r="O2317" s="141" t="s">
        <v>4098</v>
      </c>
    </row>
    <row r="2318" spans="1:15" x14ac:dyDescent="0.2">
      <c r="A2318" s="141">
        <v>336468</v>
      </c>
      <c r="B2318" s="141" t="s">
        <v>4111</v>
      </c>
      <c r="C2318" s="141" t="s">
        <v>4098</v>
      </c>
      <c r="D2318" s="141" t="s">
        <v>4099</v>
      </c>
      <c r="E2318" s="141" t="s">
        <v>4099</v>
      </c>
      <c r="F2318" s="141" t="s">
        <v>4098</v>
      </c>
      <c r="G2318" s="141" t="s">
        <v>4098</v>
      </c>
      <c r="H2318" s="141" t="s">
        <v>4098</v>
      </c>
      <c r="I2318" s="141" t="s">
        <v>4098</v>
      </c>
      <c r="J2318" s="141" t="s">
        <v>4098</v>
      </c>
      <c r="K2318" s="141" t="s">
        <v>4098</v>
      </c>
      <c r="L2318" s="141" t="s">
        <v>4098</v>
      </c>
      <c r="M2318" s="141" t="s">
        <v>4098</v>
      </c>
      <c r="N2318" s="141" t="s">
        <v>4098</v>
      </c>
      <c r="O2318" s="141" t="s">
        <v>4098</v>
      </c>
    </row>
    <row r="2319" spans="1:15" x14ac:dyDescent="0.2">
      <c r="A2319" s="141">
        <v>336471</v>
      </c>
      <c r="B2319" s="141" t="s">
        <v>4111</v>
      </c>
      <c r="C2319" s="141" t="s">
        <v>4100</v>
      </c>
      <c r="D2319" s="141" t="s">
        <v>4099</v>
      </c>
      <c r="E2319" s="141" t="s">
        <v>4100</v>
      </c>
      <c r="F2319" s="141" t="s">
        <v>4100</v>
      </c>
      <c r="G2319" s="141" t="s">
        <v>4100</v>
      </c>
      <c r="H2319" s="141" t="s">
        <v>4100</v>
      </c>
      <c r="I2319" s="141" t="s">
        <v>4100</v>
      </c>
      <c r="J2319" s="141" t="s">
        <v>4099</v>
      </c>
      <c r="K2319" s="141" t="s">
        <v>4099</v>
      </c>
      <c r="L2319" s="141" t="s">
        <v>4099</v>
      </c>
      <c r="M2319" s="141" t="s">
        <v>4099</v>
      </c>
      <c r="N2319" s="141" t="s">
        <v>4099</v>
      </c>
      <c r="O2319" s="141" t="s">
        <v>4099</v>
      </c>
    </row>
    <row r="2320" spans="1:15" x14ac:dyDescent="0.2">
      <c r="A2320" s="141">
        <v>336474</v>
      </c>
      <c r="B2320" s="141" t="s">
        <v>4111</v>
      </c>
      <c r="C2320" s="141" t="s">
        <v>4099</v>
      </c>
      <c r="D2320" s="141" t="s">
        <v>4099</v>
      </c>
      <c r="E2320" s="141" t="s">
        <v>4099</v>
      </c>
      <c r="F2320" s="141" t="s">
        <v>4099</v>
      </c>
      <c r="G2320" s="141" t="s">
        <v>4098</v>
      </c>
      <c r="H2320" s="141" t="s">
        <v>4098</v>
      </c>
      <c r="I2320" s="141" t="s">
        <v>4098</v>
      </c>
      <c r="J2320" s="141" t="s">
        <v>4099</v>
      </c>
      <c r="K2320" s="141" t="s">
        <v>4099</v>
      </c>
      <c r="L2320" s="141" t="s">
        <v>4099</v>
      </c>
      <c r="M2320" s="141" t="s">
        <v>4099</v>
      </c>
      <c r="N2320" s="141" t="s">
        <v>4099</v>
      </c>
      <c r="O2320" s="141" t="s">
        <v>4099</v>
      </c>
    </row>
    <row r="2321" spans="1:15" x14ac:dyDescent="0.2">
      <c r="A2321" s="141">
        <v>336476</v>
      </c>
      <c r="B2321" s="141" t="s">
        <v>4111</v>
      </c>
      <c r="C2321" s="141" t="s">
        <v>4100</v>
      </c>
      <c r="D2321" s="141" t="s">
        <v>4100</v>
      </c>
      <c r="E2321" s="141" t="s">
        <v>4100</v>
      </c>
      <c r="F2321" s="141" t="s">
        <v>4100</v>
      </c>
      <c r="G2321" s="141" t="s">
        <v>4100</v>
      </c>
      <c r="H2321" s="141" t="s">
        <v>4100</v>
      </c>
      <c r="I2321" s="141" t="s">
        <v>4100</v>
      </c>
      <c r="J2321" s="141" t="s">
        <v>4098</v>
      </c>
      <c r="K2321" s="141" t="s">
        <v>4098</v>
      </c>
      <c r="L2321" s="141" t="s">
        <v>4098</v>
      </c>
      <c r="M2321" s="141" t="s">
        <v>4098</v>
      </c>
      <c r="N2321" s="141" t="s">
        <v>4098</v>
      </c>
      <c r="O2321" s="141" t="s">
        <v>4098</v>
      </c>
    </row>
    <row r="2322" spans="1:15" x14ac:dyDescent="0.2">
      <c r="A2322" s="141">
        <v>336477</v>
      </c>
      <c r="B2322" s="141" t="s">
        <v>4111</v>
      </c>
      <c r="C2322" s="141" t="s">
        <v>4099</v>
      </c>
      <c r="D2322" s="141" t="s">
        <v>4099</v>
      </c>
      <c r="E2322" s="141" t="s">
        <v>4099</v>
      </c>
      <c r="F2322" s="141" t="s">
        <v>4099</v>
      </c>
      <c r="G2322" s="141" t="s">
        <v>4098</v>
      </c>
      <c r="H2322" s="141" t="s">
        <v>4099</v>
      </c>
      <c r="I2322" s="141" t="s">
        <v>4099</v>
      </c>
      <c r="J2322" s="141" t="s">
        <v>4098</v>
      </c>
      <c r="K2322" s="141" t="s">
        <v>4098</v>
      </c>
      <c r="L2322" s="141" t="s">
        <v>4098</v>
      </c>
      <c r="M2322" s="141" t="s">
        <v>4098</v>
      </c>
      <c r="N2322" s="141" t="s">
        <v>4098</v>
      </c>
      <c r="O2322" s="141" t="s">
        <v>4098</v>
      </c>
    </row>
    <row r="2323" spans="1:15" x14ac:dyDescent="0.2">
      <c r="A2323" s="141">
        <v>336481</v>
      </c>
      <c r="B2323" s="141" t="s">
        <v>4111</v>
      </c>
      <c r="C2323" s="141" t="s">
        <v>4099</v>
      </c>
      <c r="D2323" s="141" t="s">
        <v>4099</v>
      </c>
      <c r="E2323" s="141" t="s">
        <v>4099</v>
      </c>
      <c r="F2323" s="141" t="s">
        <v>4098</v>
      </c>
      <c r="G2323" s="141" t="s">
        <v>4098</v>
      </c>
      <c r="H2323" s="141" t="s">
        <v>4098</v>
      </c>
      <c r="I2323" s="141" t="s">
        <v>4098</v>
      </c>
      <c r="J2323" s="141" t="s">
        <v>4098</v>
      </c>
      <c r="K2323" s="141" t="s">
        <v>4098</v>
      </c>
      <c r="L2323" s="141" t="s">
        <v>4098</v>
      </c>
      <c r="M2323" s="141" t="s">
        <v>4098</v>
      </c>
      <c r="N2323" s="141" t="s">
        <v>4098</v>
      </c>
      <c r="O2323" s="141" t="s">
        <v>4098</v>
      </c>
    </row>
    <row r="2324" spans="1:15" x14ac:dyDescent="0.2">
      <c r="A2324" s="141">
        <v>336486</v>
      </c>
      <c r="B2324" s="141" t="s">
        <v>4111</v>
      </c>
      <c r="C2324" s="141" t="s">
        <v>4099</v>
      </c>
      <c r="D2324" s="141" t="s">
        <v>4098</v>
      </c>
      <c r="E2324" s="141" t="s">
        <v>4099</v>
      </c>
      <c r="F2324" s="141" t="s">
        <v>4099</v>
      </c>
      <c r="G2324" s="141" t="s">
        <v>4098</v>
      </c>
      <c r="H2324" s="141" t="s">
        <v>4099</v>
      </c>
      <c r="I2324" s="141" t="s">
        <v>4098</v>
      </c>
      <c r="J2324" s="141" t="s">
        <v>4098</v>
      </c>
      <c r="K2324" s="141" t="s">
        <v>4098</v>
      </c>
      <c r="L2324" s="141" t="s">
        <v>4098</v>
      </c>
      <c r="M2324" s="141" t="s">
        <v>4098</v>
      </c>
      <c r="N2324" s="141" t="s">
        <v>4098</v>
      </c>
      <c r="O2324" s="141" t="s">
        <v>4098</v>
      </c>
    </row>
    <row r="2325" spans="1:15" x14ac:dyDescent="0.2">
      <c r="A2325" s="141">
        <v>336491</v>
      </c>
      <c r="B2325" s="141" t="s">
        <v>4111</v>
      </c>
      <c r="C2325" s="141" t="s">
        <v>4100</v>
      </c>
      <c r="D2325" s="141" t="s">
        <v>4100</v>
      </c>
      <c r="E2325" s="141" t="s">
        <v>4098</v>
      </c>
      <c r="F2325" s="141" t="s">
        <v>4100</v>
      </c>
      <c r="G2325" s="141" t="s">
        <v>4100</v>
      </c>
      <c r="H2325" s="141" t="s">
        <v>4100</v>
      </c>
      <c r="I2325" s="141" t="s">
        <v>4098</v>
      </c>
      <c r="J2325" s="141" t="s">
        <v>4098</v>
      </c>
      <c r="K2325" s="141" t="s">
        <v>4098</v>
      </c>
      <c r="L2325" s="141" t="s">
        <v>4098</v>
      </c>
      <c r="M2325" s="141" t="s">
        <v>4098</v>
      </c>
      <c r="N2325" s="141" t="s">
        <v>4098</v>
      </c>
      <c r="O2325" s="141" t="s">
        <v>4098</v>
      </c>
    </row>
    <row r="2326" spans="1:15" x14ac:dyDescent="0.2">
      <c r="A2326" s="141">
        <v>336494</v>
      </c>
      <c r="B2326" s="141" t="s">
        <v>4111</v>
      </c>
      <c r="C2326" s="141" t="s">
        <v>4099</v>
      </c>
      <c r="D2326" s="141" t="s">
        <v>4098</v>
      </c>
      <c r="E2326" s="141" t="s">
        <v>4099</v>
      </c>
      <c r="F2326" s="141" t="s">
        <v>4098</v>
      </c>
      <c r="G2326" s="141" t="s">
        <v>4098</v>
      </c>
      <c r="H2326" s="141" t="s">
        <v>4099</v>
      </c>
      <c r="I2326" s="141" t="s">
        <v>4098</v>
      </c>
      <c r="J2326" s="141" t="s">
        <v>4098</v>
      </c>
      <c r="K2326" s="141" t="s">
        <v>4098</v>
      </c>
      <c r="L2326" s="141" t="s">
        <v>4098</v>
      </c>
      <c r="M2326" s="141" t="s">
        <v>4098</v>
      </c>
      <c r="N2326" s="141" t="s">
        <v>4098</v>
      </c>
      <c r="O2326" s="141" t="s">
        <v>4098</v>
      </c>
    </row>
    <row r="2327" spans="1:15" x14ac:dyDescent="0.2">
      <c r="A2327" s="141">
        <v>336498</v>
      </c>
      <c r="B2327" s="141" t="s">
        <v>4111</v>
      </c>
      <c r="C2327" s="141" t="s">
        <v>4099</v>
      </c>
      <c r="D2327" s="141" t="s">
        <v>4099</v>
      </c>
      <c r="E2327" s="141" t="s">
        <v>4098</v>
      </c>
      <c r="F2327" s="141" t="s">
        <v>4099</v>
      </c>
      <c r="G2327" s="141" t="s">
        <v>4099</v>
      </c>
      <c r="H2327" s="141" t="s">
        <v>4099</v>
      </c>
      <c r="I2327" s="141" t="s">
        <v>4099</v>
      </c>
      <c r="J2327" s="141" t="s">
        <v>4099</v>
      </c>
      <c r="K2327" s="141" t="s">
        <v>4098</v>
      </c>
      <c r="L2327" s="141" t="s">
        <v>4098</v>
      </c>
      <c r="M2327" s="141" t="s">
        <v>4099</v>
      </c>
      <c r="N2327" s="141" t="s">
        <v>4099</v>
      </c>
      <c r="O2327" s="141" t="s">
        <v>4099</v>
      </c>
    </row>
    <row r="2328" spans="1:15" x14ac:dyDescent="0.2">
      <c r="A2328" s="141">
        <v>336500</v>
      </c>
      <c r="B2328" s="141" t="s">
        <v>4111</v>
      </c>
      <c r="C2328" s="141" t="s">
        <v>4099</v>
      </c>
      <c r="D2328" s="141" t="s">
        <v>4099</v>
      </c>
      <c r="E2328" s="141" t="s">
        <v>4099</v>
      </c>
      <c r="F2328" s="141" t="s">
        <v>4100</v>
      </c>
      <c r="G2328" s="141" t="s">
        <v>4100</v>
      </c>
      <c r="H2328" s="141" t="s">
        <v>4100</v>
      </c>
      <c r="I2328" s="141" t="s">
        <v>4099</v>
      </c>
      <c r="J2328" s="141" t="s">
        <v>4099</v>
      </c>
      <c r="K2328" s="141" t="s">
        <v>4099</v>
      </c>
      <c r="L2328" s="141" t="s">
        <v>4099</v>
      </c>
      <c r="M2328" s="141" t="s">
        <v>4099</v>
      </c>
      <c r="N2328" s="141" t="s">
        <v>4098</v>
      </c>
      <c r="O2328" s="141" t="s">
        <v>4098</v>
      </c>
    </row>
    <row r="2329" spans="1:15" x14ac:dyDescent="0.2">
      <c r="A2329" s="141">
        <v>336501</v>
      </c>
      <c r="B2329" s="141" t="s">
        <v>4111</v>
      </c>
      <c r="C2329" s="141" t="s">
        <v>4098</v>
      </c>
      <c r="D2329" s="141" t="s">
        <v>4098</v>
      </c>
      <c r="E2329" s="141" t="s">
        <v>4098</v>
      </c>
      <c r="F2329" s="141" t="s">
        <v>4099</v>
      </c>
      <c r="G2329" s="141" t="s">
        <v>4098</v>
      </c>
      <c r="H2329" s="141" t="s">
        <v>4099</v>
      </c>
      <c r="I2329" s="141" t="s">
        <v>4099</v>
      </c>
      <c r="J2329" s="141" t="s">
        <v>4098</v>
      </c>
      <c r="K2329" s="141" t="s">
        <v>4098</v>
      </c>
      <c r="L2329" s="141" t="s">
        <v>4098</v>
      </c>
      <c r="M2329" s="141" t="s">
        <v>4098</v>
      </c>
      <c r="N2329" s="141" t="s">
        <v>4098</v>
      </c>
      <c r="O2329" s="141" t="s">
        <v>4098</v>
      </c>
    </row>
    <row r="2330" spans="1:15" x14ac:dyDescent="0.2">
      <c r="A2330" s="141">
        <v>336503</v>
      </c>
      <c r="B2330" s="141" t="s">
        <v>4111</v>
      </c>
      <c r="C2330" s="141" t="s">
        <v>4099</v>
      </c>
      <c r="D2330" s="141" t="s">
        <v>4099</v>
      </c>
      <c r="E2330" s="141" t="s">
        <v>4099</v>
      </c>
      <c r="F2330" s="141" t="s">
        <v>4099</v>
      </c>
      <c r="G2330" s="141" t="s">
        <v>4098</v>
      </c>
      <c r="H2330" s="141" t="s">
        <v>4098</v>
      </c>
      <c r="I2330" s="141" t="s">
        <v>4098</v>
      </c>
      <c r="J2330" s="141" t="s">
        <v>4098</v>
      </c>
      <c r="K2330" s="141" t="s">
        <v>4098</v>
      </c>
      <c r="L2330" s="141" t="s">
        <v>4098</v>
      </c>
      <c r="M2330" s="141" t="s">
        <v>4098</v>
      </c>
      <c r="N2330" s="141" t="s">
        <v>4098</v>
      </c>
      <c r="O2330" s="141" t="s">
        <v>4098</v>
      </c>
    </row>
    <row r="2331" spans="1:15" x14ac:dyDescent="0.2">
      <c r="A2331" s="141">
        <v>336509</v>
      </c>
      <c r="B2331" s="141" t="s">
        <v>4111</v>
      </c>
      <c r="C2331" s="141" t="s">
        <v>4099</v>
      </c>
      <c r="D2331" s="141" t="s">
        <v>4099</v>
      </c>
      <c r="E2331" s="141" t="s">
        <v>4099</v>
      </c>
      <c r="F2331" s="141" t="s">
        <v>4099</v>
      </c>
      <c r="G2331" s="141" t="s">
        <v>4099</v>
      </c>
      <c r="H2331" s="141" t="s">
        <v>4098</v>
      </c>
      <c r="I2331" s="141" t="s">
        <v>4098</v>
      </c>
      <c r="J2331" s="141" t="s">
        <v>4098</v>
      </c>
      <c r="K2331" s="141" t="s">
        <v>4098</v>
      </c>
      <c r="L2331" s="141" t="s">
        <v>4098</v>
      </c>
      <c r="M2331" s="141" t="s">
        <v>4098</v>
      </c>
      <c r="N2331" s="141" t="s">
        <v>4098</v>
      </c>
      <c r="O2331" s="141" t="s">
        <v>4098</v>
      </c>
    </row>
    <row r="2332" spans="1:15" x14ac:dyDescent="0.2">
      <c r="A2332" s="141">
        <v>336511</v>
      </c>
      <c r="B2332" s="141" t="s">
        <v>4111</v>
      </c>
      <c r="C2332" s="141" t="s">
        <v>4099</v>
      </c>
      <c r="D2332" s="141" t="s">
        <v>4100</v>
      </c>
      <c r="E2332" s="141" t="s">
        <v>4100</v>
      </c>
      <c r="F2332" s="141" t="s">
        <v>4100</v>
      </c>
      <c r="G2332" s="141" t="s">
        <v>4099</v>
      </c>
      <c r="H2332" s="141" t="s">
        <v>4100</v>
      </c>
      <c r="I2332" s="141" t="s">
        <v>4100</v>
      </c>
      <c r="J2332" s="141" t="s">
        <v>4099</v>
      </c>
      <c r="K2332" s="141" t="s">
        <v>4098</v>
      </c>
      <c r="L2332" s="141" t="s">
        <v>4098</v>
      </c>
      <c r="M2332" s="141" t="s">
        <v>4098</v>
      </c>
      <c r="N2332" s="141" t="s">
        <v>4098</v>
      </c>
      <c r="O2332" s="141" t="s">
        <v>4098</v>
      </c>
    </row>
    <row r="2333" spans="1:15" x14ac:dyDescent="0.2">
      <c r="A2333" s="141">
        <v>336513</v>
      </c>
      <c r="B2333" s="141" t="s">
        <v>4111</v>
      </c>
      <c r="C2333" s="141" t="s">
        <v>4099</v>
      </c>
      <c r="D2333" s="141" t="s">
        <v>4099</v>
      </c>
      <c r="E2333" s="141" t="s">
        <v>4099</v>
      </c>
      <c r="F2333" s="141" t="s">
        <v>4099</v>
      </c>
      <c r="G2333" s="141" t="s">
        <v>4098</v>
      </c>
      <c r="H2333" s="141" t="s">
        <v>4098</v>
      </c>
      <c r="I2333" s="141" t="s">
        <v>4098</v>
      </c>
      <c r="J2333" s="141" t="s">
        <v>4098</v>
      </c>
      <c r="K2333" s="141" t="s">
        <v>4098</v>
      </c>
      <c r="L2333" s="141" t="s">
        <v>4098</v>
      </c>
      <c r="M2333" s="141" t="s">
        <v>4098</v>
      </c>
      <c r="N2333" s="141" t="s">
        <v>4098</v>
      </c>
      <c r="O2333" s="141" t="s">
        <v>4098</v>
      </c>
    </row>
    <row r="2334" spans="1:15" x14ac:dyDescent="0.2">
      <c r="A2334" s="141">
        <v>336514</v>
      </c>
      <c r="B2334" s="141" t="s">
        <v>4111</v>
      </c>
      <c r="C2334" s="141" t="s">
        <v>4100</v>
      </c>
      <c r="D2334" s="141" t="s">
        <v>4099</v>
      </c>
      <c r="E2334" s="141" t="s">
        <v>4100</v>
      </c>
      <c r="F2334" s="141" t="s">
        <v>4100</v>
      </c>
      <c r="G2334" s="141" t="s">
        <v>4098</v>
      </c>
      <c r="H2334" s="141" t="s">
        <v>4098</v>
      </c>
      <c r="I2334" s="141" t="s">
        <v>4098</v>
      </c>
      <c r="J2334" s="141" t="s">
        <v>4099</v>
      </c>
      <c r="K2334" s="141" t="s">
        <v>4098</v>
      </c>
      <c r="L2334" s="141" t="s">
        <v>4098</v>
      </c>
      <c r="M2334" s="141" t="s">
        <v>4098</v>
      </c>
      <c r="N2334" s="141" t="s">
        <v>4098</v>
      </c>
      <c r="O2334" s="141" t="s">
        <v>4098</v>
      </c>
    </row>
    <row r="2335" spans="1:15" x14ac:dyDescent="0.2">
      <c r="A2335" s="141">
        <v>336522</v>
      </c>
      <c r="B2335" s="141" t="s">
        <v>4111</v>
      </c>
      <c r="C2335" s="141" t="s">
        <v>4100</v>
      </c>
      <c r="D2335" s="141" t="s">
        <v>4100</v>
      </c>
      <c r="E2335" s="141" t="s">
        <v>4100</v>
      </c>
      <c r="F2335" s="141" t="s">
        <v>4100</v>
      </c>
      <c r="G2335" s="141" t="s">
        <v>4100</v>
      </c>
      <c r="H2335" s="141" t="s">
        <v>4100</v>
      </c>
      <c r="I2335" s="141" t="s">
        <v>4100</v>
      </c>
      <c r="J2335" s="141" t="s">
        <v>4098</v>
      </c>
      <c r="K2335" s="141" t="s">
        <v>4098</v>
      </c>
      <c r="L2335" s="141" t="s">
        <v>4098</v>
      </c>
      <c r="M2335" s="141" t="s">
        <v>4098</v>
      </c>
      <c r="N2335" s="141" t="s">
        <v>4098</v>
      </c>
      <c r="O2335" s="141" t="s">
        <v>4098</v>
      </c>
    </row>
    <row r="2336" spans="1:15" x14ac:dyDescent="0.2">
      <c r="A2336" s="141">
        <v>336525</v>
      </c>
      <c r="B2336" s="141" t="s">
        <v>4111</v>
      </c>
      <c r="C2336" s="141" t="s">
        <v>4099</v>
      </c>
      <c r="D2336" s="141" t="s">
        <v>4099</v>
      </c>
      <c r="E2336" s="141" t="s">
        <v>4099</v>
      </c>
      <c r="F2336" s="141" t="s">
        <v>4099</v>
      </c>
      <c r="G2336" s="141" t="s">
        <v>4098</v>
      </c>
      <c r="H2336" s="141" t="s">
        <v>4099</v>
      </c>
      <c r="I2336" s="141" t="s">
        <v>4099</v>
      </c>
      <c r="J2336" s="141" t="s">
        <v>4098</v>
      </c>
      <c r="K2336" s="141" t="s">
        <v>4098</v>
      </c>
      <c r="L2336" s="141" t="s">
        <v>4098</v>
      </c>
      <c r="M2336" s="141" t="s">
        <v>4098</v>
      </c>
      <c r="N2336" s="141" t="s">
        <v>4098</v>
      </c>
      <c r="O2336" s="141" t="s">
        <v>4098</v>
      </c>
    </row>
    <row r="2337" spans="1:15" x14ac:dyDescent="0.2">
      <c r="A2337" s="141">
        <v>336528</v>
      </c>
      <c r="B2337" s="141" t="s">
        <v>4111</v>
      </c>
      <c r="C2337" s="141" t="s">
        <v>4099</v>
      </c>
      <c r="D2337" s="141" t="s">
        <v>4098</v>
      </c>
      <c r="E2337" s="141" t="s">
        <v>4098</v>
      </c>
      <c r="F2337" s="141" t="s">
        <v>4098</v>
      </c>
      <c r="G2337" s="141" t="s">
        <v>4098</v>
      </c>
      <c r="H2337" s="141" t="s">
        <v>4099</v>
      </c>
      <c r="I2337" s="141" t="s">
        <v>4098</v>
      </c>
      <c r="J2337" s="141" t="s">
        <v>4098</v>
      </c>
      <c r="K2337" s="141" t="s">
        <v>4098</v>
      </c>
      <c r="L2337" s="141" t="s">
        <v>4098</v>
      </c>
      <c r="M2337" s="141" t="s">
        <v>4098</v>
      </c>
      <c r="N2337" s="141" t="s">
        <v>4098</v>
      </c>
      <c r="O2337" s="141" t="s">
        <v>4098</v>
      </c>
    </row>
    <row r="2338" spans="1:15" x14ac:dyDescent="0.2">
      <c r="A2338" s="141">
        <v>336531</v>
      </c>
      <c r="B2338" s="141" t="s">
        <v>4111</v>
      </c>
      <c r="C2338" s="141" t="s">
        <v>4099</v>
      </c>
      <c r="D2338" s="141" t="s">
        <v>4099</v>
      </c>
      <c r="E2338" s="141" t="s">
        <v>4098</v>
      </c>
      <c r="F2338" s="141" t="s">
        <v>4098</v>
      </c>
      <c r="G2338" s="141" t="s">
        <v>4099</v>
      </c>
      <c r="H2338" s="141" t="s">
        <v>4099</v>
      </c>
      <c r="I2338" s="141" t="s">
        <v>4099</v>
      </c>
      <c r="J2338" s="141" t="s">
        <v>4098</v>
      </c>
      <c r="K2338" s="141" t="s">
        <v>4098</v>
      </c>
      <c r="L2338" s="141" t="s">
        <v>4098</v>
      </c>
      <c r="M2338" s="141" t="s">
        <v>4098</v>
      </c>
      <c r="N2338" s="141" t="s">
        <v>4098</v>
      </c>
      <c r="O2338" s="141" t="s">
        <v>4098</v>
      </c>
    </row>
    <row r="2339" spans="1:15" x14ac:dyDescent="0.2">
      <c r="A2339" s="141">
        <v>336534</v>
      </c>
      <c r="B2339" s="141" t="s">
        <v>4111</v>
      </c>
      <c r="C2339" s="141" t="s">
        <v>4099</v>
      </c>
      <c r="D2339" s="141" t="s">
        <v>4099</v>
      </c>
      <c r="E2339" s="141" t="s">
        <v>4099</v>
      </c>
      <c r="F2339" s="141" t="s">
        <v>4099</v>
      </c>
      <c r="G2339" s="141" t="s">
        <v>4099</v>
      </c>
      <c r="H2339" s="141" t="s">
        <v>4099</v>
      </c>
      <c r="I2339" s="141" t="s">
        <v>4099</v>
      </c>
      <c r="J2339" s="141" t="s">
        <v>4098</v>
      </c>
      <c r="K2339" s="141" t="s">
        <v>4098</v>
      </c>
      <c r="L2339" s="141" t="s">
        <v>4098</v>
      </c>
      <c r="M2339" s="141" t="s">
        <v>4098</v>
      </c>
      <c r="N2339" s="141" t="s">
        <v>4098</v>
      </c>
      <c r="O2339" s="141" t="s">
        <v>4098</v>
      </c>
    </row>
    <row r="2340" spans="1:15" x14ac:dyDescent="0.2">
      <c r="A2340" s="141">
        <v>336535</v>
      </c>
      <c r="B2340" s="141" t="s">
        <v>4111</v>
      </c>
      <c r="C2340" s="141" t="s">
        <v>4099</v>
      </c>
      <c r="D2340" s="141" t="s">
        <v>4099</v>
      </c>
      <c r="E2340" s="141" t="s">
        <v>4098</v>
      </c>
      <c r="F2340" s="141" t="s">
        <v>4098</v>
      </c>
      <c r="G2340" s="141" t="s">
        <v>4098</v>
      </c>
      <c r="H2340" s="141" t="s">
        <v>4098</v>
      </c>
      <c r="I2340" s="141" t="s">
        <v>4098</v>
      </c>
      <c r="J2340" s="141" t="s">
        <v>4098</v>
      </c>
      <c r="K2340" s="141" t="s">
        <v>4098</v>
      </c>
      <c r="L2340" s="141" t="s">
        <v>4098</v>
      </c>
      <c r="M2340" s="141" t="s">
        <v>4098</v>
      </c>
      <c r="N2340" s="141" t="s">
        <v>4098</v>
      </c>
      <c r="O2340" s="141" t="s">
        <v>4098</v>
      </c>
    </row>
    <row r="2341" spans="1:15" x14ac:dyDescent="0.2">
      <c r="A2341" s="141">
        <v>336544</v>
      </c>
      <c r="B2341" s="141" t="s">
        <v>4111</v>
      </c>
      <c r="C2341" s="141" t="s">
        <v>4099</v>
      </c>
      <c r="D2341" s="141" t="s">
        <v>4099</v>
      </c>
      <c r="E2341" s="141" t="s">
        <v>4098</v>
      </c>
      <c r="F2341" s="141" t="s">
        <v>4100</v>
      </c>
      <c r="G2341" s="141" t="s">
        <v>4098</v>
      </c>
      <c r="H2341" s="141" t="s">
        <v>4099</v>
      </c>
      <c r="I2341" s="141" t="s">
        <v>4098</v>
      </c>
      <c r="J2341" s="141" t="s">
        <v>4098</v>
      </c>
      <c r="K2341" s="141" t="s">
        <v>4098</v>
      </c>
      <c r="L2341" s="141" t="s">
        <v>4098</v>
      </c>
      <c r="M2341" s="141" t="s">
        <v>4098</v>
      </c>
      <c r="N2341" s="141" t="s">
        <v>4098</v>
      </c>
      <c r="O2341" s="141" t="s">
        <v>4098</v>
      </c>
    </row>
    <row r="2342" spans="1:15" x14ac:dyDescent="0.2">
      <c r="A2342" s="141">
        <v>336547</v>
      </c>
      <c r="B2342" s="141" t="s">
        <v>4111</v>
      </c>
      <c r="C2342" s="141" t="s">
        <v>4098</v>
      </c>
      <c r="D2342" s="141" t="s">
        <v>4098</v>
      </c>
      <c r="E2342" s="141" t="s">
        <v>4099</v>
      </c>
      <c r="F2342" s="141" t="s">
        <v>4098</v>
      </c>
      <c r="G2342" s="141" t="s">
        <v>4098</v>
      </c>
      <c r="H2342" s="141" t="s">
        <v>4099</v>
      </c>
      <c r="I2342" s="141" t="s">
        <v>4098</v>
      </c>
      <c r="J2342" s="141" t="s">
        <v>4098</v>
      </c>
      <c r="K2342" s="141" t="s">
        <v>4098</v>
      </c>
      <c r="L2342" s="141" t="s">
        <v>4098</v>
      </c>
      <c r="M2342" s="141" t="s">
        <v>4098</v>
      </c>
      <c r="N2342" s="141" t="s">
        <v>4098</v>
      </c>
      <c r="O2342" s="141" t="s">
        <v>4098</v>
      </c>
    </row>
    <row r="2343" spans="1:15" x14ac:dyDescent="0.2">
      <c r="A2343" s="141">
        <v>336549</v>
      </c>
      <c r="B2343" s="141" t="s">
        <v>4111</v>
      </c>
      <c r="C2343" s="141" t="s">
        <v>4099</v>
      </c>
      <c r="D2343" s="141" t="s">
        <v>4099</v>
      </c>
      <c r="E2343" s="141" t="s">
        <v>4098</v>
      </c>
      <c r="F2343" s="141" t="s">
        <v>4099</v>
      </c>
      <c r="G2343" s="141" t="s">
        <v>4098</v>
      </c>
      <c r="H2343" s="141" t="s">
        <v>4099</v>
      </c>
      <c r="I2343" s="141" t="s">
        <v>4098</v>
      </c>
      <c r="J2343" s="141" t="s">
        <v>4098</v>
      </c>
      <c r="K2343" s="141" t="s">
        <v>4098</v>
      </c>
      <c r="L2343" s="141" t="s">
        <v>4098</v>
      </c>
      <c r="M2343" s="141" t="s">
        <v>4098</v>
      </c>
      <c r="N2343" s="141" t="s">
        <v>4098</v>
      </c>
      <c r="O2343" s="141" t="s">
        <v>4098</v>
      </c>
    </row>
    <row r="2344" spans="1:15" x14ac:dyDescent="0.2">
      <c r="A2344" s="141">
        <v>336553</v>
      </c>
      <c r="B2344" s="141" t="s">
        <v>4111</v>
      </c>
      <c r="C2344" s="141" t="s">
        <v>4100</v>
      </c>
      <c r="D2344" s="141" t="s">
        <v>4100</v>
      </c>
      <c r="E2344" s="141" t="s">
        <v>4098</v>
      </c>
      <c r="F2344" s="141" t="s">
        <v>4100</v>
      </c>
      <c r="G2344" s="141" t="s">
        <v>4100</v>
      </c>
      <c r="H2344" s="141" t="s">
        <v>4100</v>
      </c>
      <c r="I2344" s="141" t="s">
        <v>4100</v>
      </c>
      <c r="J2344" s="141" t="s">
        <v>4099</v>
      </c>
      <c r="K2344" s="141" t="s">
        <v>4100</v>
      </c>
      <c r="L2344" s="141" t="s">
        <v>4099</v>
      </c>
      <c r="M2344" s="141" t="s">
        <v>4099</v>
      </c>
      <c r="N2344" s="141" t="s">
        <v>4098</v>
      </c>
      <c r="O2344" s="141" t="s">
        <v>4098</v>
      </c>
    </row>
    <row r="2345" spans="1:15" x14ac:dyDescent="0.2">
      <c r="A2345" s="141">
        <v>336566</v>
      </c>
      <c r="B2345" s="141" t="s">
        <v>4111</v>
      </c>
      <c r="C2345" s="141" t="s">
        <v>4099</v>
      </c>
      <c r="D2345" s="141" t="s">
        <v>4098</v>
      </c>
      <c r="E2345" s="141" t="s">
        <v>4099</v>
      </c>
      <c r="F2345" s="141" t="s">
        <v>4099</v>
      </c>
      <c r="G2345" s="141" t="s">
        <v>4099</v>
      </c>
      <c r="H2345" s="141" t="s">
        <v>4099</v>
      </c>
      <c r="I2345" s="141" t="s">
        <v>4098</v>
      </c>
      <c r="J2345" s="141" t="s">
        <v>4098</v>
      </c>
      <c r="K2345" s="141" t="s">
        <v>4098</v>
      </c>
      <c r="L2345" s="141" t="s">
        <v>4098</v>
      </c>
      <c r="M2345" s="141" t="s">
        <v>4098</v>
      </c>
      <c r="N2345" s="141" t="s">
        <v>4098</v>
      </c>
      <c r="O2345" s="141" t="s">
        <v>4098</v>
      </c>
    </row>
    <row r="2346" spans="1:15" x14ac:dyDescent="0.2">
      <c r="A2346" s="141">
        <v>336575</v>
      </c>
      <c r="B2346" s="141" t="s">
        <v>4111</v>
      </c>
      <c r="C2346" s="141" t="s">
        <v>4099</v>
      </c>
      <c r="D2346" s="141" t="s">
        <v>4099</v>
      </c>
      <c r="E2346" s="141" t="s">
        <v>4099</v>
      </c>
      <c r="F2346" s="141" t="s">
        <v>4099</v>
      </c>
      <c r="G2346" s="141" t="s">
        <v>4099</v>
      </c>
      <c r="H2346" s="141" t="s">
        <v>4099</v>
      </c>
      <c r="I2346" s="141" t="s">
        <v>4099</v>
      </c>
      <c r="J2346" s="141" t="s">
        <v>4098</v>
      </c>
      <c r="K2346" s="141" t="s">
        <v>4098</v>
      </c>
      <c r="L2346" s="141" t="s">
        <v>4098</v>
      </c>
      <c r="M2346" s="141" t="s">
        <v>4098</v>
      </c>
      <c r="N2346" s="141" t="s">
        <v>4098</v>
      </c>
      <c r="O2346" s="141" t="s">
        <v>4098</v>
      </c>
    </row>
    <row r="2347" spans="1:15" x14ac:dyDescent="0.2">
      <c r="A2347" s="141">
        <v>336578</v>
      </c>
      <c r="B2347" s="141" t="s">
        <v>4111</v>
      </c>
      <c r="C2347" s="141" t="s">
        <v>4100</v>
      </c>
      <c r="D2347" s="141" t="s">
        <v>4099</v>
      </c>
      <c r="E2347" s="141" t="s">
        <v>4099</v>
      </c>
      <c r="F2347" s="141" t="s">
        <v>4098</v>
      </c>
      <c r="G2347" s="141" t="s">
        <v>4100</v>
      </c>
      <c r="H2347" s="141" t="s">
        <v>4099</v>
      </c>
      <c r="I2347" s="141" t="s">
        <v>4099</v>
      </c>
      <c r="J2347" s="141" t="s">
        <v>4099</v>
      </c>
      <c r="K2347" s="141" t="s">
        <v>4098</v>
      </c>
      <c r="L2347" s="141" t="s">
        <v>4098</v>
      </c>
      <c r="M2347" s="141" t="s">
        <v>4099</v>
      </c>
      <c r="N2347" s="141" t="s">
        <v>4099</v>
      </c>
      <c r="O2347" s="141" t="s">
        <v>4098</v>
      </c>
    </row>
    <row r="2348" spans="1:15" x14ac:dyDescent="0.2">
      <c r="A2348" s="141">
        <v>336579</v>
      </c>
      <c r="B2348" s="141" t="s">
        <v>4111</v>
      </c>
      <c r="C2348" s="141" t="s">
        <v>4098</v>
      </c>
      <c r="D2348" s="141" t="s">
        <v>4099</v>
      </c>
      <c r="E2348" s="141" t="s">
        <v>4099</v>
      </c>
      <c r="F2348" s="141" t="s">
        <v>4099</v>
      </c>
      <c r="G2348" s="141" t="s">
        <v>4098</v>
      </c>
      <c r="H2348" s="141" t="s">
        <v>4098</v>
      </c>
      <c r="I2348" s="141" t="s">
        <v>4098</v>
      </c>
      <c r="J2348" s="141" t="s">
        <v>4098</v>
      </c>
      <c r="K2348" s="141" t="s">
        <v>4098</v>
      </c>
      <c r="L2348" s="141" t="s">
        <v>4098</v>
      </c>
      <c r="M2348" s="141" t="s">
        <v>4098</v>
      </c>
      <c r="N2348" s="141" t="s">
        <v>4098</v>
      </c>
      <c r="O2348" s="141" t="s">
        <v>4098</v>
      </c>
    </row>
    <row r="2349" spans="1:15" x14ac:dyDescent="0.2">
      <c r="A2349" s="141">
        <v>336580</v>
      </c>
      <c r="B2349" s="141" t="s">
        <v>4111</v>
      </c>
      <c r="C2349" s="141" t="s">
        <v>4099</v>
      </c>
      <c r="D2349" s="141" t="s">
        <v>4099</v>
      </c>
      <c r="E2349" s="141" t="s">
        <v>4099</v>
      </c>
      <c r="F2349" s="141" t="s">
        <v>4099</v>
      </c>
      <c r="G2349" s="141" t="s">
        <v>4099</v>
      </c>
      <c r="H2349" s="141" t="s">
        <v>4099</v>
      </c>
      <c r="I2349" s="141" t="s">
        <v>4099</v>
      </c>
      <c r="J2349" s="141" t="s">
        <v>4098</v>
      </c>
      <c r="K2349" s="141" t="s">
        <v>4098</v>
      </c>
      <c r="L2349" s="141" t="s">
        <v>4098</v>
      </c>
      <c r="M2349" s="141" t="s">
        <v>4098</v>
      </c>
      <c r="N2349" s="141" t="s">
        <v>4098</v>
      </c>
      <c r="O2349" s="141" t="s">
        <v>4098</v>
      </c>
    </row>
    <row r="2350" spans="1:15" x14ac:dyDescent="0.2">
      <c r="A2350" s="141">
        <v>336581</v>
      </c>
      <c r="B2350" s="141" t="s">
        <v>4111</v>
      </c>
      <c r="C2350" s="141" t="s">
        <v>4099</v>
      </c>
      <c r="D2350" s="141" t="s">
        <v>4098</v>
      </c>
      <c r="E2350" s="141" t="s">
        <v>4098</v>
      </c>
      <c r="F2350" s="141" t="s">
        <v>4099</v>
      </c>
      <c r="G2350" s="141" t="s">
        <v>4100</v>
      </c>
      <c r="H2350" s="141" t="s">
        <v>4100</v>
      </c>
      <c r="I2350" s="141" t="s">
        <v>4098</v>
      </c>
      <c r="J2350" s="141" t="s">
        <v>4098</v>
      </c>
      <c r="K2350" s="141" t="s">
        <v>4098</v>
      </c>
      <c r="L2350" s="141" t="s">
        <v>4098</v>
      </c>
      <c r="M2350" s="141" t="s">
        <v>4098</v>
      </c>
      <c r="N2350" s="141" t="s">
        <v>4098</v>
      </c>
      <c r="O2350" s="141" t="s">
        <v>4098</v>
      </c>
    </row>
    <row r="2351" spans="1:15" x14ac:dyDescent="0.2">
      <c r="A2351" s="141">
        <v>336582</v>
      </c>
      <c r="B2351" s="141" t="s">
        <v>4111</v>
      </c>
      <c r="C2351" s="141" t="s">
        <v>4099</v>
      </c>
      <c r="D2351" s="141" t="s">
        <v>4099</v>
      </c>
      <c r="E2351" s="141" t="s">
        <v>4099</v>
      </c>
      <c r="F2351" s="141" t="s">
        <v>4099</v>
      </c>
      <c r="G2351" s="141" t="s">
        <v>4099</v>
      </c>
      <c r="H2351" s="141" t="s">
        <v>4099</v>
      </c>
      <c r="I2351" s="141" t="s">
        <v>4099</v>
      </c>
      <c r="J2351" s="141" t="s">
        <v>4098</v>
      </c>
      <c r="K2351" s="141" t="s">
        <v>4098</v>
      </c>
      <c r="L2351" s="141" t="s">
        <v>4098</v>
      </c>
      <c r="M2351" s="141" t="s">
        <v>4098</v>
      </c>
      <c r="N2351" s="141" t="s">
        <v>4098</v>
      </c>
      <c r="O2351" s="141" t="s">
        <v>4098</v>
      </c>
    </row>
    <row r="2352" spans="1:15" x14ac:dyDescent="0.2">
      <c r="A2352" s="141">
        <v>336585</v>
      </c>
      <c r="B2352" s="141" t="s">
        <v>4111</v>
      </c>
      <c r="C2352" s="141" t="s">
        <v>4098</v>
      </c>
      <c r="D2352" s="141" t="s">
        <v>4098</v>
      </c>
      <c r="E2352" s="141" t="s">
        <v>4098</v>
      </c>
      <c r="F2352" s="141" t="s">
        <v>4099</v>
      </c>
      <c r="G2352" s="141" t="s">
        <v>4098</v>
      </c>
      <c r="H2352" s="141" t="s">
        <v>4099</v>
      </c>
      <c r="I2352" s="141" t="s">
        <v>4098</v>
      </c>
      <c r="J2352" s="141" t="s">
        <v>4098</v>
      </c>
      <c r="K2352" s="141" t="s">
        <v>4098</v>
      </c>
      <c r="L2352" s="141" t="s">
        <v>4098</v>
      </c>
      <c r="M2352" s="141" t="s">
        <v>4098</v>
      </c>
      <c r="N2352" s="141" t="s">
        <v>4098</v>
      </c>
      <c r="O2352" s="141" t="s">
        <v>4098</v>
      </c>
    </row>
    <row r="2353" spans="1:15" x14ac:dyDescent="0.2">
      <c r="A2353" s="141">
        <v>336596</v>
      </c>
      <c r="B2353" s="141" t="s">
        <v>4111</v>
      </c>
      <c r="C2353" s="141" t="s">
        <v>4099</v>
      </c>
      <c r="D2353" s="141" t="s">
        <v>4099</v>
      </c>
      <c r="E2353" s="141" t="s">
        <v>4099</v>
      </c>
      <c r="F2353" s="141" t="s">
        <v>4099</v>
      </c>
      <c r="G2353" s="141" t="s">
        <v>4099</v>
      </c>
      <c r="H2353" s="141" t="s">
        <v>4098</v>
      </c>
      <c r="I2353" s="141" t="s">
        <v>4099</v>
      </c>
      <c r="J2353" s="141" t="s">
        <v>4098</v>
      </c>
      <c r="K2353" s="141" t="s">
        <v>4098</v>
      </c>
      <c r="L2353" s="141" t="s">
        <v>4098</v>
      </c>
      <c r="M2353" s="141" t="s">
        <v>4098</v>
      </c>
      <c r="N2353" s="141" t="s">
        <v>4098</v>
      </c>
      <c r="O2353" s="141" t="s">
        <v>4098</v>
      </c>
    </row>
    <row r="2354" spans="1:15" x14ac:dyDescent="0.2">
      <c r="A2354" s="141">
        <v>336600</v>
      </c>
      <c r="B2354" s="141" t="s">
        <v>4111</v>
      </c>
      <c r="C2354" s="141" t="s">
        <v>4099</v>
      </c>
      <c r="D2354" s="141" t="s">
        <v>4098</v>
      </c>
      <c r="E2354" s="141" t="s">
        <v>4099</v>
      </c>
      <c r="F2354" s="141" t="s">
        <v>4098</v>
      </c>
      <c r="G2354" s="141" t="s">
        <v>4098</v>
      </c>
      <c r="H2354" s="141" t="s">
        <v>4098</v>
      </c>
      <c r="I2354" s="141" t="s">
        <v>4098</v>
      </c>
      <c r="J2354" s="141" t="s">
        <v>4098</v>
      </c>
      <c r="K2354" s="141" t="s">
        <v>4098</v>
      </c>
      <c r="L2354" s="141" t="s">
        <v>4098</v>
      </c>
      <c r="M2354" s="141" t="s">
        <v>4098</v>
      </c>
      <c r="N2354" s="141" t="s">
        <v>4098</v>
      </c>
      <c r="O2354" s="141" t="s">
        <v>4098</v>
      </c>
    </row>
    <row r="2355" spans="1:15" x14ac:dyDescent="0.2">
      <c r="A2355" s="141">
        <v>336601</v>
      </c>
      <c r="B2355" s="141" t="s">
        <v>4111</v>
      </c>
      <c r="C2355" s="141" t="s">
        <v>4099</v>
      </c>
      <c r="D2355" s="141" t="s">
        <v>4099</v>
      </c>
      <c r="E2355" s="141" t="s">
        <v>4099</v>
      </c>
      <c r="F2355" s="141" t="s">
        <v>4099</v>
      </c>
      <c r="G2355" s="141" t="s">
        <v>4099</v>
      </c>
      <c r="H2355" s="141" t="s">
        <v>4099</v>
      </c>
      <c r="I2355" s="141" t="s">
        <v>4099</v>
      </c>
      <c r="J2355" s="141" t="s">
        <v>4098</v>
      </c>
      <c r="K2355" s="141" t="s">
        <v>4098</v>
      </c>
      <c r="L2355" s="141" t="s">
        <v>4098</v>
      </c>
      <c r="M2355" s="141" t="s">
        <v>4098</v>
      </c>
      <c r="N2355" s="141" t="s">
        <v>4098</v>
      </c>
      <c r="O2355" s="141" t="s">
        <v>4098</v>
      </c>
    </row>
    <row r="2356" spans="1:15" x14ac:dyDescent="0.2">
      <c r="A2356" s="141">
        <v>336603</v>
      </c>
      <c r="B2356" s="141" t="s">
        <v>4111</v>
      </c>
      <c r="C2356" s="141" t="s">
        <v>4100</v>
      </c>
      <c r="D2356" s="141" t="s">
        <v>4099</v>
      </c>
      <c r="E2356" s="141" t="s">
        <v>4100</v>
      </c>
      <c r="F2356" s="141" t="s">
        <v>4100</v>
      </c>
      <c r="G2356" s="141" t="s">
        <v>4100</v>
      </c>
      <c r="H2356" s="141" t="s">
        <v>4099</v>
      </c>
      <c r="I2356" s="141" t="s">
        <v>4099</v>
      </c>
      <c r="J2356" s="141" t="s">
        <v>4099</v>
      </c>
      <c r="K2356" s="141" t="s">
        <v>4098</v>
      </c>
      <c r="L2356" s="141" t="s">
        <v>4100</v>
      </c>
      <c r="M2356" s="141" t="s">
        <v>4099</v>
      </c>
      <c r="N2356" s="141" t="s">
        <v>4099</v>
      </c>
      <c r="O2356" s="141" t="s">
        <v>4098</v>
      </c>
    </row>
    <row r="2357" spans="1:15" x14ac:dyDescent="0.2">
      <c r="A2357" s="141">
        <v>336610</v>
      </c>
      <c r="B2357" s="141" t="s">
        <v>4111</v>
      </c>
      <c r="C2357" s="141" t="s">
        <v>4099</v>
      </c>
      <c r="D2357" s="141" t="s">
        <v>4098</v>
      </c>
      <c r="E2357" s="141" t="s">
        <v>4099</v>
      </c>
      <c r="F2357" s="141" t="s">
        <v>4099</v>
      </c>
      <c r="G2357" s="141" t="s">
        <v>4099</v>
      </c>
      <c r="H2357" s="141" t="s">
        <v>4099</v>
      </c>
      <c r="I2357" s="141" t="s">
        <v>4099</v>
      </c>
      <c r="J2357" s="141" t="s">
        <v>4098</v>
      </c>
      <c r="K2357" s="141" t="s">
        <v>4098</v>
      </c>
      <c r="L2357" s="141" t="s">
        <v>4098</v>
      </c>
      <c r="M2357" s="141" t="s">
        <v>4098</v>
      </c>
      <c r="N2357" s="141" t="s">
        <v>4098</v>
      </c>
      <c r="O2357" s="141" t="s">
        <v>4098</v>
      </c>
    </row>
    <row r="2358" spans="1:15" x14ac:dyDescent="0.2">
      <c r="A2358" s="141">
        <v>336612</v>
      </c>
      <c r="B2358" s="141" t="s">
        <v>4111</v>
      </c>
      <c r="C2358" s="141" t="s">
        <v>4099</v>
      </c>
      <c r="D2358" s="141" t="s">
        <v>4099</v>
      </c>
      <c r="E2358" s="141" t="s">
        <v>4100</v>
      </c>
      <c r="F2358" s="141" t="s">
        <v>4099</v>
      </c>
      <c r="G2358" s="141" t="s">
        <v>4100</v>
      </c>
      <c r="H2358" s="141" t="s">
        <v>4098</v>
      </c>
      <c r="I2358" s="141" t="s">
        <v>4098</v>
      </c>
      <c r="J2358" s="141" t="s">
        <v>4098</v>
      </c>
      <c r="K2358" s="141" t="s">
        <v>4099</v>
      </c>
      <c r="L2358" s="141" t="s">
        <v>4099</v>
      </c>
      <c r="M2358" s="141" t="s">
        <v>4099</v>
      </c>
      <c r="N2358" s="141" t="s">
        <v>4098</v>
      </c>
      <c r="O2358" s="141" t="s">
        <v>4098</v>
      </c>
    </row>
    <row r="2359" spans="1:15" x14ac:dyDescent="0.2">
      <c r="A2359" s="141">
        <v>336616</v>
      </c>
      <c r="B2359" s="141" t="s">
        <v>4111</v>
      </c>
      <c r="C2359" s="141" t="s">
        <v>4099</v>
      </c>
      <c r="D2359" s="141" t="s">
        <v>4100</v>
      </c>
      <c r="E2359" s="141" t="s">
        <v>4100</v>
      </c>
      <c r="F2359" s="141" t="s">
        <v>4100</v>
      </c>
      <c r="G2359" s="141" t="s">
        <v>4100</v>
      </c>
      <c r="H2359" s="141" t="s">
        <v>4100</v>
      </c>
      <c r="I2359" s="141" t="s">
        <v>4098</v>
      </c>
      <c r="J2359" s="141" t="s">
        <v>4099</v>
      </c>
      <c r="K2359" s="141" t="s">
        <v>4098</v>
      </c>
      <c r="L2359" s="141" t="s">
        <v>4098</v>
      </c>
      <c r="M2359" s="141" t="s">
        <v>4099</v>
      </c>
      <c r="N2359" s="141" t="s">
        <v>4099</v>
      </c>
      <c r="O2359" s="141" t="s">
        <v>4098</v>
      </c>
    </row>
    <row r="2360" spans="1:15" x14ac:dyDescent="0.2">
      <c r="A2360" s="141">
        <v>336618</v>
      </c>
      <c r="B2360" s="141" t="s">
        <v>4111</v>
      </c>
      <c r="C2360" s="141" t="s">
        <v>4100</v>
      </c>
      <c r="D2360" s="141" t="s">
        <v>4100</v>
      </c>
      <c r="E2360" s="141" t="s">
        <v>4100</v>
      </c>
      <c r="F2360" s="141" t="s">
        <v>4098</v>
      </c>
      <c r="G2360" s="141" t="s">
        <v>4098</v>
      </c>
      <c r="H2360" s="141" t="s">
        <v>4100</v>
      </c>
      <c r="I2360" s="141" t="s">
        <v>4099</v>
      </c>
      <c r="J2360" s="141" t="s">
        <v>4099</v>
      </c>
      <c r="K2360" s="141" t="s">
        <v>4098</v>
      </c>
      <c r="L2360" s="141" t="s">
        <v>4099</v>
      </c>
      <c r="M2360" s="141" t="s">
        <v>4098</v>
      </c>
      <c r="N2360" s="141" t="s">
        <v>4098</v>
      </c>
      <c r="O2360" s="141" t="s">
        <v>4099</v>
      </c>
    </row>
    <row r="2361" spans="1:15" x14ac:dyDescent="0.2">
      <c r="A2361" s="141">
        <v>336630</v>
      </c>
      <c r="B2361" s="141" t="s">
        <v>4111</v>
      </c>
      <c r="C2361" s="141" t="s">
        <v>4099</v>
      </c>
      <c r="D2361" s="141" t="s">
        <v>4098</v>
      </c>
      <c r="E2361" s="141" t="s">
        <v>4098</v>
      </c>
      <c r="F2361" s="141" t="s">
        <v>4099</v>
      </c>
      <c r="G2361" s="141" t="s">
        <v>4098</v>
      </c>
      <c r="H2361" s="141" t="s">
        <v>4099</v>
      </c>
      <c r="I2361" s="141" t="s">
        <v>4099</v>
      </c>
      <c r="J2361" s="141" t="s">
        <v>4098</v>
      </c>
      <c r="K2361" s="141" t="s">
        <v>4098</v>
      </c>
      <c r="L2361" s="141" t="s">
        <v>4098</v>
      </c>
      <c r="M2361" s="141" t="s">
        <v>4098</v>
      </c>
      <c r="N2361" s="141" t="s">
        <v>4098</v>
      </c>
      <c r="O2361" s="141" t="s">
        <v>4098</v>
      </c>
    </row>
    <row r="2362" spans="1:15" x14ac:dyDescent="0.2">
      <c r="A2362" s="141">
        <v>336632</v>
      </c>
      <c r="B2362" s="141" t="s">
        <v>4111</v>
      </c>
      <c r="C2362" s="141" t="s">
        <v>4099</v>
      </c>
      <c r="D2362" s="141" t="s">
        <v>4098</v>
      </c>
      <c r="E2362" s="141" t="s">
        <v>4098</v>
      </c>
      <c r="F2362" s="141" t="s">
        <v>4098</v>
      </c>
      <c r="G2362" s="141" t="s">
        <v>4098</v>
      </c>
      <c r="H2362" s="141" t="s">
        <v>4099</v>
      </c>
      <c r="I2362" s="141" t="s">
        <v>4098</v>
      </c>
      <c r="J2362" s="141" t="s">
        <v>4098</v>
      </c>
      <c r="K2362" s="141" t="s">
        <v>4098</v>
      </c>
      <c r="L2362" s="141" t="s">
        <v>4098</v>
      </c>
      <c r="M2362" s="141" t="s">
        <v>4098</v>
      </c>
      <c r="N2362" s="141" t="s">
        <v>4098</v>
      </c>
      <c r="O2362" s="141" t="s">
        <v>4098</v>
      </c>
    </row>
    <row r="2363" spans="1:15" x14ac:dyDescent="0.2">
      <c r="A2363" s="141">
        <v>336634</v>
      </c>
      <c r="B2363" s="141" t="s">
        <v>4111</v>
      </c>
      <c r="C2363" s="141" t="s">
        <v>4100</v>
      </c>
      <c r="D2363" s="141" t="s">
        <v>4100</v>
      </c>
      <c r="E2363" s="141" t="s">
        <v>4099</v>
      </c>
      <c r="F2363" s="141" t="s">
        <v>4098</v>
      </c>
      <c r="G2363" s="141" t="s">
        <v>4098</v>
      </c>
      <c r="H2363" s="141" t="s">
        <v>4098</v>
      </c>
      <c r="I2363" s="141" t="s">
        <v>4098</v>
      </c>
      <c r="J2363" s="141" t="s">
        <v>4098</v>
      </c>
      <c r="K2363" s="141" t="s">
        <v>4098</v>
      </c>
      <c r="L2363" s="141" t="s">
        <v>4098</v>
      </c>
      <c r="M2363" s="141" t="s">
        <v>4098</v>
      </c>
      <c r="N2363" s="141" t="s">
        <v>4098</v>
      </c>
      <c r="O2363" s="141" t="s">
        <v>4098</v>
      </c>
    </row>
    <row r="2364" spans="1:15" x14ac:dyDescent="0.2">
      <c r="A2364" s="141">
        <v>336638</v>
      </c>
      <c r="B2364" s="141" t="s">
        <v>4111</v>
      </c>
      <c r="C2364" s="141" t="s">
        <v>4099</v>
      </c>
      <c r="D2364" s="141" t="s">
        <v>4099</v>
      </c>
      <c r="E2364" s="141" t="s">
        <v>4099</v>
      </c>
      <c r="F2364" s="141" t="s">
        <v>4099</v>
      </c>
      <c r="G2364" s="141" t="s">
        <v>4098</v>
      </c>
      <c r="H2364" s="141" t="s">
        <v>4098</v>
      </c>
      <c r="I2364" s="141" t="s">
        <v>4099</v>
      </c>
      <c r="J2364" s="141" t="s">
        <v>4098</v>
      </c>
      <c r="K2364" s="141" t="s">
        <v>4098</v>
      </c>
      <c r="L2364" s="141" t="s">
        <v>4098</v>
      </c>
      <c r="M2364" s="141" t="s">
        <v>4098</v>
      </c>
      <c r="N2364" s="141" t="s">
        <v>4098</v>
      </c>
      <c r="O2364" s="141" t="s">
        <v>4098</v>
      </c>
    </row>
    <row r="2365" spans="1:15" x14ac:dyDescent="0.2">
      <c r="A2365" s="141">
        <v>336639</v>
      </c>
      <c r="B2365" s="141" t="s">
        <v>4111</v>
      </c>
      <c r="C2365" s="141" t="s">
        <v>4099</v>
      </c>
      <c r="D2365" s="141" t="s">
        <v>4098</v>
      </c>
      <c r="E2365" s="141" t="s">
        <v>4098</v>
      </c>
      <c r="F2365" s="141" t="s">
        <v>4099</v>
      </c>
      <c r="G2365" s="141" t="s">
        <v>4099</v>
      </c>
      <c r="H2365" s="141" t="s">
        <v>4098</v>
      </c>
      <c r="I2365" s="141" t="s">
        <v>4098</v>
      </c>
      <c r="J2365" s="141" t="s">
        <v>4098</v>
      </c>
      <c r="K2365" s="141" t="s">
        <v>4098</v>
      </c>
      <c r="L2365" s="141" t="s">
        <v>4098</v>
      </c>
      <c r="M2365" s="141" t="s">
        <v>4098</v>
      </c>
      <c r="N2365" s="141" t="s">
        <v>4098</v>
      </c>
      <c r="O2365" s="141" t="s">
        <v>4098</v>
      </c>
    </row>
    <row r="2366" spans="1:15" x14ac:dyDescent="0.2">
      <c r="A2366" s="141">
        <v>336640</v>
      </c>
      <c r="B2366" s="141" t="s">
        <v>4111</v>
      </c>
      <c r="C2366" s="141" t="s">
        <v>4099</v>
      </c>
      <c r="D2366" s="141" t="s">
        <v>4098</v>
      </c>
      <c r="E2366" s="141" t="s">
        <v>4098</v>
      </c>
      <c r="F2366" s="141" t="s">
        <v>4099</v>
      </c>
      <c r="G2366" s="141" t="s">
        <v>4099</v>
      </c>
      <c r="H2366" s="141" t="s">
        <v>4099</v>
      </c>
      <c r="I2366" s="141" t="s">
        <v>4098</v>
      </c>
      <c r="J2366" s="141" t="s">
        <v>4098</v>
      </c>
      <c r="K2366" s="141" t="s">
        <v>4098</v>
      </c>
      <c r="L2366" s="141" t="s">
        <v>4098</v>
      </c>
      <c r="M2366" s="141" t="s">
        <v>4098</v>
      </c>
      <c r="N2366" s="141" t="s">
        <v>4098</v>
      </c>
      <c r="O2366" s="141" t="s">
        <v>4098</v>
      </c>
    </row>
    <row r="2367" spans="1:15" x14ac:dyDescent="0.2">
      <c r="A2367" s="141">
        <v>336641</v>
      </c>
      <c r="B2367" s="141" t="s">
        <v>4111</v>
      </c>
      <c r="C2367" s="141" t="s">
        <v>4098</v>
      </c>
      <c r="D2367" s="141" t="s">
        <v>4098</v>
      </c>
      <c r="E2367" s="141" t="s">
        <v>4099</v>
      </c>
      <c r="F2367" s="141" t="s">
        <v>4099</v>
      </c>
      <c r="G2367" s="141" t="s">
        <v>4099</v>
      </c>
      <c r="H2367" s="141" t="s">
        <v>4098</v>
      </c>
      <c r="I2367" s="141" t="s">
        <v>4098</v>
      </c>
      <c r="J2367" s="141" t="s">
        <v>4098</v>
      </c>
      <c r="K2367" s="141" t="s">
        <v>4098</v>
      </c>
      <c r="L2367" s="141" t="s">
        <v>4098</v>
      </c>
      <c r="M2367" s="141" t="s">
        <v>4098</v>
      </c>
      <c r="N2367" s="141" t="s">
        <v>4098</v>
      </c>
      <c r="O2367" s="141" t="s">
        <v>4098</v>
      </c>
    </row>
    <row r="2368" spans="1:15" x14ac:dyDescent="0.2">
      <c r="A2368" s="141">
        <v>336646</v>
      </c>
      <c r="B2368" s="141" t="s">
        <v>4111</v>
      </c>
      <c r="C2368" s="141" t="s">
        <v>4099</v>
      </c>
      <c r="D2368" s="141" t="s">
        <v>4099</v>
      </c>
      <c r="E2368" s="141" t="s">
        <v>4099</v>
      </c>
      <c r="F2368" s="141" t="s">
        <v>4099</v>
      </c>
      <c r="G2368" s="141" t="s">
        <v>4099</v>
      </c>
      <c r="H2368" s="141" t="s">
        <v>4099</v>
      </c>
      <c r="I2368" s="141" t="s">
        <v>4099</v>
      </c>
      <c r="J2368" s="141" t="s">
        <v>4098</v>
      </c>
      <c r="K2368" s="141" t="s">
        <v>4098</v>
      </c>
      <c r="L2368" s="141" t="s">
        <v>4098</v>
      </c>
      <c r="M2368" s="141" t="s">
        <v>4098</v>
      </c>
      <c r="N2368" s="141" t="s">
        <v>4098</v>
      </c>
      <c r="O2368" s="141" t="s">
        <v>4098</v>
      </c>
    </row>
    <row r="2369" spans="1:15" x14ac:dyDescent="0.2">
      <c r="A2369" s="141">
        <v>336647</v>
      </c>
      <c r="B2369" s="141" t="s">
        <v>4111</v>
      </c>
      <c r="C2369" s="141" t="s">
        <v>4099</v>
      </c>
      <c r="D2369" s="141" t="s">
        <v>4099</v>
      </c>
      <c r="E2369" s="141" t="s">
        <v>4100</v>
      </c>
      <c r="F2369" s="141" t="s">
        <v>4100</v>
      </c>
      <c r="G2369" s="141" t="s">
        <v>4098</v>
      </c>
      <c r="H2369" s="141" t="s">
        <v>4098</v>
      </c>
      <c r="I2369" s="141" t="s">
        <v>4098</v>
      </c>
      <c r="J2369" s="141" t="s">
        <v>4098</v>
      </c>
      <c r="K2369" s="141" t="s">
        <v>4098</v>
      </c>
      <c r="L2369" s="141" t="s">
        <v>4098</v>
      </c>
      <c r="M2369" s="141" t="s">
        <v>4098</v>
      </c>
      <c r="N2369" s="141" t="s">
        <v>4098</v>
      </c>
      <c r="O2369" s="141" t="s">
        <v>4098</v>
      </c>
    </row>
    <row r="2370" spans="1:15" x14ac:dyDescent="0.2">
      <c r="A2370" s="141">
        <v>336649</v>
      </c>
      <c r="B2370" s="141" t="s">
        <v>4111</v>
      </c>
      <c r="C2370" s="141" t="s">
        <v>4099</v>
      </c>
      <c r="D2370" s="141" t="s">
        <v>4099</v>
      </c>
      <c r="E2370" s="141" t="s">
        <v>4099</v>
      </c>
      <c r="F2370" s="141" t="s">
        <v>4099</v>
      </c>
      <c r="G2370" s="141" t="s">
        <v>4099</v>
      </c>
      <c r="H2370" s="141" t="s">
        <v>4099</v>
      </c>
      <c r="I2370" s="141" t="s">
        <v>4099</v>
      </c>
      <c r="J2370" s="141" t="s">
        <v>4099</v>
      </c>
      <c r="K2370" s="141" t="s">
        <v>4099</v>
      </c>
      <c r="L2370" s="141" t="s">
        <v>4099</v>
      </c>
      <c r="M2370" s="141" t="s">
        <v>4099</v>
      </c>
      <c r="N2370" s="141" t="s">
        <v>4099</v>
      </c>
      <c r="O2370" s="141" t="s">
        <v>4099</v>
      </c>
    </row>
    <row r="2371" spans="1:15" x14ac:dyDescent="0.2">
      <c r="A2371" s="141">
        <v>336656</v>
      </c>
      <c r="B2371" s="141" t="s">
        <v>4111</v>
      </c>
      <c r="C2371" s="141" t="s">
        <v>4099</v>
      </c>
      <c r="D2371" s="141" t="s">
        <v>4099</v>
      </c>
      <c r="E2371" s="141" t="s">
        <v>4099</v>
      </c>
      <c r="F2371" s="141" t="s">
        <v>4098</v>
      </c>
      <c r="G2371" s="141" t="s">
        <v>4098</v>
      </c>
      <c r="H2371" s="141" t="s">
        <v>4098</v>
      </c>
      <c r="I2371" s="141" t="s">
        <v>4098</v>
      </c>
      <c r="J2371" s="141" t="s">
        <v>4098</v>
      </c>
      <c r="K2371" s="141" t="s">
        <v>4098</v>
      </c>
      <c r="L2371" s="141" t="s">
        <v>4098</v>
      </c>
      <c r="M2371" s="141" t="s">
        <v>4098</v>
      </c>
      <c r="N2371" s="141" t="s">
        <v>4098</v>
      </c>
      <c r="O2371" s="141" t="s">
        <v>4098</v>
      </c>
    </row>
    <row r="2372" spans="1:15" x14ac:dyDescent="0.2">
      <c r="A2372" s="141">
        <v>336657</v>
      </c>
      <c r="B2372" s="141" t="s">
        <v>4111</v>
      </c>
      <c r="C2372" s="141" t="s">
        <v>4099</v>
      </c>
      <c r="D2372" s="141" t="s">
        <v>4099</v>
      </c>
      <c r="E2372" s="141" t="s">
        <v>4099</v>
      </c>
      <c r="F2372" s="141" t="s">
        <v>4099</v>
      </c>
      <c r="G2372" s="141" t="s">
        <v>4099</v>
      </c>
      <c r="H2372" s="141" t="s">
        <v>4098</v>
      </c>
      <c r="I2372" s="141" t="s">
        <v>4098</v>
      </c>
      <c r="J2372" s="141" t="s">
        <v>4098</v>
      </c>
      <c r="K2372" s="141" t="s">
        <v>4098</v>
      </c>
      <c r="L2372" s="141" t="s">
        <v>4098</v>
      </c>
      <c r="M2372" s="141" t="s">
        <v>4098</v>
      </c>
      <c r="N2372" s="141" t="s">
        <v>4098</v>
      </c>
      <c r="O2372" s="141" t="s">
        <v>4098</v>
      </c>
    </row>
    <row r="2373" spans="1:15" x14ac:dyDescent="0.2">
      <c r="A2373" s="141">
        <v>336659</v>
      </c>
      <c r="B2373" s="141" t="s">
        <v>4111</v>
      </c>
      <c r="C2373" s="141" t="s">
        <v>4099</v>
      </c>
      <c r="D2373" s="141" t="s">
        <v>4099</v>
      </c>
      <c r="E2373" s="141" t="s">
        <v>4099</v>
      </c>
      <c r="F2373" s="141" t="s">
        <v>4098</v>
      </c>
      <c r="G2373" s="141" t="s">
        <v>4099</v>
      </c>
      <c r="H2373" s="141" t="s">
        <v>4098</v>
      </c>
      <c r="I2373" s="141" t="s">
        <v>4098</v>
      </c>
      <c r="J2373" s="141" t="s">
        <v>4098</v>
      </c>
      <c r="K2373" s="141" t="s">
        <v>4098</v>
      </c>
      <c r="L2373" s="141" t="s">
        <v>4098</v>
      </c>
      <c r="M2373" s="141" t="s">
        <v>4098</v>
      </c>
      <c r="N2373" s="141" t="s">
        <v>4098</v>
      </c>
      <c r="O2373" s="141" t="s">
        <v>4098</v>
      </c>
    </row>
    <row r="2374" spans="1:15" x14ac:dyDescent="0.2">
      <c r="A2374" s="141">
        <v>336660</v>
      </c>
      <c r="B2374" s="141" t="s">
        <v>4111</v>
      </c>
      <c r="C2374" s="141" t="s">
        <v>4098</v>
      </c>
      <c r="D2374" s="141" t="s">
        <v>4098</v>
      </c>
      <c r="E2374" s="141" t="s">
        <v>4098</v>
      </c>
      <c r="F2374" s="141" t="s">
        <v>4099</v>
      </c>
      <c r="G2374" s="141" t="s">
        <v>4098</v>
      </c>
      <c r="H2374" s="141" t="s">
        <v>4099</v>
      </c>
      <c r="I2374" s="141" t="s">
        <v>4098</v>
      </c>
      <c r="J2374" s="141" t="s">
        <v>4098</v>
      </c>
      <c r="K2374" s="141" t="s">
        <v>4098</v>
      </c>
      <c r="L2374" s="141" t="s">
        <v>4098</v>
      </c>
      <c r="M2374" s="141" t="s">
        <v>4098</v>
      </c>
      <c r="N2374" s="141" t="s">
        <v>4098</v>
      </c>
      <c r="O2374" s="141" t="s">
        <v>4098</v>
      </c>
    </row>
    <row r="2375" spans="1:15" x14ac:dyDescent="0.2">
      <c r="A2375" s="141">
        <v>336667</v>
      </c>
      <c r="B2375" s="141" t="s">
        <v>4111</v>
      </c>
      <c r="C2375" s="141" t="s">
        <v>4099</v>
      </c>
      <c r="D2375" s="141" t="s">
        <v>4098</v>
      </c>
      <c r="E2375" s="141" t="s">
        <v>4099</v>
      </c>
      <c r="F2375" s="141" t="s">
        <v>4099</v>
      </c>
      <c r="G2375" s="141" t="s">
        <v>4099</v>
      </c>
      <c r="H2375" s="141" t="s">
        <v>4099</v>
      </c>
      <c r="I2375" s="141" t="s">
        <v>4098</v>
      </c>
      <c r="J2375" s="141" t="s">
        <v>4098</v>
      </c>
      <c r="K2375" s="141" t="s">
        <v>4098</v>
      </c>
      <c r="L2375" s="141" t="s">
        <v>4098</v>
      </c>
      <c r="M2375" s="141" t="s">
        <v>4098</v>
      </c>
      <c r="N2375" s="141" t="s">
        <v>4098</v>
      </c>
      <c r="O2375" s="141" t="s">
        <v>4098</v>
      </c>
    </row>
    <row r="2376" spans="1:15" x14ac:dyDescent="0.2">
      <c r="A2376" s="141">
        <v>336673</v>
      </c>
      <c r="B2376" s="141" t="s">
        <v>4111</v>
      </c>
      <c r="C2376" s="141" t="s">
        <v>4099</v>
      </c>
      <c r="D2376" s="141" t="s">
        <v>4099</v>
      </c>
      <c r="E2376" s="141" t="s">
        <v>4099</v>
      </c>
      <c r="F2376" s="141" t="s">
        <v>4099</v>
      </c>
      <c r="G2376" s="141" t="s">
        <v>4098</v>
      </c>
      <c r="H2376" s="141" t="s">
        <v>4098</v>
      </c>
      <c r="I2376" s="141" t="s">
        <v>4098</v>
      </c>
      <c r="J2376" s="141" t="s">
        <v>4098</v>
      </c>
      <c r="K2376" s="141" t="s">
        <v>4098</v>
      </c>
      <c r="L2376" s="141" t="s">
        <v>4098</v>
      </c>
      <c r="M2376" s="141" t="s">
        <v>4098</v>
      </c>
      <c r="N2376" s="141" t="s">
        <v>4098</v>
      </c>
      <c r="O2376" s="141" t="s">
        <v>4098</v>
      </c>
    </row>
    <row r="2377" spans="1:15" x14ac:dyDescent="0.2">
      <c r="A2377" s="141">
        <v>336677</v>
      </c>
      <c r="B2377" s="141" t="s">
        <v>4111</v>
      </c>
      <c r="C2377" s="141" t="s">
        <v>4100</v>
      </c>
      <c r="D2377" s="141" t="s">
        <v>4100</v>
      </c>
      <c r="E2377" s="141" t="s">
        <v>4100</v>
      </c>
      <c r="F2377" s="141" t="s">
        <v>4100</v>
      </c>
      <c r="G2377" s="141" t="s">
        <v>4100</v>
      </c>
      <c r="H2377" s="141" t="s">
        <v>4099</v>
      </c>
      <c r="I2377" s="141" t="s">
        <v>4099</v>
      </c>
      <c r="J2377" s="141" t="s">
        <v>4099</v>
      </c>
      <c r="K2377" s="141" t="s">
        <v>4099</v>
      </c>
      <c r="L2377" s="141" t="s">
        <v>4099</v>
      </c>
      <c r="M2377" s="141" t="s">
        <v>4099</v>
      </c>
      <c r="N2377" s="141" t="s">
        <v>4099</v>
      </c>
      <c r="O2377" s="141" t="s">
        <v>4099</v>
      </c>
    </row>
    <row r="2378" spans="1:15" x14ac:dyDescent="0.2">
      <c r="A2378" s="141">
        <v>336684</v>
      </c>
      <c r="B2378" s="141" t="s">
        <v>4111</v>
      </c>
      <c r="C2378" s="141" t="s">
        <v>4099</v>
      </c>
      <c r="D2378" s="141" t="s">
        <v>4099</v>
      </c>
      <c r="E2378" s="141" t="s">
        <v>4098</v>
      </c>
      <c r="F2378" s="141" t="s">
        <v>4098</v>
      </c>
      <c r="G2378" s="141" t="s">
        <v>4098</v>
      </c>
      <c r="H2378" s="141" t="s">
        <v>4098</v>
      </c>
      <c r="I2378" s="141" t="s">
        <v>4098</v>
      </c>
      <c r="J2378" s="141" t="s">
        <v>4098</v>
      </c>
      <c r="K2378" s="141" t="s">
        <v>4098</v>
      </c>
      <c r="L2378" s="141" t="s">
        <v>4098</v>
      </c>
      <c r="M2378" s="141" t="s">
        <v>4098</v>
      </c>
      <c r="N2378" s="141" t="s">
        <v>4098</v>
      </c>
      <c r="O2378" s="141" t="s">
        <v>4098</v>
      </c>
    </row>
    <row r="2379" spans="1:15" x14ac:dyDescent="0.2">
      <c r="A2379" s="141">
        <v>336688</v>
      </c>
      <c r="B2379" s="141" t="s">
        <v>4111</v>
      </c>
      <c r="C2379" s="141" t="s">
        <v>4099</v>
      </c>
      <c r="D2379" s="141" t="s">
        <v>4099</v>
      </c>
      <c r="E2379" s="141" t="s">
        <v>4099</v>
      </c>
      <c r="F2379" s="141" t="s">
        <v>4099</v>
      </c>
      <c r="G2379" s="141" t="s">
        <v>4099</v>
      </c>
      <c r="H2379" s="141" t="s">
        <v>4098</v>
      </c>
      <c r="I2379" s="141" t="s">
        <v>4098</v>
      </c>
      <c r="J2379" s="141" t="s">
        <v>4098</v>
      </c>
      <c r="K2379" s="141" t="s">
        <v>4098</v>
      </c>
      <c r="L2379" s="141" t="s">
        <v>4098</v>
      </c>
      <c r="M2379" s="141" t="s">
        <v>4098</v>
      </c>
      <c r="N2379" s="141" t="s">
        <v>4098</v>
      </c>
      <c r="O2379" s="141" t="s">
        <v>4098</v>
      </c>
    </row>
    <row r="2380" spans="1:15" x14ac:dyDescent="0.2">
      <c r="A2380" s="141">
        <v>336691</v>
      </c>
      <c r="B2380" s="141" t="s">
        <v>4111</v>
      </c>
      <c r="C2380" s="141" t="s">
        <v>4100</v>
      </c>
      <c r="D2380" s="141" t="s">
        <v>4099</v>
      </c>
      <c r="E2380" s="141" t="s">
        <v>4099</v>
      </c>
      <c r="F2380" s="141" t="s">
        <v>4100</v>
      </c>
      <c r="G2380" s="141" t="s">
        <v>4099</v>
      </c>
      <c r="H2380" s="141" t="s">
        <v>4098</v>
      </c>
      <c r="I2380" s="141" t="s">
        <v>4100</v>
      </c>
      <c r="J2380" s="141" t="s">
        <v>4099</v>
      </c>
      <c r="K2380" s="141" t="s">
        <v>4099</v>
      </c>
      <c r="L2380" s="141" t="s">
        <v>4098</v>
      </c>
      <c r="M2380" s="141" t="s">
        <v>4098</v>
      </c>
      <c r="N2380" s="141" t="s">
        <v>4098</v>
      </c>
      <c r="O2380" s="141" t="s">
        <v>4098</v>
      </c>
    </row>
    <row r="2381" spans="1:15" x14ac:dyDescent="0.2">
      <c r="A2381" s="141">
        <v>336698</v>
      </c>
      <c r="B2381" s="141" t="s">
        <v>4111</v>
      </c>
      <c r="C2381" s="141" t="s">
        <v>4098</v>
      </c>
      <c r="D2381" s="141" t="s">
        <v>4099</v>
      </c>
      <c r="E2381" s="141" t="s">
        <v>4099</v>
      </c>
      <c r="F2381" s="141" t="s">
        <v>4098</v>
      </c>
      <c r="G2381" s="141" t="s">
        <v>4098</v>
      </c>
      <c r="H2381" s="141" t="s">
        <v>4098</v>
      </c>
      <c r="I2381" s="141" t="s">
        <v>4098</v>
      </c>
      <c r="J2381" s="141" t="s">
        <v>4098</v>
      </c>
      <c r="K2381" s="141" t="s">
        <v>4098</v>
      </c>
      <c r="L2381" s="141" t="s">
        <v>4098</v>
      </c>
      <c r="M2381" s="141" t="s">
        <v>4098</v>
      </c>
      <c r="N2381" s="141" t="s">
        <v>4098</v>
      </c>
      <c r="O2381" s="141" t="s">
        <v>4098</v>
      </c>
    </row>
    <row r="2382" spans="1:15" x14ac:dyDescent="0.2">
      <c r="A2382" s="141">
        <v>336703</v>
      </c>
      <c r="B2382" s="141" t="s">
        <v>4111</v>
      </c>
      <c r="C2382" s="141" t="s">
        <v>4099</v>
      </c>
      <c r="D2382" s="141" t="s">
        <v>4099</v>
      </c>
      <c r="E2382" s="141" t="s">
        <v>4099</v>
      </c>
      <c r="F2382" s="141" t="s">
        <v>4099</v>
      </c>
      <c r="G2382" s="141" t="s">
        <v>4099</v>
      </c>
      <c r="H2382" s="141" t="s">
        <v>4099</v>
      </c>
      <c r="I2382" s="141" t="s">
        <v>4098</v>
      </c>
      <c r="J2382" s="141" t="s">
        <v>4098</v>
      </c>
      <c r="K2382" s="141" t="s">
        <v>4098</v>
      </c>
      <c r="L2382" s="141" t="s">
        <v>4098</v>
      </c>
      <c r="M2382" s="141" t="s">
        <v>4098</v>
      </c>
      <c r="N2382" s="141" t="s">
        <v>4098</v>
      </c>
      <c r="O2382" s="141" t="s">
        <v>4098</v>
      </c>
    </row>
    <row r="2383" spans="1:15" x14ac:dyDescent="0.2">
      <c r="A2383" s="141">
        <v>336705</v>
      </c>
      <c r="B2383" s="141" t="s">
        <v>4111</v>
      </c>
      <c r="C2383" s="141" t="s">
        <v>4099</v>
      </c>
      <c r="D2383" s="141" t="s">
        <v>4098</v>
      </c>
      <c r="E2383" s="141" t="s">
        <v>4098</v>
      </c>
      <c r="F2383" s="141" t="s">
        <v>4098</v>
      </c>
      <c r="G2383" s="141" t="s">
        <v>4098</v>
      </c>
      <c r="H2383" s="141" t="s">
        <v>4099</v>
      </c>
      <c r="I2383" s="141" t="s">
        <v>4099</v>
      </c>
      <c r="J2383" s="141" t="s">
        <v>4098</v>
      </c>
      <c r="K2383" s="141" t="s">
        <v>4098</v>
      </c>
      <c r="L2383" s="141" t="s">
        <v>4098</v>
      </c>
      <c r="M2383" s="141" t="s">
        <v>4098</v>
      </c>
      <c r="N2383" s="141" t="s">
        <v>4098</v>
      </c>
      <c r="O2383" s="141" t="s">
        <v>4098</v>
      </c>
    </row>
    <row r="2384" spans="1:15" x14ac:dyDescent="0.2">
      <c r="A2384" s="141">
        <v>336706</v>
      </c>
      <c r="B2384" s="141" t="s">
        <v>4111</v>
      </c>
      <c r="C2384" s="141" t="s">
        <v>4099</v>
      </c>
      <c r="D2384" s="141" t="s">
        <v>4099</v>
      </c>
      <c r="E2384" s="141" t="s">
        <v>4099</v>
      </c>
      <c r="F2384" s="141" t="s">
        <v>4099</v>
      </c>
      <c r="G2384" s="141" t="s">
        <v>4099</v>
      </c>
      <c r="H2384" s="141" t="s">
        <v>4098</v>
      </c>
      <c r="I2384" s="141" t="s">
        <v>4098</v>
      </c>
      <c r="J2384" s="141" t="s">
        <v>4098</v>
      </c>
      <c r="K2384" s="141" t="s">
        <v>4098</v>
      </c>
      <c r="L2384" s="141" t="s">
        <v>4098</v>
      </c>
      <c r="M2384" s="141" t="s">
        <v>4098</v>
      </c>
      <c r="N2384" s="141" t="s">
        <v>4098</v>
      </c>
      <c r="O2384" s="141" t="s">
        <v>4098</v>
      </c>
    </row>
    <row r="2385" spans="1:15" x14ac:dyDescent="0.2">
      <c r="A2385" s="141">
        <v>336710</v>
      </c>
      <c r="B2385" s="141" t="s">
        <v>4111</v>
      </c>
      <c r="C2385" s="141" t="s">
        <v>4099</v>
      </c>
      <c r="D2385" s="141" t="s">
        <v>4099</v>
      </c>
      <c r="E2385" s="141" t="s">
        <v>4099</v>
      </c>
      <c r="F2385" s="141" t="s">
        <v>4099</v>
      </c>
      <c r="G2385" s="141" t="s">
        <v>4099</v>
      </c>
      <c r="H2385" s="141" t="s">
        <v>4099</v>
      </c>
      <c r="I2385" s="141" t="s">
        <v>4099</v>
      </c>
      <c r="J2385" s="141" t="s">
        <v>4098</v>
      </c>
      <c r="K2385" s="141" t="s">
        <v>4098</v>
      </c>
      <c r="L2385" s="141" t="s">
        <v>4098</v>
      </c>
      <c r="M2385" s="141" t="s">
        <v>4098</v>
      </c>
      <c r="N2385" s="141" t="s">
        <v>4098</v>
      </c>
      <c r="O2385" s="141" t="s">
        <v>4098</v>
      </c>
    </row>
    <row r="2386" spans="1:15" x14ac:dyDescent="0.2">
      <c r="A2386" s="141">
        <v>336713</v>
      </c>
      <c r="B2386" s="141" t="s">
        <v>4111</v>
      </c>
      <c r="C2386" s="141" t="s">
        <v>4100</v>
      </c>
      <c r="D2386" s="141" t="s">
        <v>4100</v>
      </c>
      <c r="E2386" s="141" t="s">
        <v>4099</v>
      </c>
      <c r="F2386" s="141" t="s">
        <v>4100</v>
      </c>
      <c r="G2386" s="141" t="s">
        <v>4099</v>
      </c>
      <c r="H2386" s="141" t="s">
        <v>4100</v>
      </c>
      <c r="I2386" s="141" t="s">
        <v>4099</v>
      </c>
      <c r="J2386" s="141" t="s">
        <v>4100</v>
      </c>
      <c r="K2386" s="141" t="s">
        <v>4100</v>
      </c>
      <c r="L2386" s="141" t="s">
        <v>4099</v>
      </c>
      <c r="M2386" s="141" t="s">
        <v>4100</v>
      </c>
      <c r="N2386" s="141" t="s">
        <v>4100</v>
      </c>
      <c r="O2386" s="141" t="s">
        <v>4098</v>
      </c>
    </row>
    <row r="2387" spans="1:15" x14ac:dyDescent="0.2">
      <c r="A2387" s="141">
        <v>336715</v>
      </c>
      <c r="B2387" s="141" t="s">
        <v>4111</v>
      </c>
      <c r="C2387" s="141" t="s">
        <v>4098</v>
      </c>
      <c r="D2387" s="141" t="s">
        <v>4099</v>
      </c>
      <c r="E2387" s="141" t="s">
        <v>4099</v>
      </c>
      <c r="F2387" s="141" t="s">
        <v>4098</v>
      </c>
      <c r="G2387" s="141" t="s">
        <v>4099</v>
      </c>
      <c r="H2387" s="141" t="s">
        <v>4099</v>
      </c>
      <c r="I2387" s="141" t="s">
        <v>4099</v>
      </c>
      <c r="J2387" s="141" t="s">
        <v>4098</v>
      </c>
      <c r="K2387" s="141" t="s">
        <v>4098</v>
      </c>
      <c r="L2387" s="141" t="s">
        <v>4098</v>
      </c>
      <c r="M2387" s="141" t="s">
        <v>4098</v>
      </c>
      <c r="N2387" s="141" t="s">
        <v>4098</v>
      </c>
      <c r="O2387" s="141" t="s">
        <v>4098</v>
      </c>
    </row>
    <row r="2388" spans="1:15" x14ac:dyDescent="0.2">
      <c r="A2388" s="141">
        <v>336716</v>
      </c>
      <c r="B2388" s="141" t="s">
        <v>4111</v>
      </c>
      <c r="C2388" s="141" t="s">
        <v>4099</v>
      </c>
      <c r="D2388" s="141" t="s">
        <v>4099</v>
      </c>
      <c r="E2388" s="141" t="s">
        <v>4099</v>
      </c>
      <c r="F2388" s="141" t="s">
        <v>4098</v>
      </c>
      <c r="G2388" s="141" t="s">
        <v>4099</v>
      </c>
      <c r="H2388" s="141" t="s">
        <v>4098</v>
      </c>
      <c r="I2388" s="141" t="s">
        <v>4098</v>
      </c>
      <c r="J2388" s="141" t="s">
        <v>4098</v>
      </c>
      <c r="K2388" s="141" t="s">
        <v>4098</v>
      </c>
      <c r="L2388" s="141" t="s">
        <v>4098</v>
      </c>
      <c r="M2388" s="141" t="s">
        <v>4098</v>
      </c>
      <c r="N2388" s="141" t="s">
        <v>4098</v>
      </c>
      <c r="O2388" s="141" t="s">
        <v>4098</v>
      </c>
    </row>
    <row r="2389" spans="1:15" x14ac:dyDescent="0.2">
      <c r="A2389" s="141">
        <v>336721</v>
      </c>
      <c r="B2389" s="141" t="s">
        <v>4111</v>
      </c>
      <c r="C2389" s="141" t="s">
        <v>4099</v>
      </c>
      <c r="D2389" s="141" t="s">
        <v>4100</v>
      </c>
      <c r="E2389" s="141" t="s">
        <v>4099</v>
      </c>
      <c r="F2389" s="141" t="s">
        <v>4100</v>
      </c>
      <c r="G2389" s="141" t="s">
        <v>4099</v>
      </c>
      <c r="H2389" s="141" t="s">
        <v>4099</v>
      </c>
      <c r="I2389" s="141" t="s">
        <v>4099</v>
      </c>
      <c r="J2389" s="141" t="s">
        <v>4098</v>
      </c>
      <c r="K2389" s="141" t="s">
        <v>4098</v>
      </c>
      <c r="L2389" s="141" t="s">
        <v>4098</v>
      </c>
      <c r="M2389" s="141" t="s">
        <v>4098</v>
      </c>
      <c r="N2389" s="141" t="s">
        <v>4098</v>
      </c>
      <c r="O2389" s="141" t="s">
        <v>4098</v>
      </c>
    </row>
    <row r="2390" spans="1:15" x14ac:dyDescent="0.2">
      <c r="A2390" s="141">
        <v>336722</v>
      </c>
      <c r="B2390" s="141" t="s">
        <v>4111</v>
      </c>
      <c r="C2390" s="141" t="s">
        <v>4099</v>
      </c>
      <c r="D2390" s="141" t="s">
        <v>4098</v>
      </c>
      <c r="E2390" s="141" t="s">
        <v>4098</v>
      </c>
      <c r="F2390" s="141" t="s">
        <v>4099</v>
      </c>
      <c r="G2390" s="141" t="s">
        <v>4099</v>
      </c>
      <c r="H2390" s="141" t="s">
        <v>4099</v>
      </c>
      <c r="I2390" s="141" t="s">
        <v>4098</v>
      </c>
      <c r="J2390" s="141" t="s">
        <v>4098</v>
      </c>
      <c r="K2390" s="141" t="s">
        <v>4098</v>
      </c>
      <c r="L2390" s="141" t="s">
        <v>4098</v>
      </c>
      <c r="M2390" s="141" t="s">
        <v>4098</v>
      </c>
      <c r="N2390" s="141" t="s">
        <v>4098</v>
      </c>
      <c r="O2390" s="141" t="s">
        <v>4098</v>
      </c>
    </row>
    <row r="2391" spans="1:15" x14ac:dyDescent="0.2">
      <c r="A2391" s="141">
        <v>336732</v>
      </c>
      <c r="B2391" s="141" t="s">
        <v>4111</v>
      </c>
      <c r="C2391" s="141" t="s">
        <v>4100</v>
      </c>
      <c r="D2391" s="141" t="s">
        <v>4100</v>
      </c>
      <c r="E2391" s="141" t="s">
        <v>4100</v>
      </c>
      <c r="F2391" s="141" t="s">
        <v>4099</v>
      </c>
      <c r="G2391" s="141" t="s">
        <v>4100</v>
      </c>
      <c r="H2391" s="141" t="s">
        <v>4100</v>
      </c>
      <c r="I2391" s="141" t="s">
        <v>4100</v>
      </c>
      <c r="J2391" s="141" t="s">
        <v>4100</v>
      </c>
      <c r="K2391" s="141" t="s">
        <v>4099</v>
      </c>
      <c r="L2391" s="141" t="s">
        <v>4100</v>
      </c>
      <c r="M2391" s="141" t="s">
        <v>4100</v>
      </c>
      <c r="N2391" s="141" t="s">
        <v>4098</v>
      </c>
      <c r="O2391" s="141" t="s">
        <v>4098</v>
      </c>
    </row>
    <row r="2392" spans="1:15" x14ac:dyDescent="0.2">
      <c r="A2392" s="141">
        <v>336738</v>
      </c>
      <c r="B2392" s="141" t="s">
        <v>4111</v>
      </c>
      <c r="C2392" s="141" t="s">
        <v>4100</v>
      </c>
      <c r="D2392" s="141" t="s">
        <v>4100</v>
      </c>
      <c r="E2392" s="141" t="s">
        <v>4100</v>
      </c>
      <c r="F2392" s="141" t="s">
        <v>4098</v>
      </c>
      <c r="G2392" s="141" t="s">
        <v>4100</v>
      </c>
      <c r="H2392" s="141" t="s">
        <v>4098</v>
      </c>
      <c r="I2392" s="141" t="s">
        <v>4098</v>
      </c>
      <c r="J2392" s="141" t="s">
        <v>4098</v>
      </c>
      <c r="K2392" s="141" t="s">
        <v>4098</v>
      </c>
      <c r="L2392" s="141" t="s">
        <v>4098</v>
      </c>
      <c r="M2392" s="141" t="s">
        <v>4100</v>
      </c>
      <c r="N2392" s="141" t="s">
        <v>4098</v>
      </c>
      <c r="O2392" s="141" t="s">
        <v>4098</v>
      </c>
    </row>
    <row r="2393" spans="1:15" x14ac:dyDescent="0.2">
      <c r="A2393" s="141">
        <v>336743</v>
      </c>
      <c r="B2393" s="141" t="s">
        <v>4111</v>
      </c>
      <c r="C2393" s="141" t="s">
        <v>4099</v>
      </c>
      <c r="D2393" s="141" t="s">
        <v>4099</v>
      </c>
      <c r="E2393" s="141" t="s">
        <v>4099</v>
      </c>
      <c r="F2393" s="141" t="s">
        <v>4099</v>
      </c>
      <c r="G2393" s="141" t="s">
        <v>4099</v>
      </c>
      <c r="H2393" s="141" t="s">
        <v>4099</v>
      </c>
      <c r="I2393" s="141" t="s">
        <v>4098</v>
      </c>
      <c r="J2393" s="141" t="s">
        <v>4098</v>
      </c>
      <c r="K2393" s="141" t="s">
        <v>4098</v>
      </c>
      <c r="L2393" s="141" t="s">
        <v>4098</v>
      </c>
      <c r="M2393" s="141" t="s">
        <v>4099</v>
      </c>
      <c r="N2393" s="141" t="s">
        <v>4098</v>
      </c>
      <c r="O2393" s="141" t="s">
        <v>4098</v>
      </c>
    </row>
    <row r="2394" spans="1:15" x14ac:dyDescent="0.2">
      <c r="A2394" s="141">
        <v>336874</v>
      </c>
      <c r="B2394" s="141" t="s">
        <v>4111</v>
      </c>
      <c r="C2394" s="141" t="s">
        <v>4100</v>
      </c>
      <c r="D2394" s="141" t="s">
        <v>4098</v>
      </c>
      <c r="E2394" s="141" t="s">
        <v>4098</v>
      </c>
      <c r="F2394" s="141" t="s">
        <v>4100</v>
      </c>
      <c r="G2394" s="141" t="s">
        <v>4098</v>
      </c>
      <c r="H2394" s="141" t="s">
        <v>4098</v>
      </c>
      <c r="I2394" s="141" t="s">
        <v>4098</v>
      </c>
      <c r="J2394" s="141" t="s">
        <v>4100</v>
      </c>
      <c r="K2394" s="141" t="s">
        <v>4100</v>
      </c>
      <c r="L2394" s="141" t="s">
        <v>4100</v>
      </c>
      <c r="M2394" s="141" t="s">
        <v>4100</v>
      </c>
      <c r="N2394" s="141" t="s">
        <v>4100</v>
      </c>
      <c r="O2394" s="141" t="s">
        <v>4100</v>
      </c>
    </row>
    <row r="2395" spans="1:15" x14ac:dyDescent="0.2">
      <c r="A2395" s="141">
        <v>336899</v>
      </c>
      <c r="B2395" s="141" t="s">
        <v>4111</v>
      </c>
      <c r="C2395" s="141" t="s">
        <v>4099</v>
      </c>
      <c r="D2395" s="141" t="s">
        <v>4099</v>
      </c>
      <c r="E2395" s="141" t="s">
        <v>4100</v>
      </c>
      <c r="F2395" s="141" t="s">
        <v>4100</v>
      </c>
      <c r="G2395" s="141" t="s">
        <v>4100</v>
      </c>
      <c r="H2395" s="141" t="s">
        <v>4099</v>
      </c>
      <c r="I2395" s="141" t="s">
        <v>4098</v>
      </c>
      <c r="J2395" s="141" t="s">
        <v>4100</v>
      </c>
      <c r="K2395" s="141" t="s">
        <v>4099</v>
      </c>
      <c r="L2395" s="141" t="s">
        <v>4099</v>
      </c>
      <c r="M2395" s="141" t="s">
        <v>4100</v>
      </c>
      <c r="N2395" s="141" t="s">
        <v>4099</v>
      </c>
      <c r="O2395" s="141" t="s">
        <v>4099</v>
      </c>
    </row>
    <row r="2396" spans="1:15" x14ac:dyDescent="0.2">
      <c r="A2396" s="141">
        <v>336906</v>
      </c>
      <c r="B2396" s="141" t="s">
        <v>4111</v>
      </c>
      <c r="C2396" s="141" t="s">
        <v>4100</v>
      </c>
      <c r="D2396" s="141" t="s">
        <v>4099</v>
      </c>
      <c r="E2396" s="141" t="s">
        <v>4099</v>
      </c>
      <c r="F2396" s="141" t="s">
        <v>4100</v>
      </c>
      <c r="G2396" s="141" t="s">
        <v>4098</v>
      </c>
      <c r="H2396" s="141" t="s">
        <v>4098</v>
      </c>
      <c r="I2396" s="141" t="s">
        <v>4098</v>
      </c>
      <c r="J2396" s="141" t="s">
        <v>4099</v>
      </c>
      <c r="K2396" s="141" t="s">
        <v>4099</v>
      </c>
      <c r="L2396" s="141" t="s">
        <v>4099</v>
      </c>
      <c r="M2396" s="141" t="s">
        <v>4099</v>
      </c>
      <c r="N2396" s="141" t="s">
        <v>4099</v>
      </c>
      <c r="O2396" s="141" t="s">
        <v>4098</v>
      </c>
    </row>
    <row r="2397" spans="1:15" x14ac:dyDescent="0.2">
      <c r="A2397" s="141">
        <v>336916</v>
      </c>
      <c r="B2397" s="141" t="s">
        <v>4111</v>
      </c>
      <c r="C2397" s="141" t="s">
        <v>4098</v>
      </c>
      <c r="D2397" s="141" t="s">
        <v>4098</v>
      </c>
      <c r="E2397" s="141" t="s">
        <v>4098</v>
      </c>
      <c r="F2397" s="141" t="s">
        <v>4099</v>
      </c>
      <c r="G2397" s="141" t="s">
        <v>4098</v>
      </c>
      <c r="H2397" s="141" t="s">
        <v>4099</v>
      </c>
      <c r="I2397" s="141" t="s">
        <v>4098</v>
      </c>
      <c r="J2397" s="141" t="s">
        <v>4098</v>
      </c>
      <c r="K2397" s="141" t="s">
        <v>4100</v>
      </c>
      <c r="L2397" s="141" t="s">
        <v>4100</v>
      </c>
      <c r="M2397" s="141" t="s">
        <v>4100</v>
      </c>
      <c r="N2397" s="141" t="s">
        <v>4100</v>
      </c>
      <c r="O2397" s="141" t="s">
        <v>4098</v>
      </c>
    </row>
    <row r="2398" spans="1:15" x14ac:dyDescent="0.2">
      <c r="A2398" s="141">
        <v>336954</v>
      </c>
      <c r="B2398" s="141" t="s">
        <v>4111</v>
      </c>
      <c r="C2398" s="141" t="s">
        <v>4100</v>
      </c>
      <c r="D2398" s="141" t="s">
        <v>4099</v>
      </c>
      <c r="E2398" s="141" t="s">
        <v>4099</v>
      </c>
      <c r="F2398" s="141" t="s">
        <v>4099</v>
      </c>
      <c r="G2398" s="141" t="s">
        <v>4098</v>
      </c>
      <c r="H2398" s="141" t="s">
        <v>4099</v>
      </c>
      <c r="I2398" s="141" t="s">
        <v>4098</v>
      </c>
      <c r="J2398" s="141" t="s">
        <v>4099</v>
      </c>
      <c r="K2398" s="141" t="s">
        <v>4098</v>
      </c>
      <c r="L2398" s="141" t="s">
        <v>4098</v>
      </c>
      <c r="M2398" s="141" t="s">
        <v>4098</v>
      </c>
      <c r="N2398" s="141" t="s">
        <v>4098</v>
      </c>
      <c r="O2398" s="141" t="s">
        <v>4098</v>
      </c>
    </row>
    <row r="2399" spans="1:15" x14ac:dyDescent="0.2">
      <c r="A2399" s="141">
        <v>336999</v>
      </c>
      <c r="B2399" s="141" t="s">
        <v>4111</v>
      </c>
      <c r="C2399" s="141" t="s">
        <v>4099</v>
      </c>
      <c r="D2399" s="141" t="s">
        <v>4098</v>
      </c>
      <c r="E2399" s="141" t="s">
        <v>4098</v>
      </c>
      <c r="F2399" s="141" t="s">
        <v>4099</v>
      </c>
      <c r="G2399" s="141" t="s">
        <v>4098</v>
      </c>
      <c r="H2399" s="141" t="s">
        <v>4098</v>
      </c>
      <c r="I2399" s="141" t="s">
        <v>4098</v>
      </c>
      <c r="J2399" s="141" t="s">
        <v>4099</v>
      </c>
      <c r="K2399" s="141" t="s">
        <v>4099</v>
      </c>
      <c r="L2399" s="141" t="s">
        <v>4099</v>
      </c>
      <c r="M2399" s="141" t="s">
        <v>4099</v>
      </c>
      <c r="N2399" s="141" t="s">
        <v>4098</v>
      </c>
      <c r="O2399" s="141" t="s">
        <v>4098</v>
      </c>
    </row>
    <row r="2400" spans="1:15" x14ac:dyDescent="0.2">
      <c r="A2400" s="141">
        <v>337008</v>
      </c>
      <c r="B2400" s="141" t="s">
        <v>4111</v>
      </c>
      <c r="C2400" s="141" t="s">
        <v>4098</v>
      </c>
      <c r="D2400" s="141" t="s">
        <v>4098</v>
      </c>
      <c r="E2400" s="141" t="s">
        <v>4098</v>
      </c>
      <c r="F2400" s="141" t="s">
        <v>4098</v>
      </c>
      <c r="G2400" s="141" t="s">
        <v>4098</v>
      </c>
      <c r="H2400" s="141" t="s">
        <v>4099</v>
      </c>
      <c r="I2400" s="141" t="s">
        <v>4099</v>
      </c>
      <c r="J2400" s="141" t="s">
        <v>4098</v>
      </c>
      <c r="K2400" s="141" t="s">
        <v>4098</v>
      </c>
      <c r="L2400" s="141" t="s">
        <v>4098</v>
      </c>
      <c r="M2400" s="141" t="s">
        <v>4098</v>
      </c>
      <c r="N2400" s="141" t="s">
        <v>4098</v>
      </c>
      <c r="O2400" s="141" t="s">
        <v>4098</v>
      </c>
    </row>
    <row r="2401" spans="1:15" x14ac:dyDescent="0.2">
      <c r="A2401" s="141">
        <v>337189</v>
      </c>
      <c r="B2401" s="141" t="s">
        <v>4111</v>
      </c>
      <c r="C2401" s="141" t="s">
        <v>4098</v>
      </c>
      <c r="D2401" s="141" t="s">
        <v>4098</v>
      </c>
      <c r="E2401" s="141" t="s">
        <v>4099</v>
      </c>
      <c r="F2401" s="141" t="s">
        <v>4099</v>
      </c>
      <c r="G2401" s="141" t="s">
        <v>4099</v>
      </c>
      <c r="H2401" s="141" t="s">
        <v>4099</v>
      </c>
      <c r="I2401" s="141" t="s">
        <v>4098</v>
      </c>
      <c r="J2401" s="141" t="s">
        <v>4098</v>
      </c>
      <c r="K2401" s="141" t="s">
        <v>4098</v>
      </c>
      <c r="L2401" s="141" t="s">
        <v>4098</v>
      </c>
      <c r="M2401" s="141" t="s">
        <v>4098</v>
      </c>
      <c r="N2401" s="141" t="s">
        <v>4098</v>
      </c>
      <c r="O2401" s="141" t="s">
        <v>4098</v>
      </c>
    </row>
    <row r="2402" spans="1:15" x14ac:dyDescent="0.2">
      <c r="A2402" s="141">
        <v>337191</v>
      </c>
      <c r="B2402" s="141" t="s">
        <v>4111</v>
      </c>
      <c r="C2402" s="141" t="s">
        <v>4099</v>
      </c>
      <c r="D2402" s="141" t="s">
        <v>4098</v>
      </c>
      <c r="E2402" s="141" t="s">
        <v>4099</v>
      </c>
      <c r="F2402" s="141" t="s">
        <v>4099</v>
      </c>
      <c r="G2402" s="141" t="s">
        <v>4099</v>
      </c>
      <c r="H2402" s="141" t="s">
        <v>4099</v>
      </c>
      <c r="I2402" s="141" t="s">
        <v>4099</v>
      </c>
      <c r="J2402" s="141" t="s">
        <v>4099</v>
      </c>
      <c r="K2402" s="141" t="s">
        <v>4099</v>
      </c>
      <c r="L2402" s="141" t="s">
        <v>4099</v>
      </c>
      <c r="M2402" s="141" t="s">
        <v>4099</v>
      </c>
      <c r="N2402" s="141" t="s">
        <v>4098</v>
      </c>
      <c r="O2402" s="141" t="s">
        <v>4098</v>
      </c>
    </row>
    <row r="2403" spans="1:15" x14ac:dyDescent="0.2">
      <c r="A2403" s="141">
        <v>337193</v>
      </c>
      <c r="B2403" s="141" t="s">
        <v>4111</v>
      </c>
      <c r="C2403" s="141" t="s">
        <v>4099</v>
      </c>
      <c r="D2403" s="141" t="s">
        <v>4100</v>
      </c>
      <c r="E2403" s="141" t="s">
        <v>4100</v>
      </c>
      <c r="F2403" s="141" t="s">
        <v>4098</v>
      </c>
      <c r="G2403" s="141" t="s">
        <v>4098</v>
      </c>
      <c r="H2403" s="141" t="s">
        <v>4099</v>
      </c>
      <c r="I2403" s="141" t="s">
        <v>4098</v>
      </c>
      <c r="J2403" s="141" t="s">
        <v>4098</v>
      </c>
      <c r="K2403" s="141" t="s">
        <v>4099</v>
      </c>
      <c r="L2403" s="141" t="s">
        <v>4099</v>
      </c>
      <c r="M2403" s="141" t="s">
        <v>4099</v>
      </c>
      <c r="N2403" s="141" t="s">
        <v>4098</v>
      </c>
      <c r="O2403" s="141" t="s">
        <v>4099</v>
      </c>
    </row>
    <row r="2404" spans="1:15" x14ac:dyDescent="0.2">
      <c r="A2404" s="141">
        <v>337199</v>
      </c>
      <c r="B2404" s="141" t="s">
        <v>4111</v>
      </c>
      <c r="C2404" s="141" t="s">
        <v>4100</v>
      </c>
      <c r="D2404" s="141" t="s">
        <v>4100</v>
      </c>
      <c r="E2404" s="141" t="s">
        <v>4100</v>
      </c>
      <c r="F2404" s="141" t="s">
        <v>4099</v>
      </c>
      <c r="G2404" s="141" t="s">
        <v>4098</v>
      </c>
      <c r="H2404" s="141" t="s">
        <v>4099</v>
      </c>
      <c r="I2404" s="141" t="s">
        <v>4098</v>
      </c>
      <c r="J2404" s="141" t="s">
        <v>4100</v>
      </c>
      <c r="K2404" s="141" t="s">
        <v>4100</v>
      </c>
      <c r="L2404" s="141" t="s">
        <v>4099</v>
      </c>
      <c r="M2404" s="141" t="s">
        <v>4100</v>
      </c>
      <c r="N2404" s="141" t="s">
        <v>4098</v>
      </c>
      <c r="O2404" s="141" t="s">
        <v>4099</v>
      </c>
    </row>
    <row r="2405" spans="1:15" x14ac:dyDescent="0.2">
      <c r="A2405" s="141">
        <v>337225</v>
      </c>
      <c r="B2405" s="141" t="s">
        <v>4111</v>
      </c>
      <c r="C2405" s="141" t="s">
        <v>4099</v>
      </c>
      <c r="D2405" s="141" t="s">
        <v>4099</v>
      </c>
      <c r="E2405" s="141" t="s">
        <v>4099</v>
      </c>
      <c r="F2405" s="141" t="s">
        <v>4099</v>
      </c>
      <c r="G2405" s="141" t="s">
        <v>4099</v>
      </c>
      <c r="H2405" s="141" t="s">
        <v>4099</v>
      </c>
      <c r="I2405" s="141" t="s">
        <v>4099</v>
      </c>
      <c r="J2405" s="141" t="s">
        <v>4098</v>
      </c>
      <c r="K2405" s="141" t="s">
        <v>4098</v>
      </c>
      <c r="L2405" s="141" t="s">
        <v>4098</v>
      </c>
      <c r="M2405" s="141" t="s">
        <v>4098</v>
      </c>
      <c r="N2405" s="141" t="s">
        <v>4098</v>
      </c>
      <c r="O2405" s="141" t="s">
        <v>4098</v>
      </c>
    </row>
    <row r="2406" spans="1:15" x14ac:dyDescent="0.2">
      <c r="A2406" s="141">
        <v>337227</v>
      </c>
      <c r="B2406" s="141" t="s">
        <v>4111</v>
      </c>
      <c r="C2406" s="141" t="s">
        <v>4099</v>
      </c>
      <c r="D2406" s="141" t="s">
        <v>4099</v>
      </c>
      <c r="E2406" s="141" t="s">
        <v>4098</v>
      </c>
      <c r="F2406" s="141" t="s">
        <v>4098</v>
      </c>
      <c r="G2406" s="141" t="s">
        <v>4098</v>
      </c>
      <c r="H2406" s="141" t="s">
        <v>4098</v>
      </c>
      <c r="I2406" s="141" t="s">
        <v>4098</v>
      </c>
      <c r="J2406" s="141" t="s">
        <v>4098</v>
      </c>
      <c r="K2406" s="141" t="s">
        <v>4098</v>
      </c>
      <c r="L2406" s="141" t="s">
        <v>4098</v>
      </c>
      <c r="M2406" s="141" t="s">
        <v>4098</v>
      </c>
      <c r="N2406" s="141" t="s">
        <v>4098</v>
      </c>
      <c r="O2406" s="141" t="s">
        <v>4098</v>
      </c>
    </row>
    <row r="2407" spans="1:15" x14ac:dyDescent="0.2">
      <c r="A2407" s="141">
        <v>337229</v>
      </c>
      <c r="B2407" s="141" t="s">
        <v>4111</v>
      </c>
      <c r="C2407" s="141" t="s">
        <v>4099</v>
      </c>
      <c r="D2407" s="141" t="s">
        <v>4098</v>
      </c>
      <c r="E2407" s="141" t="s">
        <v>4098</v>
      </c>
      <c r="F2407" s="141" t="s">
        <v>4099</v>
      </c>
      <c r="G2407" s="141" t="s">
        <v>4098</v>
      </c>
      <c r="H2407" s="141" t="s">
        <v>4099</v>
      </c>
      <c r="I2407" s="141" t="s">
        <v>4099</v>
      </c>
      <c r="J2407" s="141" t="s">
        <v>4098</v>
      </c>
      <c r="K2407" s="141" t="s">
        <v>4098</v>
      </c>
      <c r="L2407" s="141" t="s">
        <v>4098</v>
      </c>
      <c r="M2407" s="141" t="s">
        <v>4098</v>
      </c>
      <c r="N2407" s="141" t="s">
        <v>4098</v>
      </c>
      <c r="O2407" s="141" t="s">
        <v>4098</v>
      </c>
    </row>
    <row r="2408" spans="1:15" x14ac:dyDescent="0.2">
      <c r="A2408" s="141">
        <v>337230</v>
      </c>
      <c r="B2408" s="141" t="s">
        <v>4111</v>
      </c>
      <c r="C2408" s="141" t="s">
        <v>4099</v>
      </c>
      <c r="D2408" s="141" t="s">
        <v>4099</v>
      </c>
      <c r="E2408" s="141" t="s">
        <v>4098</v>
      </c>
      <c r="F2408" s="141" t="s">
        <v>4099</v>
      </c>
      <c r="G2408" s="141" t="s">
        <v>4099</v>
      </c>
      <c r="H2408" s="141" t="s">
        <v>4099</v>
      </c>
      <c r="I2408" s="141" t="s">
        <v>4098</v>
      </c>
      <c r="J2408" s="141" t="s">
        <v>4098</v>
      </c>
      <c r="K2408" s="141" t="s">
        <v>4099</v>
      </c>
      <c r="L2408" s="141" t="s">
        <v>4098</v>
      </c>
      <c r="M2408" s="141" t="s">
        <v>4098</v>
      </c>
      <c r="N2408" s="141" t="s">
        <v>4098</v>
      </c>
      <c r="O2408" s="141" t="s">
        <v>4098</v>
      </c>
    </row>
    <row r="2409" spans="1:15" x14ac:dyDescent="0.2">
      <c r="A2409" s="141">
        <v>337233</v>
      </c>
      <c r="B2409" s="141" t="s">
        <v>4111</v>
      </c>
      <c r="C2409" s="141" t="s">
        <v>4099</v>
      </c>
      <c r="D2409" s="141" t="s">
        <v>4100</v>
      </c>
      <c r="E2409" s="141" t="s">
        <v>4099</v>
      </c>
      <c r="F2409" s="141" t="s">
        <v>4099</v>
      </c>
      <c r="G2409" s="141" t="s">
        <v>4100</v>
      </c>
      <c r="H2409" s="141" t="s">
        <v>4099</v>
      </c>
      <c r="I2409" s="141" t="s">
        <v>4099</v>
      </c>
      <c r="J2409" s="141" t="s">
        <v>4099</v>
      </c>
      <c r="K2409" s="141" t="s">
        <v>4099</v>
      </c>
      <c r="L2409" s="141" t="s">
        <v>4099</v>
      </c>
      <c r="M2409" s="141" t="s">
        <v>4099</v>
      </c>
      <c r="N2409" s="141" t="s">
        <v>4099</v>
      </c>
      <c r="O2409" s="141" t="s">
        <v>4098</v>
      </c>
    </row>
    <row r="2410" spans="1:15" x14ac:dyDescent="0.2">
      <c r="A2410" s="141">
        <v>337234</v>
      </c>
      <c r="B2410" s="141" t="s">
        <v>4111</v>
      </c>
      <c r="C2410" s="141" t="s">
        <v>4098</v>
      </c>
      <c r="D2410" s="141" t="s">
        <v>4098</v>
      </c>
      <c r="E2410" s="141" t="s">
        <v>4099</v>
      </c>
      <c r="F2410" s="141" t="s">
        <v>4099</v>
      </c>
      <c r="G2410" s="141" t="s">
        <v>4098</v>
      </c>
      <c r="H2410" s="141" t="s">
        <v>4098</v>
      </c>
      <c r="I2410" s="141" t="s">
        <v>4098</v>
      </c>
      <c r="J2410" s="141" t="s">
        <v>4098</v>
      </c>
      <c r="K2410" s="141" t="s">
        <v>4098</v>
      </c>
      <c r="L2410" s="141" t="s">
        <v>4098</v>
      </c>
      <c r="M2410" s="141" t="s">
        <v>4098</v>
      </c>
      <c r="N2410" s="141" t="s">
        <v>4098</v>
      </c>
      <c r="O2410" s="141" t="s">
        <v>4098</v>
      </c>
    </row>
    <row r="2411" spans="1:15" x14ac:dyDescent="0.2">
      <c r="A2411" s="141">
        <v>337237</v>
      </c>
      <c r="B2411" s="141" t="s">
        <v>4111</v>
      </c>
      <c r="C2411" s="141" t="s">
        <v>4099</v>
      </c>
      <c r="D2411" s="141" t="s">
        <v>4098</v>
      </c>
      <c r="E2411" s="141" t="s">
        <v>4098</v>
      </c>
      <c r="F2411" s="141" t="s">
        <v>4098</v>
      </c>
      <c r="G2411" s="141" t="s">
        <v>4098</v>
      </c>
      <c r="H2411" s="141" t="s">
        <v>4099</v>
      </c>
      <c r="I2411" s="141" t="s">
        <v>4098</v>
      </c>
      <c r="J2411" s="141" t="s">
        <v>4098</v>
      </c>
      <c r="K2411" s="141" t="s">
        <v>4098</v>
      </c>
      <c r="L2411" s="141" t="s">
        <v>4098</v>
      </c>
      <c r="M2411" s="141" t="s">
        <v>4098</v>
      </c>
      <c r="N2411" s="141" t="s">
        <v>4098</v>
      </c>
      <c r="O2411" s="141" t="s">
        <v>4098</v>
      </c>
    </row>
    <row r="2412" spans="1:15" x14ac:dyDescent="0.2">
      <c r="A2412" s="141">
        <v>337238</v>
      </c>
      <c r="B2412" s="141" t="s">
        <v>4111</v>
      </c>
      <c r="C2412" s="141" t="s">
        <v>4098</v>
      </c>
      <c r="D2412" s="141" t="s">
        <v>4100</v>
      </c>
      <c r="E2412" s="141" t="s">
        <v>4098</v>
      </c>
      <c r="F2412" s="141" t="s">
        <v>4098</v>
      </c>
      <c r="G2412" s="141" t="s">
        <v>4100</v>
      </c>
      <c r="H2412" s="141" t="s">
        <v>4098</v>
      </c>
      <c r="I2412" s="141" t="s">
        <v>4098</v>
      </c>
      <c r="J2412" s="141" t="s">
        <v>4098</v>
      </c>
      <c r="K2412" s="141" t="s">
        <v>4098</v>
      </c>
      <c r="L2412" s="141" t="s">
        <v>4098</v>
      </c>
      <c r="M2412" s="141" t="s">
        <v>4098</v>
      </c>
      <c r="N2412" s="141" t="s">
        <v>4098</v>
      </c>
      <c r="O2412" s="141" t="s">
        <v>4098</v>
      </c>
    </row>
    <row r="2413" spans="1:15" x14ac:dyDescent="0.2">
      <c r="A2413" s="141">
        <v>337239</v>
      </c>
      <c r="B2413" s="141" t="s">
        <v>4111</v>
      </c>
      <c r="C2413" s="141" t="s">
        <v>4098</v>
      </c>
      <c r="D2413" s="141" t="s">
        <v>4099</v>
      </c>
      <c r="E2413" s="141" t="s">
        <v>4098</v>
      </c>
      <c r="F2413" s="141" t="s">
        <v>4098</v>
      </c>
      <c r="G2413" s="141" t="s">
        <v>4099</v>
      </c>
      <c r="H2413" s="141" t="s">
        <v>4099</v>
      </c>
      <c r="I2413" s="141" t="s">
        <v>4098</v>
      </c>
      <c r="J2413" s="141" t="s">
        <v>4098</v>
      </c>
      <c r="K2413" s="141" t="s">
        <v>4098</v>
      </c>
      <c r="L2413" s="141" t="s">
        <v>4098</v>
      </c>
      <c r="M2413" s="141" t="s">
        <v>4098</v>
      </c>
      <c r="N2413" s="141" t="s">
        <v>4098</v>
      </c>
      <c r="O2413" s="141" t="s">
        <v>4098</v>
      </c>
    </row>
    <row r="2414" spans="1:15" x14ac:dyDescent="0.2">
      <c r="A2414" s="141">
        <v>337240</v>
      </c>
      <c r="B2414" s="141" t="s">
        <v>4111</v>
      </c>
      <c r="C2414" s="141" t="s">
        <v>4100</v>
      </c>
      <c r="D2414" s="141" t="s">
        <v>4100</v>
      </c>
      <c r="E2414" s="141" t="s">
        <v>4099</v>
      </c>
      <c r="F2414" s="141" t="s">
        <v>4100</v>
      </c>
      <c r="G2414" s="141" t="s">
        <v>4100</v>
      </c>
      <c r="H2414" s="141" t="s">
        <v>4099</v>
      </c>
      <c r="I2414" s="141" t="s">
        <v>4099</v>
      </c>
      <c r="J2414" s="141" t="s">
        <v>4098</v>
      </c>
      <c r="K2414" s="141" t="s">
        <v>4098</v>
      </c>
      <c r="L2414" s="141" t="s">
        <v>4098</v>
      </c>
      <c r="M2414" s="141" t="s">
        <v>4098</v>
      </c>
      <c r="N2414" s="141" t="s">
        <v>4098</v>
      </c>
      <c r="O2414" s="141" t="s">
        <v>4098</v>
      </c>
    </row>
    <row r="2415" spans="1:15" x14ac:dyDescent="0.2">
      <c r="A2415" s="141">
        <v>337241</v>
      </c>
      <c r="B2415" s="141" t="s">
        <v>4111</v>
      </c>
      <c r="C2415" s="141" t="s">
        <v>4098</v>
      </c>
      <c r="D2415" s="141" t="s">
        <v>4098</v>
      </c>
      <c r="E2415" s="141" t="s">
        <v>4098</v>
      </c>
      <c r="F2415" s="141" t="s">
        <v>4098</v>
      </c>
      <c r="G2415" s="141" t="s">
        <v>4098</v>
      </c>
      <c r="H2415" s="141" t="s">
        <v>4099</v>
      </c>
      <c r="I2415" s="141" t="s">
        <v>4099</v>
      </c>
      <c r="J2415" s="141" t="s">
        <v>4098</v>
      </c>
      <c r="K2415" s="141" t="s">
        <v>4098</v>
      </c>
      <c r="L2415" s="141" t="s">
        <v>4098</v>
      </c>
      <c r="M2415" s="141" t="s">
        <v>4098</v>
      </c>
      <c r="N2415" s="141" t="s">
        <v>4098</v>
      </c>
      <c r="O2415" s="141" t="s">
        <v>4098</v>
      </c>
    </row>
    <row r="2416" spans="1:15" x14ac:dyDescent="0.2">
      <c r="A2416" s="141">
        <v>337248</v>
      </c>
      <c r="B2416" s="141" t="s">
        <v>4111</v>
      </c>
      <c r="C2416" s="141" t="s">
        <v>4099</v>
      </c>
      <c r="D2416" s="141" t="s">
        <v>4099</v>
      </c>
      <c r="E2416" s="141" t="s">
        <v>4098</v>
      </c>
      <c r="F2416" s="141" t="s">
        <v>4099</v>
      </c>
      <c r="G2416" s="141" t="s">
        <v>4099</v>
      </c>
      <c r="H2416" s="141" t="s">
        <v>4099</v>
      </c>
      <c r="I2416" s="141" t="s">
        <v>4099</v>
      </c>
      <c r="J2416" s="141" t="s">
        <v>4099</v>
      </c>
      <c r="K2416" s="141" t="s">
        <v>4098</v>
      </c>
      <c r="L2416" s="141" t="s">
        <v>4099</v>
      </c>
      <c r="M2416" s="141" t="s">
        <v>4098</v>
      </c>
      <c r="N2416" s="141" t="s">
        <v>4098</v>
      </c>
      <c r="O2416" s="141" t="s">
        <v>4098</v>
      </c>
    </row>
    <row r="2417" spans="1:15" x14ac:dyDescent="0.2">
      <c r="A2417" s="141">
        <v>337251</v>
      </c>
      <c r="B2417" s="141" t="s">
        <v>4111</v>
      </c>
      <c r="C2417" s="141" t="s">
        <v>4099</v>
      </c>
      <c r="D2417" s="141" t="s">
        <v>4099</v>
      </c>
      <c r="E2417" s="141" t="s">
        <v>4100</v>
      </c>
      <c r="F2417" s="141" t="s">
        <v>4099</v>
      </c>
      <c r="G2417" s="141" t="s">
        <v>4100</v>
      </c>
      <c r="H2417" s="141" t="s">
        <v>4100</v>
      </c>
      <c r="I2417" s="141" t="s">
        <v>4098</v>
      </c>
      <c r="J2417" s="141" t="s">
        <v>4098</v>
      </c>
      <c r="K2417" s="141" t="s">
        <v>4098</v>
      </c>
      <c r="L2417" s="141" t="s">
        <v>4098</v>
      </c>
      <c r="M2417" s="141" t="s">
        <v>4098</v>
      </c>
      <c r="N2417" s="141" t="s">
        <v>4098</v>
      </c>
      <c r="O2417" s="141" t="s">
        <v>4098</v>
      </c>
    </row>
    <row r="2418" spans="1:15" x14ac:dyDescent="0.2">
      <c r="A2418" s="141">
        <v>337255</v>
      </c>
      <c r="B2418" s="141" t="s">
        <v>4111</v>
      </c>
      <c r="C2418" s="141" t="s">
        <v>4099</v>
      </c>
      <c r="D2418" s="141" t="s">
        <v>4099</v>
      </c>
      <c r="E2418" s="141" t="s">
        <v>4099</v>
      </c>
      <c r="F2418" s="141" t="s">
        <v>4098</v>
      </c>
      <c r="G2418" s="141" t="s">
        <v>4098</v>
      </c>
      <c r="H2418" s="141" t="s">
        <v>4098</v>
      </c>
      <c r="I2418" s="141" t="s">
        <v>4098</v>
      </c>
      <c r="J2418" s="141" t="s">
        <v>4098</v>
      </c>
      <c r="K2418" s="141" t="s">
        <v>4098</v>
      </c>
      <c r="L2418" s="141" t="s">
        <v>4098</v>
      </c>
      <c r="M2418" s="141" t="s">
        <v>4098</v>
      </c>
      <c r="N2418" s="141" t="s">
        <v>4098</v>
      </c>
      <c r="O2418" s="141" t="s">
        <v>4098</v>
      </c>
    </row>
    <row r="2419" spans="1:15" x14ac:dyDescent="0.2">
      <c r="A2419" s="141">
        <v>337264</v>
      </c>
      <c r="B2419" s="141" t="s">
        <v>4111</v>
      </c>
      <c r="C2419" s="141" t="s">
        <v>4099</v>
      </c>
      <c r="D2419" s="141" t="s">
        <v>4099</v>
      </c>
      <c r="E2419" s="141" t="s">
        <v>4100</v>
      </c>
      <c r="F2419" s="141" t="s">
        <v>4100</v>
      </c>
      <c r="G2419" s="141" t="s">
        <v>4099</v>
      </c>
      <c r="H2419" s="141" t="s">
        <v>4100</v>
      </c>
      <c r="I2419" s="141" t="s">
        <v>4100</v>
      </c>
      <c r="J2419" s="141" t="s">
        <v>4099</v>
      </c>
      <c r="K2419" s="141" t="s">
        <v>4099</v>
      </c>
      <c r="L2419" s="141" t="s">
        <v>4099</v>
      </c>
      <c r="M2419" s="141" t="s">
        <v>4099</v>
      </c>
      <c r="N2419" s="141" t="s">
        <v>4099</v>
      </c>
      <c r="O2419" s="141" t="s">
        <v>4098</v>
      </c>
    </row>
    <row r="2420" spans="1:15" x14ac:dyDescent="0.2">
      <c r="A2420" s="141">
        <v>337283</v>
      </c>
      <c r="B2420" s="141" t="s">
        <v>4111</v>
      </c>
      <c r="C2420" s="141" t="s">
        <v>4099</v>
      </c>
      <c r="D2420" s="141" t="s">
        <v>4098</v>
      </c>
      <c r="E2420" s="141" t="s">
        <v>4099</v>
      </c>
      <c r="F2420" s="141" t="s">
        <v>4098</v>
      </c>
      <c r="G2420" s="141" t="s">
        <v>4099</v>
      </c>
      <c r="H2420" s="141" t="s">
        <v>4098</v>
      </c>
      <c r="I2420" s="141" t="s">
        <v>4098</v>
      </c>
      <c r="J2420" s="141" t="s">
        <v>4098</v>
      </c>
      <c r="K2420" s="141" t="s">
        <v>4098</v>
      </c>
      <c r="L2420" s="141" t="s">
        <v>4098</v>
      </c>
      <c r="M2420" s="141" t="s">
        <v>4098</v>
      </c>
      <c r="N2420" s="141" t="s">
        <v>4098</v>
      </c>
      <c r="O2420" s="141" t="s">
        <v>4098</v>
      </c>
    </row>
    <row r="2421" spans="1:15" x14ac:dyDescent="0.2">
      <c r="A2421" s="141">
        <v>337309</v>
      </c>
      <c r="B2421" s="141" t="s">
        <v>4111</v>
      </c>
      <c r="C2421" s="141" t="s">
        <v>4100</v>
      </c>
      <c r="D2421" s="141" t="s">
        <v>4100</v>
      </c>
      <c r="E2421" s="141" t="s">
        <v>4098</v>
      </c>
      <c r="F2421" s="141" t="s">
        <v>4100</v>
      </c>
      <c r="G2421" s="141" t="s">
        <v>4099</v>
      </c>
      <c r="H2421" s="141" t="s">
        <v>4100</v>
      </c>
      <c r="I2421" s="141" t="s">
        <v>4100</v>
      </c>
      <c r="J2421" s="141" t="s">
        <v>4100</v>
      </c>
      <c r="K2421" s="141" t="s">
        <v>4100</v>
      </c>
      <c r="L2421" s="141" t="s">
        <v>4100</v>
      </c>
      <c r="M2421" s="141" t="s">
        <v>4100</v>
      </c>
      <c r="N2421" s="141" t="s">
        <v>4100</v>
      </c>
      <c r="O2421" s="141" t="s">
        <v>4099</v>
      </c>
    </row>
    <row r="2422" spans="1:15" x14ac:dyDescent="0.2">
      <c r="A2422" s="141">
        <v>337311</v>
      </c>
      <c r="B2422" s="141" t="s">
        <v>4111</v>
      </c>
      <c r="C2422" s="141" t="s">
        <v>4100</v>
      </c>
      <c r="D2422" s="141" t="s">
        <v>4100</v>
      </c>
      <c r="E2422" s="141" t="s">
        <v>4100</v>
      </c>
      <c r="F2422" s="141" t="s">
        <v>4099</v>
      </c>
      <c r="G2422" s="141" t="s">
        <v>4100</v>
      </c>
      <c r="H2422" s="141" t="s">
        <v>4099</v>
      </c>
      <c r="I2422" s="141" t="s">
        <v>4099</v>
      </c>
      <c r="J2422" s="141" t="s">
        <v>4100</v>
      </c>
      <c r="K2422" s="141" t="s">
        <v>4099</v>
      </c>
      <c r="L2422" s="141" t="s">
        <v>4099</v>
      </c>
      <c r="M2422" s="141" t="s">
        <v>4099</v>
      </c>
      <c r="N2422" s="141" t="s">
        <v>4099</v>
      </c>
      <c r="O2422" s="141" t="s">
        <v>4098</v>
      </c>
    </row>
    <row r="2423" spans="1:15" x14ac:dyDescent="0.2">
      <c r="A2423" s="141">
        <v>337315</v>
      </c>
      <c r="B2423" s="141" t="s">
        <v>4111</v>
      </c>
      <c r="C2423" s="141" t="s">
        <v>4098</v>
      </c>
      <c r="D2423" s="141" t="s">
        <v>4099</v>
      </c>
      <c r="E2423" s="141" t="s">
        <v>4098</v>
      </c>
      <c r="F2423" s="141" t="s">
        <v>4098</v>
      </c>
      <c r="G2423" s="141" t="s">
        <v>4098</v>
      </c>
      <c r="H2423" s="141" t="s">
        <v>4099</v>
      </c>
      <c r="I2423" s="141" t="s">
        <v>4099</v>
      </c>
      <c r="J2423" s="141" t="s">
        <v>4098</v>
      </c>
      <c r="K2423" s="141" t="s">
        <v>4098</v>
      </c>
      <c r="L2423" s="141" t="s">
        <v>4098</v>
      </c>
      <c r="M2423" s="141" t="s">
        <v>4098</v>
      </c>
      <c r="N2423" s="141" t="s">
        <v>4098</v>
      </c>
      <c r="O2423" s="141" t="s">
        <v>4098</v>
      </c>
    </row>
    <row r="2424" spans="1:15" x14ac:dyDescent="0.2">
      <c r="A2424" s="141">
        <v>337316</v>
      </c>
      <c r="B2424" s="141" t="s">
        <v>4111</v>
      </c>
      <c r="C2424" s="141" t="s">
        <v>4099</v>
      </c>
      <c r="D2424" s="141" t="s">
        <v>4099</v>
      </c>
      <c r="E2424" s="141" t="s">
        <v>4099</v>
      </c>
      <c r="F2424" s="141" t="s">
        <v>4099</v>
      </c>
      <c r="G2424" s="141" t="s">
        <v>4099</v>
      </c>
      <c r="H2424" s="141" t="s">
        <v>4099</v>
      </c>
      <c r="I2424" s="141" t="s">
        <v>4099</v>
      </c>
      <c r="J2424" s="141" t="s">
        <v>4098</v>
      </c>
      <c r="K2424" s="141" t="s">
        <v>4098</v>
      </c>
      <c r="L2424" s="141" t="s">
        <v>4098</v>
      </c>
      <c r="M2424" s="141" t="s">
        <v>4098</v>
      </c>
      <c r="N2424" s="141" t="s">
        <v>4098</v>
      </c>
      <c r="O2424" s="141" t="s">
        <v>4098</v>
      </c>
    </row>
    <row r="2425" spans="1:15" x14ac:dyDescent="0.2">
      <c r="A2425" s="141">
        <v>337317</v>
      </c>
      <c r="B2425" s="141" t="s">
        <v>4111</v>
      </c>
      <c r="C2425" s="141" t="s">
        <v>4099</v>
      </c>
      <c r="D2425" s="141" t="s">
        <v>4100</v>
      </c>
      <c r="E2425" s="141" t="s">
        <v>4099</v>
      </c>
      <c r="F2425" s="141" t="s">
        <v>4100</v>
      </c>
      <c r="G2425" s="141" t="s">
        <v>4099</v>
      </c>
      <c r="H2425" s="141" t="s">
        <v>4100</v>
      </c>
      <c r="I2425" s="141" t="s">
        <v>4099</v>
      </c>
      <c r="J2425" s="141" t="s">
        <v>4099</v>
      </c>
      <c r="K2425" s="141" t="s">
        <v>4099</v>
      </c>
      <c r="L2425" s="141" t="s">
        <v>4099</v>
      </c>
      <c r="M2425" s="141" t="s">
        <v>4099</v>
      </c>
      <c r="N2425" s="141" t="s">
        <v>4099</v>
      </c>
      <c r="O2425" s="141" t="s">
        <v>4098</v>
      </c>
    </row>
    <row r="2426" spans="1:15" x14ac:dyDescent="0.2">
      <c r="A2426" s="141">
        <v>337321</v>
      </c>
      <c r="B2426" s="141" t="s">
        <v>4111</v>
      </c>
      <c r="C2426" s="141" t="s">
        <v>4100</v>
      </c>
      <c r="D2426" s="141" t="s">
        <v>4100</v>
      </c>
      <c r="E2426" s="141" t="s">
        <v>4100</v>
      </c>
      <c r="F2426" s="141" t="s">
        <v>4100</v>
      </c>
      <c r="G2426" s="141" t="s">
        <v>4100</v>
      </c>
      <c r="H2426" s="141" t="s">
        <v>4100</v>
      </c>
      <c r="I2426" s="141" t="s">
        <v>4100</v>
      </c>
      <c r="J2426" s="141" t="s">
        <v>4099</v>
      </c>
      <c r="K2426" s="141" t="s">
        <v>4099</v>
      </c>
      <c r="L2426" s="141" t="s">
        <v>4099</v>
      </c>
      <c r="M2426" s="141" t="s">
        <v>4099</v>
      </c>
      <c r="N2426" s="141" t="s">
        <v>4099</v>
      </c>
      <c r="O2426" s="141" t="s">
        <v>4098</v>
      </c>
    </row>
    <row r="2427" spans="1:15" x14ac:dyDescent="0.2">
      <c r="A2427" s="141">
        <v>337326</v>
      </c>
      <c r="B2427" s="141" t="s">
        <v>4111</v>
      </c>
      <c r="C2427" s="141" t="s">
        <v>4099</v>
      </c>
      <c r="D2427" s="141" t="s">
        <v>4099</v>
      </c>
      <c r="E2427" s="141" t="s">
        <v>4099</v>
      </c>
      <c r="F2427" s="141" t="s">
        <v>4098</v>
      </c>
      <c r="G2427" s="141" t="s">
        <v>4098</v>
      </c>
      <c r="H2427" s="141" t="s">
        <v>4099</v>
      </c>
      <c r="I2427" s="141" t="s">
        <v>4099</v>
      </c>
      <c r="J2427" s="141" t="s">
        <v>4098</v>
      </c>
      <c r="K2427" s="141" t="s">
        <v>4098</v>
      </c>
      <c r="L2427" s="141" t="s">
        <v>4098</v>
      </c>
      <c r="M2427" s="141" t="s">
        <v>4098</v>
      </c>
      <c r="N2427" s="141" t="s">
        <v>4098</v>
      </c>
      <c r="O2427" s="141" t="s">
        <v>4098</v>
      </c>
    </row>
    <row r="2428" spans="1:15" x14ac:dyDescent="0.2">
      <c r="A2428" s="141">
        <v>337329</v>
      </c>
      <c r="B2428" s="141" t="s">
        <v>4111</v>
      </c>
      <c r="C2428" s="141" t="s">
        <v>4099</v>
      </c>
      <c r="D2428" s="141" t="s">
        <v>4099</v>
      </c>
      <c r="E2428" s="141" t="s">
        <v>4099</v>
      </c>
      <c r="F2428" s="141" t="s">
        <v>4099</v>
      </c>
      <c r="G2428" s="141" t="s">
        <v>4099</v>
      </c>
      <c r="H2428" s="141" t="s">
        <v>4099</v>
      </c>
      <c r="I2428" s="141" t="s">
        <v>4099</v>
      </c>
      <c r="J2428" s="141" t="s">
        <v>4098</v>
      </c>
      <c r="K2428" s="141" t="s">
        <v>4098</v>
      </c>
      <c r="L2428" s="141" t="s">
        <v>4098</v>
      </c>
      <c r="M2428" s="141" t="s">
        <v>4098</v>
      </c>
      <c r="N2428" s="141" t="s">
        <v>4098</v>
      </c>
      <c r="O2428" s="141" t="s">
        <v>4098</v>
      </c>
    </row>
    <row r="2429" spans="1:15" x14ac:dyDescent="0.2">
      <c r="A2429" s="141">
        <v>337330</v>
      </c>
      <c r="B2429" s="141" t="s">
        <v>4111</v>
      </c>
      <c r="C2429" s="141" t="s">
        <v>4099</v>
      </c>
      <c r="D2429" s="141" t="s">
        <v>4099</v>
      </c>
      <c r="E2429" s="141" t="s">
        <v>4100</v>
      </c>
      <c r="F2429" s="141" t="s">
        <v>4100</v>
      </c>
      <c r="G2429" s="141" t="s">
        <v>4099</v>
      </c>
      <c r="H2429" s="141" t="s">
        <v>4100</v>
      </c>
      <c r="I2429" s="141" t="s">
        <v>4099</v>
      </c>
      <c r="J2429" s="141" t="s">
        <v>4099</v>
      </c>
      <c r="K2429" s="141" t="s">
        <v>4099</v>
      </c>
      <c r="L2429" s="141" t="s">
        <v>4099</v>
      </c>
      <c r="M2429" s="141" t="s">
        <v>4099</v>
      </c>
      <c r="N2429" s="141" t="s">
        <v>4099</v>
      </c>
      <c r="O2429" s="141" t="s">
        <v>4098</v>
      </c>
    </row>
    <row r="2430" spans="1:15" x14ac:dyDescent="0.2">
      <c r="A2430" s="141">
        <v>337331</v>
      </c>
      <c r="B2430" s="141" t="s">
        <v>4111</v>
      </c>
      <c r="C2430" s="141" t="s">
        <v>4099</v>
      </c>
      <c r="D2430" s="141" t="s">
        <v>4099</v>
      </c>
      <c r="E2430" s="141" t="s">
        <v>4099</v>
      </c>
      <c r="F2430" s="141" t="s">
        <v>4099</v>
      </c>
      <c r="G2430" s="141" t="s">
        <v>4099</v>
      </c>
      <c r="H2430" s="141" t="s">
        <v>4098</v>
      </c>
      <c r="I2430" s="141" t="s">
        <v>4099</v>
      </c>
      <c r="J2430" s="141" t="s">
        <v>4098</v>
      </c>
      <c r="K2430" s="141" t="s">
        <v>4098</v>
      </c>
      <c r="L2430" s="141" t="s">
        <v>4098</v>
      </c>
      <c r="M2430" s="141" t="s">
        <v>4098</v>
      </c>
      <c r="N2430" s="141" t="s">
        <v>4098</v>
      </c>
      <c r="O2430" s="141" t="s">
        <v>4098</v>
      </c>
    </row>
    <row r="2431" spans="1:15" x14ac:dyDescent="0.2">
      <c r="A2431" s="141">
        <v>337332</v>
      </c>
      <c r="B2431" s="141" t="s">
        <v>4111</v>
      </c>
      <c r="C2431" s="141" t="s">
        <v>4099</v>
      </c>
      <c r="D2431" s="141" t="s">
        <v>4099</v>
      </c>
      <c r="E2431" s="141" t="s">
        <v>4099</v>
      </c>
      <c r="F2431" s="141" t="s">
        <v>4099</v>
      </c>
      <c r="G2431" s="141" t="s">
        <v>4099</v>
      </c>
      <c r="H2431" s="141" t="s">
        <v>4099</v>
      </c>
      <c r="I2431" s="141" t="s">
        <v>4100</v>
      </c>
      <c r="J2431" s="141" t="s">
        <v>4099</v>
      </c>
      <c r="K2431" s="141" t="s">
        <v>4099</v>
      </c>
      <c r="L2431" s="141" t="s">
        <v>4099</v>
      </c>
      <c r="M2431" s="141" t="s">
        <v>4099</v>
      </c>
      <c r="N2431" s="141" t="s">
        <v>4099</v>
      </c>
      <c r="O2431" s="141" t="s">
        <v>4098</v>
      </c>
    </row>
    <row r="2432" spans="1:15" x14ac:dyDescent="0.2">
      <c r="A2432" s="141">
        <v>337333</v>
      </c>
      <c r="B2432" s="141" t="s">
        <v>4111</v>
      </c>
      <c r="C2432" s="141" t="s">
        <v>4099</v>
      </c>
      <c r="D2432" s="141" t="s">
        <v>4099</v>
      </c>
      <c r="E2432" s="141" t="s">
        <v>4099</v>
      </c>
      <c r="F2432" s="141" t="s">
        <v>4099</v>
      </c>
      <c r="G2432" s="141" t="s">
        <v>4099</v>
      </c>
      <c r="H2432" s="141" t="s">
        <v>4098</v>
      </c>
      <c r="I2432" s="141" t="s">
        <v>4099</v>
      </c>
      <c r="J2432" s="141" t="s">
        <v>4098</v>
      </c>
      <c r="K2432" s="141" t="s">
        <v>4098</v>
      </c>
      <c r="L2432" s="141" t="s">
        <v>4098</v>
      </c>
      <c r="M2432" s="141" t="s">
        <v>4098</v>
      </c>
      <c r="N2432" s="141" t="s">
        <v>4098</v>
      </c>
      <c r="O2432" s="141" t="s">
        <v>4098</v>
      </c>
    </row>
    <row r="2433" spans="1:15" x14ac:dyDescent="0.2">
      <c r="A2433" s="141">
        <v>337334</v>
      </c>
      <c r="B2433" s="141" t="s">
        <v>4111</v>
      </c>
      <c r="C2433" s="141" t="s">
        <v>4100</v>
      </c>
      <c r="D2433" s="141" t="s">
        <v>4100</v>
      </c>
      <c r="E2433" s="141" t="s">
        <v>4100</v>
      </c>
      <c r="F2433" s="141" t="s">
        <v>4100</v>
      </c>
      <c r="G2433" s="141" t="s">
        <v>4100</v>
      </c>
      <c r="H2433" s="141" t="s">
        <v>4099</v>
      </c>
      <c r="I2433" s="141" t="s">
        <v>4099</v>
      </c>
      <c r="J2433" s="141" t="s">
        <v>4098</v>
      </c>
      <c r="K2433" s="141" t="s">
        <v>4098</v>
      </c>
      <c r="L2433" s="141" t="s">
        <v>4098</v>
      </c>
      <c r="M2433" s="141" t="s">
        <v>4098</v>
      </c>
      <c r="N2433" s="141" t="s">
        <v>4098</v>
      </c>
      <c r="O2433" s="141" t="s">
        <v>4098</v>
      </c>
    </row>
    <row r="2434" spans="1:15" x14ac:dyDescent="0.2">
      <c r="A2434" s="141">
        <v>337340</v>
      </c>
      <c r="B2434" s="141" t="s">
        <v>4111</v>
      </c>
      <c r="C2434" s="141" t="s">
        <v>4099</v>
      </c>
      <c r="D2434" s="141" t="s">
        <v>4099</v>
      </c>
      <c r="E2434" s="141" t="s">
        <v>4099</v>
      </c>
      <c r="F2434" s="141" t="s">
        <v>4099</v>
      </c>
      <c r="G2434" s="141" t="s">
        <v>4099</v>
      </c>
      <c r="H2434" s="141" t="s">
        <v>4098</v>
      </c>
      <c r="I2434" s="141" t="s">
        <v>4098</v>
      </c>
      <c r="J2434" s="141" t="s">
        <v>4098</v>
      </c>
      <c r="K2434" s="141" t="s">
        <v>4098</v>
      </c>
      <c r="L2434" s="141" t="s">
        <v>4098</v>
      </c>
      <c r="M2434" s="141" t="s">
        <v>4098</v>
      </c>
      <c r="N2434" s="141" t="s">
        <v>4098</v>
      </c>
      <c r="O2434" s="141" t="s">
        <v>4098</v>
      </c>
    </row>
    <row r="2435" spans="1:15" x14ac:dyDescent="0.2">
      <c r="A2435" s="141">
        <v>337341</v>
      </c>
      <c r="B2435" s="141" t="s">
        <v>4111</v>
      </c>
      <c r="C2435" s="141" t="s">
        <v>4100</v>
      </c>
      <c r="D2435" s="141" t="s">
        <v>4099</v>
      </c>
      <c r="E2435" s="141" t="s">
        <v>4099</v>
      </c>
      <c r="F2435" s="141" t="s">
        <v>4099</v>
      </c>
      <c r="G2435" s="141" t="s">
        <v>4099</v>
      </c>
      <c r="H2435" s="141" t="s">
        <v>4099</v>
      </c>
      <c r="I2435" s="141" t="s">
        <v>4099</v>
      </c>
      <c r="J2435" s="141" t="s">
        <v>4099</v>
      </c>
      <c r="K2435" s="141" t="s">
        <v>4099</v>
      </c>
      <c r="L2435" s="141" t="s">
        <v>4099</v>
      </c>
      <c r="M2435" s="141" t="s">
        <v>4099</v>
      </c>
      <c r="N2435" s="141" t="s">
        <v>4099</v>
      </c>
      <c r="O2435" s="141" t="s">
        <v>4098</v>
      </c>
    </row>
    <row r="2436" spans="1:15" x14ac:dyDescent="0.2">
      <c r="A2436" s="141">
        <v>337342</v>
      </c>
      <c r="B2436" s="141" t="s">
        <v>4111</v>
      </c>
      <c r="C2436" s="141" t="s">
        <v>4099</v>
      </c>
      <c r="D2436" s="141" t="s">
        <v>4099</v>
      </c>
      <c r="E2436" s="141" t="s">
        <v>4098</v>
      </c>
      <c r="F2436" s="141" t="s">
        <v>4099</v>
      </c>
      <c r="G2436" s="141" t="s">
        <v>4098</v>
      </c>
      <c r="H2436" s="141" t="s">
        <v>4099</v>
      </c>
      <c r="I2436" s="141" t="s">
        <v>4098</v>
      </c>
      <c r="J2436" s="141" t="s">
        <v>4098</v>
      </c>
      <c r="K2436" s="141" t="s">
        <v>4098</v>
      </c>
      <c r="L2436" s="141" t="s">
        <v>4098</v>
      </c>
      <c r="M2436" s="141" t="s">
        <v>4098</v>
      </c>
      <c r="N2436" s="141" t="s">
        <v>4098</v>
      </c>
      <c r="O2436" s="141" t="s">
        <v>4098</v>
      </c>
    </row>
    <row r="2437" spans="1:15" x14ac:dyDescent="0.2">
      <c r="A2437" s="141">
        <v>337343</v>
      </c>
      <c r="B2437" s="141" t="s">
        <v>4111</v>
      </c>
      <c r="C2437" s="141" t="s">
        <v>4100</v>
      </c>
      <c r="D2437" s="141" t="s">
        <v>4099</v>
      </c>
      <c r="E2437" s="141" t="s">
        <v>4100</v>
      </c>
      <c r="F2437" s="141" t="s">
        <v>4100</v>
      </c>
      <c r="G2437" s="141" t="s">
        <v>4099</v>
      </c>
      <c r="H2437" s="141" t="s">
        <v>4100</v>
      </c>
      <c r="I2437" s="141" t="s">
        <v>4099</v>
      </c>
      <c r="J2437" s="141" t="s">
        <v>4098</v>
      </c>
      <c r="K2437" s="141" t="s">
        <v>4098</v>
      </c>
      <c r="L2437" s="141" t="s">
        <v>4098</v>
      </c>
      <c r="M2437" s="141" t="s">
        <v>4098</v>
      </c>
      <c r="N2437" s="141" t="s">
        <v>4099</v>
      </c>
      <c r="O2437" s="141" t="s">
        <v>4098</v>
      </c>
    </row>
    <row r="2438" spans="1:15" x14ac:dyDescent="0.2">
      <c r="A2438" s="141">
        <v>337345</v>
      </c>
      <c r="B2438" s="141" t="s">
        <v>4111</v>
      </c>
      <c r="C2438" s="141" t="s">
        <v>4099</v>
      </c>
      <c r="D2438" s="141" t="s">
        <v>4099</v>
      </c>
      <c r="E2438" s="141" t="s">
        <v>4099</v>
      </c>
      <c r="F2438" s="141" t="s">
        <v>4100</v>
      </c>
      <c r="G2438" s="141" t="s">
        <v>4100</v>
      </c>
      <c r="H2438" s="141" t="s">
        <v>4099</v>
      </c>
      <c r="I2438" s="141" t="s">
        <v>4098</v>
      </c>
      <c r="J2438" s="141" t="s">
        <v>4099</v>
      </c>
      <c r="K2438" s="141" t="s">
        <v>4099</v>
      </c>
      <c r="L2438" s="141" t="s">
        <v>4099</v>
      </c>
      <c r="M2438" s="141" t="s">
        <v>4099</v>
      </c>
      <c r="N2438" s="141" t="s">
        <v>4098</v>
      </c>
      <c r="O2438" s="141" t="s">
        <v>4098</v>
      </c>
    </row>
    <row r="2439" spans="1:15" x14ac:dyDescent="0.2">
      <c r="A2439" s="141">
        <v>337347</v>
      </c>
      <c r="B2439" s="141" t="s">
        <v>4111</v>
      </c>
      <c r="C2439" s="141" t="s">
        <v>4099</v>
      </c>
      <c r="D2439" s="141" t="s">
        <v>4099</v>
      </c>
      <c r="E2439" s="141" t="s">
        <v>4099</v>
      </c>
      <c r="F2439" s="141" t="s">
        <v>4099</v>
      </c>
      <c r="G2439" s="141" t="s">
        <v>4099</v>
      </c>
      <c r="H2439" s="141" t="s">
        <v>4099</v>
      </c>
      <c r="I2439" s="141" t="s">
        <v>4099</v>
      </c>
      <c r="J2439" s="141" t="s">
        <v>4098</v>
      </c>
      <c r="K2439" s="141" t="s">
        <v>4098</v>
      </c>
      <c r="L2439" s="141" t="s">
        <v>4098</v>
      </c>
      <c r="M2439" s="141" t="s">
        <v>4098</v>
      </c>
      <c r="N2439" s="141" t="s">
        <v>4098</v>
      </c>
      <c r="O2439" s="141" t="s">
        <v>4098</v>
      </c>
    </row>
    <row r="2440" spans="1:15" x14ac:dyDescent="0.2">
      <c r="A2440" s="141">
        <v>337350</v>
      </c>
      <c r="B2440" s="141" t="s">
        <v>4111</v>
      </c>
      <c r="C2440" s="141" t="s">
        <v>4099</v>
      </c>
      <c r="D2440" s="141" t="s">
        <v>4099</v>
      </c>
      <c r="E2440" s="141" t="s">
        <v>4099</v>
      </c>
      <c r="F2440" s="141" t="s">
        <v>4099</v>
      </c>
      <c r="G2440" s="141" t="s">
        <v>4099</v>
      </c>
      <c r="H2440" s="141" t="s">
        <v>4099</v>
      </c>
      <c r="I2440" s="141" t="s">
        <v>4099</v>
      </c>
      <c r="J2440" s="141" t="s">
        <v>4098</v>
      </c>
      <c r="K2440" s="141" t="s">
        <v>4098</v>
      </c>
      <c r="L2440" s="141" t="s">
        <v>4098</v>
      </c>
      <c r="M2440" s="141" t="s">
        <v>4098</v>
      </c>
      <c r="N2440" s="141" t="s">
        <v>4098</v>
      </c>
      <c r="O2440" s="141" t="s">
        <v>4098</v>
      </c>
    </row>
    <row r="2441" spans="1:15" x14ac:dyDescent="0.2">
      <c r="A2441" s="141">
        <v>337353</v>
      </c>
      <c r="B2441" s="141" t="s">
        <v>4111</v>
      </c>
      <c r="C2441" s="141" t="s">
        <v>4099</v>
      </c>
      <c r="D2441" s="141" t="s">
        <v>4099</v>
      </c>
      <c r="E2441" s="141" t="s">
        <v>4099</v>
      </c>
      <c r="F2441" s="141" t="s">
        <v>4099</v>
      </c>
      <c r="G2441" s="141" t="s">
        <v>4099</v>
      </c>
      <c r="H2441" s="141" t="s">
        <v>4099</v>
      </c>
      <c r="I2441" s="141" t="s">
        <v>4098</v>
      </c>
      <c r="J2441" s="141" t="s">
        <v>4098</v>
      </c>
      <c r="K2441" s="141" t="s">
        <v>4098</v>
      </c>
      <c r="L2441" s="141" t="s">
        <v>4098</v>
      </c>
      <c r="M2441" s="141" t="s">
        <v>4098</v>
      </c>
      <c r="N2441" s="141" t="s">
        <v>4098</v>
      </c>
      <c r="O2441" s="141" t="s">
        <v>4098</v>
      </c>
    </row>
    <row r="2442" spans="1:15" x14ac:dyDescent="0.2">
      <c r="A2442" s="141">
        <v>337354</v>
      </c>
      <c r="B2442" s="141" t="s">
        <v>4111</v>
      </c>
      <c r="C2442" s="141" t="s">
        <v>4100</v>
      </c>
      <c r="D2442" s="141" t="s">
        <v>4100</v>
      </c>
      <c r="E2442" s="141" t="s">
        <v>4099</v>
      </c>
      <c r="F2442" s="141" t="s">
        <v>4100</v>
      </c>
      <c r="G2442" s="141" t="s">
        <v>4100</v>
      </c>
      <c r="H2442" s="141" t="s">
        <v>4100</v>
      </c>
      <c r="I2442" s="141" t="s">
        <v>4099</v>
      </c>
      <c r="J2442" s="141" t="s">
        <v>4099</v>
      </c>
      <c r="K2442" s="141" t="s">
        <v>4099</v>
      </c>
      <c r="L2442" s="141" t="s">
        <v>4100</v>
      </c>
      <c r="M2442" s="141" t="s">
        <v>4099</v>
      </c>
      <c r="N2442" s="141" t="s">
        <v>4100</v>
      </c>
      <c r="O2442" s="141" t="s">
        <v>4099</v>
      </c>
    </row>
    <row r="2443" spans="1:15" x14ac:dyDescent="0.2">
      <c r="A2443" s="141">
        <v>337357</v>
      </c>
      <c r="B2443" s="141" t="s">
        <v>4111</v>
      </c>
      <c r="C2443" s="141" t="s">
        <v>4100</v>
      </c>
      <c r="D2443" s="141" t="s">
        <v>4100</v>
      </c>
      <c r="E2443" s="141" t="s">
        <v>4100</v>
      </c>
      <c r="F2443" s="141" t="s">
        <v>4099</v>
      </c>
      <c r="G2443" s="141" t="s">
        <v>4099</v>
      </c>
      <c r="H2443" s="141" t="s">
        <v>4098</v>
      </c>
      <c r="I2443" s="141" t="s">
        <v>4099</v>
      </c>
      <c r="J2443" s="141" t="s">
        <v>4098</v>
      </c>
      <c r="K2443" s="141" t="s">
        <v>4099</v>
      </c>
      <c r="L2443" s="141" t="s">
        <v>4098</v>
      </c>
      <c r="M2443" s="141" t="s">
        <v>4098</v>
      </c>
      <c r="N2443" s="141" t="s">
        <v>4098</v>
      </c>
      <c r="O2443" s="141" t="s">
        <v>4098</v>
      </c>
    </row>
    <row r="2444" spans="1:15" x14ac:dyDescent="0.2">
      <c r="A2444" s="141">
        <v>337363</v>
      </c>
      <c r="B2444" s="141" t="s">
        <v>4111</v>
      </c>
      <c r="C2444" s="141" t="s">
        <v>4099</v>
      </c>
      <c r="D2444" s="141" t="s">
        <v>4099</v>
      </c>
      <c r="E2444" s="141" t="s">
        <v>4099</v>
      </c>
      <c r="F2444" s="141" t="s">
        <v>4099</v>
      </c>
      <c r="G2444" s="141" t="s">
        <v>4099</v>
      </c>
      <c r="H2444" s="141" t="s">
        <v>4099</v>
      </c>
      <c r="I2444" s="141" t="s">
        <v>4099</v>
      </c>
      <c r="J2444" s="141" t="s">
        <v>4098</v>
      </c>
      <c r="K2444" s="141" t="s">
        <v>4098</v>
      </c>
      <c r="L2444" s="141" t="s">
        <v>4098</v>
      </c>
      <c r="M2444" s="141" t="s">
        <v>4098</v>
      </c>
      <c r="N2444" s="141" t="s">
        <v>4098</v>
      </c>
      <c r="O2444" s="141" t="s">
        <v>4098</v>
      </c>
    </row>
    <row r="2445" spans="1:15" x14ac:dyDescent="0.2">
      <c r="A2445" s="141">
        <v>337367</v>
      </c>
      <c r="B2445" s="141" t="s">
        <v>4111</v>
      </c>
      <c r="C2445" s="141" t="s">
        <v>4100</v>
      </c>
      <c r="D2445" s="141" t="s">
        <v>4099</v>
      </c>
      <c r="E2445" s="141" t="s">
        <v>4099</v>
      </c>
      <c r="F2445" s="141" t="s">
        <v>4100</v>
      </c>
      <c r="G2445" s="141" t="s">
        <v>4100</v>
      </c>
      <c r="H2445" s="141" t="s">
        <v>4099</v>
      </c>
      <c r="I2445" s="141" t="s">
        <v>4099</v>
      </c>
      <c r="J2445" s="141" t="s">
        <v>4099</v>
      </c>
      <c r="K2445" s="141" t="s">
        <v>4099</v>
      </c>
      <c r="L2445" s="141" t="s">
        <v>4099</v>
      </c>
      <c r="M2445" s="141" t="s">
        <v>4099</v>
      </c>
      <c r="N2445" s="141" t="s">
        <v>4099</v>
      </c>
      <c r="O2445" s="141" t="s">
        <v>4098</v>
      </c>
    </row>
    <row r="2446" spans="1:15" x14ac:dyDescent="0.2">
      <c r="A2446" s="141">
        <v>337370</v>
      </c>
      <c r="B2446" s="141" t="s">
        <v>4111</v>
      </c>
      <c r="C2446" s="141" t="s">
        <v>4098</v>
      </c>
      <c r="D2446" s="141" t="s">
        <v>4099</v>
      </c>
      <c r="E2446" s="141" t="s">
        <v>4098</v>
      </c>
      <c r="F2446" s="141" t="s">
        <v>4099</v>
      </c>
      <c r="G2446" s="141" t="s">
        <v>4099</v>
      </c>
      <c r="H2446" s="141" t="s">
        <v>4099</v>
      </c>
      <c r="I2446" s="141" t="s">
        <v>4099</v>
      </c>
      <c r="J2446" s="141" t="s">
        <v>4098</v>
      </c>
      <c r="K2446" s="141" t="s">
        <v>4098</v>
      </c>
      <c r="L2446" s="141" t="s">
        <v>4098</v>
      </c>
      <c r="M2446" s="141" t="s">
        <v>4098</v>
      </c>
      <c r="N2446" s="141" t="s">
        <v>4098</v>
      </c>
      <c r="O2446" s="141" t="s">
        <v>4098</v>
      </c>
    </row>
    <row r="2447" spans="1:15" x14ac:dyDescent="0.2">
      <c r="A2447" s="141">
        <v>337373</v>
      </c>
      <c r="B2447" s="141" t="s">
        <v>4111</v>
      </c>
      <c r="C2447" s="141" t="s">
        <v>4100</v>
      </c>
      <c r="D2447" s="141" t="s">
        <v>4099</v>
      </c>
      <c r="E2447" s="141" t="s">
        <v>4100</v>
      </c>
      <c r="F2447" s="141" t="s">
        <v>4099</v>
      </c>
      <c r="G2447" s="141" t="s">
        <v>4099</v>
      </c>
      <c r="H2447" s="141" t="s">
        <v>4099</v>
      </c>
      <c r="I2447" s="141" t="s">
        <v>4100</v>
      </c>
      <c r="J2447" s="141" t="s">
        <v>4098</v>
      </c>
      <c r="K2447" s="141" t="s">
        <v>4098</v>
      </c>
      <c r="L2447" s="141" t="s">
        <v>4099</v>
      </c>
      <c r="M2447" s="141" t="s">
        <v>4098</v>
      </c>
      <c r="N2447" s="141" t="s">
        <v>4099</v>
      </c>
      <c r="O2447" s="141" t="s">
        <v>4098</v>
      </c>
    </row>
    <row r="2448" spans="1:15" x14ac:dyDescent="0.2">
      <c r="A2448" s="141">
        <v>337374</v>
      </c>
      <c r="B2448" s="141" t="s">
        <v>4111</v>
      </c>
      <c r="C2448" s="141" t="s">
        <v>4099</v>
      </c>
      <c r="D2448" s="141" t="s">
        <v>4098</v>
      </c>
      <c r="E2448" s="141" t="s">
        <v>4099</v>
      </c>
      <c r="F2448" s="141" t="s">
        <v>4099</v>
      </c>
      <c r="G2448" s="141" t="s">
        <v>4098</v>
      </c>
      <c r="H2448" s="141" t="s">
        <v>4099</v>
      </c>
      <c r="I2448" s="141" t="s">
        <v>4098</v>
      </c>
      <c r="J2448" s="141" t="s">
        <v>4098</v>
      </c>
      <c r="K2448" s="141" t="s">
        <v>4098</v>
      </c>
      <c r="L2448" s="141" t="s">
        <v>4098</v>
      </c>
      <c r="M2448" s="141" t="s">
        <v>4098</v>
      </c>
      <c r="N2448" s="141" t="s">
        <v>4098</v>
      </c>
      <c r="O2448" s="141" t="s">
        <v>4098</v>
      </c>
    </row>
    <row r="2449" spans="1:15" x14ac:dyDescent="0.2">
      <c r="A2449" s="141">
        <v>337383</v>
      </c>
      <c r="B2449" s="141" t="s">
        <v>4111</v>
      </c>
      <c r="C2449" s="141" t="s">
        <v>4099</v>
      </c>
      <c r="D2449" s="141" t="s">
        <v>4099</v>
      </c>
      <c r="E2449" s="141" t="s">
        <v>4099</v>
      </c>
      <c r="F2449" s="141" t="s">
        <v>4098</v>
      </c>
      <c r="G2449" s="141" t="s">
        <v>4099</v>
      </c>
      <c r="H2449" s="141" t="s">
        <v>4099</v>
      </c>
      <c r="I2449" s="141" t="s">
        <v>4098</v>
      </c>
      <c r="J2449" s="141" t="s">
        <v>4098</v>
      </c>
      <c r="K2449" s="141" t="s">
        <v>4098</v>
      </c>
      <c r="L2449" s="141" t="s">
        <v>4098</v>
      </c>
      <c r="M2449" s="141" t="s">
        <v>4098</v>
      </c>
      <c r="N2449" s="141" t="s">
        <v>4098</v>
      </c>
      <c r="O2449" s="141" t="s">
        <v>4098</v>
      </c>
    </row>
    <row r="2450" spans="1:15" x14ac:dyDescent="0.2">
      <c r="A2450" s="141">
        <v>337388</v>
      </c>
      <c r="B2450" s="141" t="s">
        <v>4111</v>
      </c>
      <c r="C2450" s="141" t="s">
        <v>4099</v>
      </c>
      <c r="D2450" s="141" t="s">
        <v>4099</v>
      </c>
      <c r="E2450" s="141" t="s">
        <v>4099</v>
      </c>
      <c r="F2450" s="141" t="s">
        <v>4099</v>
      </c>
      <c r="G2450" s="141" t="s">
        <v>4099</v>
      </c>
      <c r="H2450" s="141" t="s">
        <v>4099</v>
      </c>
      <c r="I2450" s="141" t="s">
        <v>4099</v>
      </c>
      <c r="J2450" s="141" t="s">
        <v>4098</v>
      </c>
      <c r="K2450" s="141" t="s">
        <v>4098</v>
      </c>
      <c r="L2450" s="141" t="s">
        <v>4099</v>
      </c>
      <c r="M2450" s="141" t="s">
        <v>4099</v>
      </c>
      <c r="N2450" s="141" t="s">
        <v>4098</v>
      </c>
      <c r="O2450" s="141" t="s">
        <v>4098</v>
      </c>
    </row>
    <row r="2451" spans="1:15" x14ac:dyDescent="0.2">
      <c r="A2451" s="141">
        <v>337396</v>
      </c>
      <c r="B2451" s="141" t="s">
        <v>4111</v>
      </c>
      <c r="C2451" s="141" t="s">
        <v>4100</v>
      </c>
      <c r="D2451" s="141" t="s">
        <v>4099</v>
      </c>
      <c r="E2451" s="141" t="s">
        <v>4100</v>
      </c>
      <c r="F2451" s="141" t="s">
        <v>4099</v>
      </c>
      <c r="G2451" s="141" t="s">
        <v>4099</v>
      </c>
      <c r="H2451" s="141" t="s">
        <v>4099</v>
      </c>
      <c r="I2451" s="141" t="s">
        <v>4099</v>
      </c>
      <c r="J2451" s="141" t="s">
        <v>4099</v>
      </c>
      <c r="K2451" s="141" t="s">
        <v>4099</v>
      </c>
      <c r="L2451" s="141" t="s">
        <v>4100</v>
      </c>
      <c r="M2451" s="141" t="s">
        <v>4099</v>
      </c>
      <c r="N2451" s="141" t="s">
        <v>4099</v>
      </c>
      <c r="O2451" s="141" t="s">
        <v>4099</v>
      </c>
    </row>
    <row r="2452" spans="1:15" x14ac:dyDescent="0.2">
      <c r="A2452" s="141">
        <v>337397</v>
      </c>
      <c r="B2452" s="141" t="s">
        <v>4111</v>
      </c>
      <c r="C2452" s="141" t="s">
        <v>4100</v>
      </c>
      <c r="D2452" s="141" t="s">
        <v>4100</v>
      </c>
      <c r="E2452" s="141" t="s">
        <v>4100</v>
      </c>
      <c r="F2452" s="141" t="s">
        <v>4100</v>
      </c>
      <c r="G2452" s="141" t="s">
        <v>4099</v>
      </c>
      <c r="H2452" s="141" t="s">
        <v>4100</v>
      </c>
      <c r="I2452" s="141" t="s">
        <v>4100</v>
      </c>
      <c r="J2452" s="141" t="s">
        <v>4099</v>
      </c>
      <c r="K2452" s="141" t="s">
        <v>4098</v>
      </c>
      <c r="L2452" s="141" t="s">
        <v>4099</v>
      </c>
      <c r="M2452" s="141" t="s">
        <v>4098</v>
      </c>
      <c r="N2452" s="141" t="s">
        <v>4099</v>
      </c>
      <c r="O2452" s="141" t="s">
        <v>4099</v>
      </c>
    </row>
    <row r="2453" spans="1:15" x14ac:dyDescent="0.2">
      <c r="A2453" s="141">
        <v>337398</v>
      </c>
      <c r="B2453" s="141" t="s">
        <v>4111</v>
      </c>
      <c r="C2453" s="141" t="s">
        <v>4099</v>
      </c>
      <c r="D2453" s="141" t="s">
        <v>4099</v>
      </c>
      <c r="E2453" s="141" t="s">
        <v>4099</v>
      </c>
      <c r="F2453" s="141" t="s">
        <v>4098</v>
      </c>
      <c r="G2453" s="141" t="s">
        <v>4099</v>
      </c>
      <c r="H2453" s="141" t="s">
        <v>4099</v>
      </c>
      <c r="I2453" s="141" t="s">
        <v>4098</v>
      </c>
      <c r="J2453" s="141" t="s">
        <v>4098</v>
      </c>
      <c r="K2453" s="141" t="s">
        <v>4098</v>
      </c>
      <c r="L2453" s="141" t="s">
        <v>4098</v>
      </c>
      <c r="M2453" s="141" t="s">
        <v>4098</v>
      </c>
      <c r="N2453" s="141" t="s">
        <v>4098</v>
      </c>
      <c r="O2453" s="141" t="s">
        <v>4098</v>
      </c>
    </row>
    <row r="2454" spans="1:15" x14ac:dyDescent="0.2">
      <c r="A2454" s="141">
        <v>337399</v>
      </c>
      <c r="B2454" s="141" t="s">
        <v>4111</v>
      </c>
      <c r="C2454" s="141" t="s">
        <v>4099</v>
      </c>
      <c r="D2454" s="141" t="s">
        <v>4098</v>
      </c>
      <c r="E2454" s="141" t="s">
        <v>4099</v>
      </c>
      <c r="F2454" s="141" t="s">
        <v>4098</v>
      </c>
      <c r="G2454" s="141" t="s">
        <v>4099</v>
      </c>
      <c r="H2454" s="141" t="s">
        <v>4099</v>
      </c>
      <c r="I2454" s="141" t="s">
        <v>4099</v>
      </c>
      <c r="J2454" s="141" t="s">
        <v>4098</v>
      </c>
      <c r="K2454" s="141" t="s">
        <v>4098</v>
      </c>
      <c r="L2454" s="141" t="s">
        <v>4098</v>
      </c>
      <c r="M2454" s="141" t="s">
        <v>4098</v>
      </c>
      <c r="N2454" s="141" t="s">
        <v>4098</v>
      </c>
      <c r="O2454" s="141" t="s">
        <v>4098</v>
      </c>
    </row>
    <row r="2455" spans="1:15" x14ac:dyDescent="0.2">
      <c r="A2455" s="141">
        <v>337400</v>
      </c>
      <c r="B2455" s="141" t="s">
        <v>4111</v>
      </c>
      <c r="C2455" s="141" t="s">
        <v>4100</v>
      </c>
      <c r="D2455" s="141" t="s">
        <v>4100</v>
      </c>
      <c r="E2455" s="141" t="s">
        <v>4100</v>
      </c>
      <c r="F2455" s="141" t="s">
        <v>4100</v>
      </c>
      <c r="G2455" s="141" t="s">
        <v>4099</v>
      </c>
      <c r="H2455" s="141" t="s">
        <v>4100</v>
      </c>
      <c r="I2455" s="141" t="s">
        <v>4100</v>
      </c>
      <c r="J2455" s="141" t="s">
        <v>4098</v>
      </c>
      <c r="K2455" s="141" t="s">
        <v>4098</v>
      </c>
      <c r="L2455" s="141" t="s">
        <v>4099</v>
      </c>
      <c r="M2455" s="141" t="s">
        <v>4099</v>
      </c>
      <c r="N2455" s="141" t="s">
        <v>4099</v>
      </c>
      <c r="O2455" s="141" t="s">
        <v>4098</v>
      </c>
    </row>
    <row r="2456" spans="1:15" x14ac:dyDescent="0.2">
      <c r="A2456" s="141">
        <v>337401</v>
      </c>
      <c r="B2456" s="141" t="s">
        <v>4111</v>
      </c>
      <c r="C2456" s="141" t="s">
        <v>4099</v>
      </c>
      <c r="D2456" s="141" t="s">
        <v>4099</v>
      </c>
      <c r="E2456" s="141" t="s">
        <v>4099</v>
      </c>
      <c r="F2456" s="141" t="s">
        <v>4099</v>
      </c>
      <c r="G2456" s="141" t="s">
        <v>4099</v>
      </c>
      <c r="H2456" s="141" t="s">
        <v>4099</v>
      </c>
      <c r="I2456" s="141" t="s">
        <v>4099</v>
      </c>
      <c r="J2456" s="141" t="s">
        <v>4098</v>
      </c>
      <c r="K2456" s="141" t="s">
        <v>4098</v>
      </c>
      <c r="L2456" s="141" t="s">
        <v>4098</v>
      </c>
      <c r="M2456" s="141" t="s">
        <v>4098</v>
      </c>
      <c r="N2456" s="141" t="s">
        <v>4098</v>
      </c>
      <c r="O2456" s="141" t="s">
        <v>4098</v>
      </c>
    </row>
    <row r="2457" spans="1:15" x14ac:dyDescent="0.2">
      <c r="A2457" s="141">
        <v>337402</v>
      </c>
      <c r="B2457" s="141" t="s">
        <v>4111</v>
      </c>
      <c r="C2457" s="141" t="s">
        <v>4100</v>
      </c>
      <c r="D2457" s="141" t="s">
        <v>4099</v>
      </c>
      <c r="E2457" s="141" t="s">
        <v>4099</v>
      </c>
      <c r="F2457" s="141" t="s">
        <v>4100</v>
      </c>
      <c r="G2457" s="141" t="s">
        <v>4099</v>
      </c>
      <c r="H2457" s="141" t="s">
        <v>4099</v>
      </c>
      <c r="I2457" s="141" t="s">
        <v>4099</v>
      </c>
      <c r="J2457" s="141" t="s">
        <v>4098</v>
      </c>
      <c r="K2457" s="141" t="s">
        <v>4098</v>
      </c>
      <c r="L2457" s="141" t="s">
        <v>4098</v>
      </c>
      <c r="M2457" s="141" t="s">
        <v>4098</v>
      </c>
      <c r="N2457" s="141" t="s">
        <v>4098</v>
      </c>
      <c r="O2457" s="141" t="s">
        <v>4098</v>
      </c>
    </row>
    <row r="2458" spans="1:15" x14ac:dyDescent="0.2">
      <c r="A2458" s="141">
        <v>337405</v>
      </c>
      <c r="B2458" s="141" t="s">
        <v>4111</v>
      </c>
      <c r="C2458" s="141" t="s">
        <v>4099</v>
      </c>
      <c r="D2458" s="141" t="s">
        <v>4099</v>
      </c>
      <c r="E2458" s="141" t="s">
        <v>4099</v>
      </c>
      <c r="F2458" s="141" t="s">
        <v>4099</v>
      </c>
      <c r="G2458" s="141" t="s">
        <v>4099</v>
      </c>
      <c r="H2458" s="141" t="s">
        <v>4099</v>
      </c>
      <c r="I2458" s="141" t="s">
        <v>4099</v>
      </c>
      <c r="J2458" s="141" t="s">
        <v>4098</v>
      </c>
      <c r="K2458" s="141" t="s">
        <v>4098</v>
      </c>
      <c r="L2458" s="141" t="s">
        <v>4098</v>
      </c>
      <c r="M2458" s="141" t="s">
        <v>4098</v>
      </c>
      <c r="N2458" s="141" t="s">
        <v>4098</v>
      </c>
      <c r="O2458" s="141" t="s">
        <v>4098</v>
      </c>
    </row>
    <row r="2459" spans="1:15" x14ac:dyDescent="0.2">
      <c r="A2459" s="141">
        <v>337406</v>
      </c>
      <c r="B2459" s="141" t="s">
        <v>4111</v>
      </c>
      <c r="C2459" s="141" t="s">
        <v>4098</v>
      </c>
      <c r="D2459" s="141" t="s">
        <v>4099</v>
      </c>
      <c r="E2459" s="141" t="s">
        <v>4098</v>
      </c>
      <c r="F2459" s="141" t="s">
        <v>4098</v>
      </c>
      <c r="G2459" s="141" t="s">
        <v>4098</v>
      </c>
      <c r="H2459" s="141" t="s">
        <v>4099</v>
      </c>
      <c r="I2459" s="141" t="s">
        <v>4099</v>
      </c>
      <c r="J2459" s="141" t="s">
        <v>4098</v>
      </c>
      <c r="K2459" s="141" t="s">
        <v>4098</v>
      </c>
      <c r="L2459" s="141" t="s">
        <v>4098</v>
      </c>
      <c r="M2459" s="141" t="s">
        <v>4098</v>
      </c>
      <c r="N2459" s="141" t="s">
        <v>4098</v>
      </c>
      <c r="O2459" s="141" t="s">
        <v>4098</v>
      </c>
    </row>
    <row r="2460" spans="1:15" x14ac:dyDescent="0.2">
      <c r="A2460" s="141">
        <v>337408</v>
      </c>
      <c r="B2460" s="141" t="s">
        <v>4111</v>
      </c>
      <c r="C2460" s="141" t="s">
        <v>4099</v>
      </c>
      <c r="D2460" s="141" t="s">
        <v>4099</v>
      </c>
      <c r="E2460" s="141" t="s">
        <v>4099</v>
      </c>
      <c r="F2460" s="141" t="s">
        <v>4099</v>
      </c>
      <c r="G2460" s="141" t="s">
        <v>4099</v>
      </c>
      <c r="H2460" s="141" t="s">
        <v>4099</v>
      </c>
      <c r="I2460" s="141" t="s">
        <v>4099</v>
      </c>
      <c r="J2460" s="141" t="s">
        <v>4098</v>
      </c>
      <c r="K2460" s="141" t="s">
        <v>4098</v>
      </c>
      <c r="L2460" s="141" t="s">
        <v>4098</v>
      </c>
      <c r="M2460" s="141" t="s">
        <v>4098</v>
      </c>
      <c r="N2460" s="141" t="s">
        <v>4098</v>
      </c>
      <c r="O2460" s="141" t="s">
        <v>4098</v>
      </c>
    </row>
    <row r="2461" spans="1:15" x14ac:dyDescent="0.2">
      <c r="A2461" s="141">
        <v>337414</v>
      </c>
      <c r="B2461" s="141" t="s">
        <v>4111</v>
      </c>
      <c r="C2461" s="141" t="s">
        <v>4099</v>
      </c>
      <c r="D2461" s="141" t="s">
        <v>4099</v>
      </c>
      <c r="E2461" s="141" t="s">
        <v>4099</v>
      </c>
      <c r="F2461" s="141" t="s">
        <v>4100</v>
      </c>
      <c r="G2461" s="141" t="s">
        <v>4099</v>
      </c>
      <c r="H2461" s="141" t="s">
        <v>4100</v>
      </c>
      <c r="I2461" s="141" t="s">
        <v>4100</v>
      </c>
      <c r="J2461" s="141" t="s">
        <v>4099</v>
      </c>
      <c r="K2461" s="141" t="s">
        <v>4099</v>
      </c>
      <c r="L2461" s="141" t="s">
        <v>4099</v>
      </c>
      <c r="M2461" s="141" t="s">
        <v>4099</v>
      </c>
      <c r="N2461" s="141" t="s">
        <v>4099</v>
      </c>
      <c r="O2461" s="141" t="s">
        <v>4098</v>
      </c>
    </row>
    <row r="2462" spans="1:15" x14ac:dyDescent="0.2">
      <c r="A2462" s="141">
        <v>337415</v>
      </c>
      <c r="B2462" s="141" t="s">
        <v>4111</v>
      </c>
      <c r="C2462" s="141" t="s">
        <v>4100</v>
      </c>
      <c r="D2462" s="141" t="s">
        <v>4100</v>
      </c>
      <c r="E2462" s="141" t="s">
        <v>4099</v>
      </c>
      <c r="F2462" s="141" t="s">
        <v>4100</v>
      </c>
      <c r="G2462" s="141" t="s">
        <v>4099</v>
      </c>
      <c r="H2462" s="141" t="s">
        <v>4100</v>
      </c>
      <c r="I2462" s="141" t="s">
        <v>4099</v>
      </c>
      <c r="J2462" s="141" t="s">
        <v>4099</v>
      </c>
      <c r="K2462" s="141" t="s">
        <v>4099</v>
      </c>
      <c r="L2462" s="141" t="s">
        <v>4099</v>
      </c>
      <c r="M2462" s="141" t="s">
        <v>4099</v>
      </c>
      <c r="N2462" s="141" t="s">
        <v>4099</v>
      </c>
      <c r="O2462" s="141" t="s">
        <v>4098</v>
      </c>
    </row>
    <row r="2463" spans="1:15" x14ac:dyDescent="0.2">
      <c r="A2463" s="141">
        <v>337421</v>
      </c>
      <c r="B2463" s="141" t="s">
        <v>4111</v>
      </c>
      <c r="C2463" s="141" t="s">
        <v>4100</v>
      </c>
      <c r="D2463" s="141" t="s">
        <v>4100</v>
      </c>
      <c r="E2463" s="141" t="s">
        <v>4100</v>
      </c>
      <c r="F2463" s="141" t="s">
        <v>4100</v>
      </c>
      <c r="G2463" s="141" t="s">
        <v>4100</v>
      </c>
      <c r="H2463" s="141" t="s">
        <v>4100</v>
      </c>
      <c r="I2463" s="141" t="s">
        <v>4100</v>
      </c>
      <c r="J2463" s="141" t="s">
        <v>4099</v>
      </c>
      <c r="K2463" s="141" t="s">
        <v>4099</v>
      </c>
      <c r="L2463" s="141" t="s">
        <v>4099</v>
      </c>
      <c r="M2463" s="141" t="s">
        <v>4099</v>
      </c>
      <c r="N2463" s="141" t="s">
        <v>4099</v>
      </c>
      <c r="O2463" s="141" t="s">
        <v>4098</v>
      </c>
    </row>
    <row r="2464" spans="1:15" x14ac:dyDescent="0.2">
      <c r="A2464" s="141">
        <v>337422</v>
      </c>
      <c r="B2464" s="141" t="s">
        <v>4111</v>
      </c>
      <c r="C2464" s="141" t="s">
        <v>4100</v>
      </c>
      <c r="D2464" s="141" t="s">
        <v>4099</v>
      </c>
      <c r="E2464" s="141" t="s">
        <v>4100</v>
      </c>
      <c r="F2464" s="141" t="s">
        <v>4099</v>
      </c>
      <c r="G2464" s="141" t="s">
        <v>4100</v>
      </c>
      <c r="H2464" s="141" t="s">
        <v>4099</v>
      </c>
      <c r="I2464" s="141" t="s">
        <v>4100</v>
      </c>
      <c r="J2464" s="141" t="s">
        <v>4099</v>
      </c>
      <c r="K2464" s="141" t="s">
        <v>4099</v>
      </c>
      <c r="L2464" s="141" t="s">
        <v>4099</v>
      </c>
      <c r="M2464" s="141" t="s">
        <v>4099</v>
      </c>
      <c r="N2464" s="141" t="s">
        <v>4099</v>
      </c>
      <c r="O2464" s="141" t="s">
        <v>4098</v>
      </c>
    </row>
    <row r="2465" spans="1:15" x14ac:dyDescent="0.2">
      <c r="A2465" s="141">
        <v>337423</v>
      </c>
      <c r="B2465" s="141" t="s">
        <v>4111</v>
      </c>
      <c r="C2465" s="141" t="s">
        <v>4100</v>
      </c>
      <c r="D2465" s="141" t="s">
        <v>4100</v>
      </c>
      <c r="E2465" s="141" t="s">
        <v>4100</v>
      </c>
      <c r="F2465" s="141" t="s">
        <v>4099</v>
      </c>
      <c r="G2465" s="141" t="s">
        <v>4098</v>
      </c>
      <c r="H2465" s="141" t="s">
        <v>4098</v>
      </c>
      <c r="I2465" s="141" t="s">
        <v>4099</v>
      </c>
      <c r="J2465" s="141" t="s">
        <v>4098</v>
      </c>
      <c r="K2465" s="141" t="s">
        <v>4098</v>
      </c>
      <c r="L2465" s="141" t="s">
        <v>4098</v>
      </c>
      <c r="M2465" s="141" t="s">
        <v>4098</v>
      </c>
      <c r="N2465" s="141" t="s">
        <v>4098</v>
      </c>
      <c r="O2465" s="141" t="s">
        <v>4098</v>
      </c>
    </row>
    <row r="2466" spans="1:15" x14ac:dyDescent="0.2">
      <c r="A2466" s="141">
        <v>337425</v>
      </c>
      <c r="B2466" s="141" t="s">
        <v>4111</v>
      </c>
      <c r="C2466" s="141" t="s">
        <v>4100</v>
      </c>
      <c r="D2466" s="141" t="s">
        <v>4100</v>
      </c>
      <c r="E2466" s="141" t="s">
        <v>4100</v>
      </c>
      <c r="F2466" s="141" t="s">
        <v>4100</v>
      </c>
      <c r="G2466" s="141" t="s">
        <v>4100</v>
      </c>
      <c r="H2466" s="141" t="s">
        <v>4100</v>
      </c>
      <c r="I2466" s="141" t="s">
        <v>4100</v>
      </c>
      <c r="J2466" s="141" t="s">
        <v>4099</v>
      </c>
      <c r="K2466" s="141" t="s">
        <v>4099</v>
      </c>
      <c r="L2466" s="141" t="s">
        <v>4099</v>
      </c>
      <c r="M2466" s="141" t="s">
        <v>4099</v>
      </c>
      <c r="N2466" s="141" t="s">
        <v>4099</v>
      </c>
      <c r="O2466" s="141" t="s">
        <v>4098</v>
      </c>
    </row>
    <row r="2467" spans="1:15" x14ac:dyDescent="0.2">
      <c r="A2467" s="141">
        <v>337429</v>
      </c>
      <c r="B2467" s="141" t="s">
        <v>4111</v>
      </c>
      <c r="C2467" s="141" t="s">
        <v>4099</v>
      </c>
      <c r="D2467" s="141" t="s">
        <v>4099</v>
      </c>
      <c r="E2467" s="141" t="s">
        <v>4099</v>
      </c>
      <c r="F2467" s="141" t="s">
        <v>4099</v>
      </c>
      <c r="G2467" s="141" t="s">
        <v>4099</v>
      </c>
      <c r="H2467" s="141" t="s">
        <v>4099</v>
      </c>
      <c r="I2467" s="141" t="s">
        <v>4099</v>
      </c>
      <c r="J2467" s="141" t="s">
        <v>4098</v>
      </c>
      <c r="K2467" s="141" t="s">
        <v>4098</v>
      </c>
      <c r="L2467" s="141" t="s">
        <v>4098</v>
      </c>
      <c r="M2467" s="141" t="s">
        <v>4098</v>
      </c>
      <c r="N2467" s="141" t="s">
        <v>4098</v>
      </c>
      <c r="O2467" s="141" t="s">
        <v>4098</v>
      </c>
    </row>
    <row r="2468" spans="1:15" x14ac:dyDescent="0.2">
      <c r="A2468" s="141">
        <v>337430</v>
      </c>
      <c r="B2468" s="141" t="s">
        <v>4111</v>
      </c>
      <c r="C2468" s="141" t="s">
        <v>4099</v>
      </c>
      <c r="D2468" s="141" t="s">
        <v>4099</v>
      </c>
      <c r="E2468" s="141" t="s">
        <v>4099</v>
      </c>
      <c r="F2468" s="141" t="s">
        <v>4099</v>
      </c>
      <c r="G2468" s="141" t="s">
        <v>4099</v>
      </c>
      <c r="H2468" s="141" t="s">
        <v>4099</v>
      </c>
      <c r="I2468" s="141" t="s">
        <v>4099</v>
      </c>
      <c r="J2468" s="141" t="s">
        <v>4098</v>
      </c>
      <c r="K2468" s="141" t="s">
        <v>4098</v>
      </c>
      <c r="L2468" s="141" t="s">
        <v>4098</v>
      </c>
      <c r="M2468" s="141" t="s">
        <v>4098</v>
      </c>
      <c r="N2468" s="141" t="s">
        <v>4098</v>
      </c>
      <c r="O2468" s="141" t="s">
        <v>4098</v>
      </c>
    </row>
    <row r="2469" spans="1:15" x14ac:dyDescent="0.2">
      <c r="A2469" s="141">
        <v>337432</v>
      </c>
      <c r="B2469" s="141" t="s">
        <v>4111</v>
      </c>
      <c r="C2469" s="141" t="s">
        <v>4099</v>
      </c>
      <c r="D2469" s="141" t="s">
        <v>4099</v>
      </c>
      <c r="E2469" s="141" t="s">
        <v>4099</v>
      </c>
      <c r="F2469" s="141" t="s">
        <v>4099</v>
      </c>
      <c r="G2469" s="141" t="s">
        <v>4099</v>
      </c>
      <c r="H2469" s="141" t="s">
        <v>4099</v>
      </c>
      <c r="I2469" s="141" t="s">
        <v>4099</v>
      </c>
      <c r="J2469" s="141" t="s">
        <v>4098</v>
      </c>
      <c r="K2469" s="141" t="s">
        <v>4098</v>
      </c>
      <c r="L2469" s="141" t="s">
        <v>4098</v>
      </c>
      <c r="M2469" s="141" t="s">
        <v>4098</v>
      </c>
      <c r="N2469" s="141" t="s">
        <v>4098</v>
      </c>
      <c r="O2469" s="141" t="s">
        <v>4098</v>
      </c>
    </row>
    <row r="2470" spans="1:15" x14ac:dyDescent="0.2">
      <c r="A2470" s="141">
        <v>337436</v>
      </c>
      <c r="B2470" s="141" t="s">
        <v>4111</v>
      </c>
      <c r="C2470" s="141" t="s">
        <v>4100</v>
      </c>
      <c r="D2470" s="141" t="s">
        <v>4099</v>
      </c>
      <c r="E2470" s="141" t="s">
        <v>4099</v>
      </c>
      <c r="F2470" s="141" t="s">
        <v>4100</v>
      </c>
      <c r="G2470" s="141" t="s">
        <v>4100</v>
      </c>
      <c r="H2470" s="141" t="s">
        <v>4099</v>
      </c>
      <c r="I2470" s="141" t="s">
        <v>4100</v>
      </c>
      <c r="J2470" s="141" t="s">
        <v>4100</v>
      </c>
      <c r="K2470" s="141" t="s">
        <v>4100</v>
      </c>
      <c r="L2470" s="141" t="s">
        <v>4100</v>
      </c>
      <c r="M2470" s="141" t="s">
        <v>4100</v>
      </c>
      <c r="N2470" s="141" t="s">
        <v>4099</v>
      </c>
      <c r="O2470" s="141" t="s">
        <v>4098</v>
      </c>
    </row>
    <row r="2471" spans="1:15" x14ac:dyDescent="0.2">
      <c r="A2471" s="141">
        <v>337437</v>
      </c>
      <c r="B2471" s="141" t="s">
        <v>4111</v>
      </c>
      <c r="C2471" s="141" t="s">
        <v>4099</v>
      </c>
      <c r="D2471" s="141" t="s">
        <v>4099</v>
      </c>
      <c r="E2471" s="141" t="s">
        <v>4099</v>
      </c>
      <c r="F2471" s="141" t="s">
        <v>4099</v>
      </c>
      <c r="G2471" s="141" t="s">
        <v>4099</v>
      </c>
      <c r="H2471" s="141" t="s">
        <v>4099</v>
      </c>
      <c r="I2471" s="141" t="s">
        <v>4099</v>
      </c>
      <c r="J2471" s="141" t="s">
        <v>4098</v>
      </c>
      <c r="K2471" s="141" t="s">
        <v>4098</v>
      </c>
      <c r="L2471" s="141" t="s">
        <v>4098</v>
      </c>
      <c r="M2471" s="141" t="s">
        <v>4098</v>
      </c>
      <c r="N2471" s="141" t="s">
        <v>4098</v>
      </c>
      <c r="O2471" s="141" t="s">
        <v>4098</v>
      </c>
    </row>
    <row r="2472" spans="1:15" x14ac:dyDescent="0.2">
      <c r="A2472" s="141">
        <v>337438</v>
      </c>
      <c r="B2472" s="141" t="s">
        <v>4111</v>
      </c>
      <c r="C2472" s="141" t="s">
        <v>4099</v>
      </c>
      <c r="D2472" s="141" t="s">
        <v>4099</v>
      </c>
      <c r="E2472" s="141" t="s">
        <v>4099</v>
      </c>
      <c r="F2472" s="141" t="s">
        <v>4098</v>
      </c>
      <c r="G2472" s="141" t="s">
        <v>4098</v>
      </c>
      <c r="H2472" s="141" t="s">
        <v>4099</v>
      </c>
      <c r="I2472" s="141" t="s">
        <v>4099</v>
      </c>
      <c r="J2472" s="141" t="s">
        <v>4098</v>
      </c>
      <c r="K2472" s="141" t="s">
        <v>4098</v>
      </c>
      <c r="L2472" s="141" t="s">
        <v>4098</v>
      </c>
      <c r="M2472" s="141" t="s">
        <v>4098</v>
      </c>
      <c r="N2472" s="141" t="s">
        <v>4098</v>
      </c>
      <c r="O2472" s="141" t="s">
        <v>4098</v>
      </c>
    </row>
    <row r="2473" spans="1:15" x14ac:dyDescent="0.2">
      <c r="A2473" s="141">
        <v>337442</v>
      </c>
      <c r="B2473" s="141" t="s">
        <v>4111</v>
      </c>
      <c r="C2473" s="141" t="s">
        <v>4100</v>
      </c>
      <c r="D2473" s="141" t="s">
        <v>4100</v>
      </c>
      <c r="E2473" s="141" t="s">
        <v>4100</v>
      </c>
      <c r="F2473" s="141" t="s">
        <v>4099</v>
      </c>
      <c r="G2473" s="141" t="s">
        <v>4100</v>
      </c>
      <c r="H2473" s="141" t="s">
        <v>4099</v>
      </c>
      <c r="I2473" s="141" t="s">
        <v>4098</v>
      </c>
      <c r="J2473" s="141" t="s">
        <v>4099</v>
      </c>
      <c r="K2473" s="141" t="s">
        <v>4099</v>
      </c>
      <c r="L2473" s="141" t="s">
        <v>4099</v>
      </c>
      <c r="M2473" s="141" t="s">
        <v>4098</v>
      </c>
      <c r="N2473" s="141" t="s">
        <v>4098</v>
      </c>
      <c r="O2473" s="141" t="s">
        <v>4098</v>
      </c>
    </row>
    <row r="2474" spans="1:15" x14ac:dyDescent="0.2">
      <c r="A2474" s="141">
        <v>337443</v>
      </c>
      <c r="B2474" s="141" t="s">
        <v>4111</v>
      </c>
      <c r="C2474" s="141" t="s">
        <v>4098</v>
      </c>
      <c r="D2474" s="141" t="s">
        <v>4100</v>
      </c>
      <c r="E2474" s="141" t="s">
        <v>4100</v>
      </c>
      <c r="F2474" s="141" t="s">
        <v>4098</v>
      </c>
      <c r="G2474" s="141" t="s">
        <v>4098</v>
      </c>
      <c r="H2474" s="141" t="s">
        <v>4098</v>
      </c>
      <c r="I2474" s="141" t="s">
        <v>4099</v>
      </c>
      <c r="J2474" s="141" t="s">
        <v>4098</v>
      </c>
      <c r="K2474" s="141" t="s">
        <v>4098</v>
      </c>
      <c r="L2474" s="141" t="s">
        <v>4098</v>
      </c>
      <c r="M2474" s="141" t="s">
        <v>4098</v>
      </c>
      <c r="N2474" s="141" t="s">
        <v>4098</v>
      </c>
      <c r="O2474" s="141" t="s">
        <v>4098</v>
      </c>
    </row>
    <row r="2475" spans="1:15" x14ac:dyDescent="0.2">
      <c r="A2475" s="141">
        <v>337444</v>
      </c>
      <c r="B2475" s="141" t="s">
        <v>4111</v>
      </c>
      <c r="C2475" s="141" t="s">
        <v>4099</v>
      </c>
      <c r="D2475" s="141" t="s">
        <v>4098</v>
      </c>
      <c r="E2475" s="141" t="s">
        <v>4099</v>
      </c>
      <c r="F2475" s="141" t="s">
        <v>4099</v>
      </c>
      <c r="G2475" s="141" t="s">
        <v>4098</v>
      </c>
      <c r="H2475" s="141" t="s">
        <v>4099</v>
      </c>
      <c r="I2475" s="141" t="s">
        <v>4099</v>
      </c>
      <c r="J2475" s="141" t="s">
        <v>4099</v>
      </c>
      <c r="K2475" s="141" t="s">
        <v>4099</v>
      </c>
      <c r="L2475" s="141" t="s">
        <v>4098</v>
      </c>
      <c r="M2475" s="141" t="s">
        <v>4099</v>
      </c>
      <c r="N2475" s="141" t="s">
        <v>4099</v>
      </c>
      <c r="O2475" s="141" t="s">
        <v>4098</v>
      </c>
    </row>
    <row r="2476" spans="1:15" x14ac:dyDescent="0.2">
      <c r="A2476" s="141">
        <v>337446</v>
      </c>
      <c r="B2476" s="141" t="s">
        <v>4111</v>
      </c>
      <c r="C2476" s="141" t="s">
        <v>4099</v>
      </c>
      <c r="D2476" s="141" t="s">
        <v>4100</v>
      </c>
      <c r="E2476" s="141" t="s">
        <v>4100</v>
      </c>
      <c r="F2476" s="141" t="s">
        <v>4099</v>
      </c>
      <c r="G2476" s="141" t="s">
        <v>4100</v>
      </c>
      <c r="H2476" s="141" t="s">
        <v>4099</v>
      </c>
      <c r="I2476" s="141" t="s">
        <v>4099</v>
      </c>
      <c r="J2476" s="141" t="s">
        <v>4098</v>
      </c>
      <c r="K2476" s="141" t="s">
        <v>4098</v>
      </c>
      <c r="L2476" s="141" t="s">
        <v>4098</v>
      </c>
      <c r="M2476" s="141" t="s">
        <v>4098</v>
      </c>
      <c r="N2476" s="141" t="s">
        <v>4098</v>
      </c>
      <c r="O2476" s="141" t="s">
        <v>4098</v>
      </c>
    </row>
    <row r="2477" spans="1:15" x14ac:dyDescent="0.2">
      <c r="A2477" s="141">
        <v>337448</v>
      </c>
      <c r="B2477" s="141" t="s">
        <v>4111</v>
      </c>
      <c r="C2477" s="141" t="s">
        <v>4099</v>
      </c>
      <c r="D2477" s="141" t="s">
        <v>4099</v>
      </c>
      <c r="E2477" s="141" t="s">
        <v>4099</v>
      </c>
      <c r="F2477" s="141" t="s">
        <v>4099</v>
      </c>
      <c r="G2477" s="141" t="s">
        <v>4099</v>
      </c>
      <c r="H2477" s="141" t="s">
        <v>4099</v>
      </c>
      <c r="I2477" s="141" t="s">
        <v>4099</v>
      </c>
      <c r="J2477" s="141" t="s">
        <v>4098</v>
      </c>
      <c r="K2477" s="141" t="s">
        <v>4098</v>
      </c>
      <c r="L2477" s="141" t="s">
        <v>4098</v>
      </c>
      <c r="M2477" s="141" t="s">
        <v>4098</v>
      </c>
      <c r="N2477" s="141" t="s">
        <v>4098</v>
      </c>
      <c r="O2477" s="141" t="s">
        <v>4098</v>
      </c>
    </row>
    <row r="2478" spans="1:15" x14ac:dyDescent="0.2">
      <c r="A2478" s="141">
        <v>337449</v>
      </c>
      <c r="B2478" s="141" t="s">
        <v>4111</v>
      </c>
      <c r="C2478" s="141" t="s">
        <v>4098</v>
      </c>
      <c r="D2478" s="141" t="s">
        <v>4099</v>
      </c>
      <c r="E2478" s="141" t="s">
        <v>4099</v>
      </c>
      <c r="F2478" s="141" t="s">
        <v>4098</v>
      </c>
      <c r="G2478" s="141" t="s">
        <v>4099</v>
      </c>
      <c r="H2478" s="141" t="s">
        <v>4099</v>
      </c>
      <c r="I2478" s="141" t="s">
        <v>4099</v>
      </c>
      <c r="J2478" s="141" t="s">
        <v>4098</v>
      </c>
      <c r="K2478" s="141" t="s">
        <v>4098</v>
      </c>
      <c r="L2478" s="141" t="s">
        <v>4098</v>
      </c>
      <c r="M2478" s="141" t="s">
        <v>4098</v>
      </c>
      <c r="N2478" s="141" t="s">
        <v>4098</v>
      </c>
      <c r="O2478" s="141" t="s">
        <v>4098</v>
      </c>
    </row>
    <row r="2479" spans="1:15" x14ac:dyDescent="0.2">
      <c r="A2479" s="141">
        <v>337451</v>
      </c>
      <c r="B2479" s="141" t="s">
        <v>4111</v>
      </c>
      <c r="C2479" s="141" t="s">
        <v>4099</v>
      </c>
      <c r="D2479" s="141" t="s">
        <v>4099</v>
      </c>
      <c r="E2479" s="141" t="s">
        <v>4098</v>
      </c>
      <c r="F2479" s="141" t="s">
        <v>4098</v>
      </c>
      <c r="G2479" s="141" t="s">
        <v>4098</v>
      </c>
      <c r="H2479" s="141" t="s">
        <v>4099</v>
      </c>
      <c r="I2479" s="141" t="s">
        <v>4099</v>
      </c>
      <c r="J2479" s="141" t="s">
        <v>4098</v>
      </c>
      <c r="K2479" s="141" t="s">
        <v>4098</v>
      </c>
      <c r="L2479" s="141" t="s">
        <v>4098</v>
      </c>
      <c r="M2479" s="141" t="s">
        <v>4098</v>
      </c>
      <c r="N2479" s="141" t="s">
        <v>4098</v>
      </c>
      <c r="O2479" s="141" t="s">
        <v>4098</v>
      </c>
    </row>
    <row r="2480" spans="1:15" x14ac:dyDescent="0.2">
      <c r="A2480" s="141">
        <v>337453</v>
      </c>
      <c r="B2480" s="141" t="s">
        <v>4111</v>
      </c>
      <c r="C2480" s="141" t="s">
        <v>4099</v>
      </c>
      <c r="D2480" s="141" t="s">
        <v>4099</v>
      </c>
      <c r="E2480" s="141" t="s">
        <v>4099</v>
      </c>
      <c r="F2480" s="141" t="s">
        <v>4099</v>
      </c>
      <c r="G2480" s="141" t="s">
        <v>4099</v>
      </c>
      <c r="H2480" s="141" t="s">
        <v>4099</v>
      </c>
      <c r="I2480" s="141" t="s">
        <v>4099</v>
      </c>
      <c r="J2480" s="141" t="s">
        <v>4098</v>
      </c>
      <c r="K2480" s="141" t="s">
        <v>4098</v>
      </c>
      <c r="L2480" s="141" t="s">
        <v>4098</v>
      </c>
      <c r="M2480" s="141" t="s">
        <v>4098</v>
      </c>
      <c r="N2480" s="141" t="s">
        <v>4098</v>
      </c>
      <c r="O2480" s="141" t="s">
        <v>4098</v>
      </c>
    </row>
    <row r="2481" spans="1:15" x14ac:dyDescent="0.2">
      <c r="A2481" s="141">
        <v>337454</v>
      </c>
      <c r="B2481" s="141" t="s">
        <v>4111</v>
      </c>
      <c r="C2481" s="141" t="s">
        <v>4099</v>
      </c>
      <c r="D2481" s="141" t="s">
        <v>4099</v>
      </c>
      <c r="E2481" s="141" t="s">
        <v>4099</v>
      </c>
      <c r="F2481" s="141" t="s">
        <v>4099</v>
      </c>
      <c r="G2481" s="141" t="s">
        <v>4098</v>
      </c>
      <c r="H2481" s="141" t="s">
        <v>4098</v>
      </c>
      <c r="I2481" s="141" t="s">
        <v>4098</v>
      </c>
      <c r="J2481" s="141" t="s">
        <v>4098</v>
      </c>
      <c r="K2481" s="141" t="s">
        <v>4098</v>
      </c>
      <c r="L2481" s="141" t="s">
        <v>4098</v>
      </c>
      <c r="M2481" s="141" t="s">
        <v>4098</v>
      </c>
      <c r="N2481" s="141" t="s">
        <v>4098</v>
      </c>
      <c r="O2481" s="141" t="s">
        <v>4098</v>
      </c>
    </row>
    <row r="2482" spans="1:15" x14ac:dyDescent="0.2">
      <c r="A2482" s="141">
        <v>337455</v>
      </c>
      <c r="B2482" s="141" t="s">
        <v>4111</v>
      </c>
      <c r="C2482" s="141" t="s">
        <v>4100</v>
      </c>
      <c r="D2482" s="141" t="s">
        <v>4100</v>
      </c>
      <c r="E2482" s="141" t="s">
        <v>4099</v>
      </c>
      <c r="F2482" s="141" t="s">
        <v>4099</v>
      </c>
      <c r="G2482" s="141" t="s">
        <v>4099</v>
      </c>
      <c r="H2482" s="141" t="s">
        <v>4099</v>
      </c>
      <c r="I2482" s="141" t="s">
        <v>4099</v>
      </c>
      <c r="J2482" s="141" t="s">
        <v>4099</v>
      </c>
      <c r="K2482" s="141" t="s">
        <v>4099</v>
      </c>
      <c r="L2482" s="141" t="s">
        <v>4098</v>
      </c>
      <c r="M2482" s="141" t="s">
        <v>4098</v>
      </c>
      <c r="N2482" s="141" t="s">
        <v>4099</v>
      </c>
      <c r="O2482" s="141" t="s">
        <v>4098</v>
      </c>
    </row>
    <row r="2483" spans="1:15" x14ac:dyDescent="0.2">
      <c r="A2483" s="141">
        <v>337456</v>
      </c>
      <c r="B2483" s="141" t="s">
        <v>4111</v>
      </c>
      <c r="C2483" s="141" t="s">
        <v>4100</v>
      </c>
      <c r="D2483" s="141" t="s">
        <v>4099</v>
      </c>
      <c r="E2483" s="141" t="s">
        <v>4099</v>
      </c>
      <c r="F2483" s="141" t="s">
        <v>4100</v>
      </c>
      <c r="G2483" s="141" t="s">
        <v>4100</v>
      </c>
      <c r="H2483" s="141" t="s">
        <v>4100</v>
      </c>
      <c r="I2483" s="141" t="s">
        <v>4100</v>
      </c>
      <c r="J2483" s="141" t="s">
        <v>4099</v>
      </c>
      <c r="K2483" s="141" t="s">
        <v>4100</v>
      </c>
      <c r="L2483" s="141" t="s">
        <v>4099</v>
      </c>
      <c r="M2483" s="141" t="s">
        <v>4099</v>
      </c>
      <c r="N2483" s="141" t="s">
        <v>4099</v>
      </c>
      <c r="O2483" s="141" t="s">
        <v>4098</v>
      </c>
    </row>
    <row r="2484" spans="1:15" x14ac:dyDescent="0.2">
      <c r="A2484" s="141">
        <v>337458</v>
      </c>
      <c r="B2484" s="141" t="s">
        <v>4111</v>
      </c>
      <c r="C2484" s="141" t="s">
        <v>4099</v>
      </c>
      <c r="D2484" s="141" t="s">
        <v>4100</v>
      </c>
      <c r="E2484" s="141" t="s">
        <v>4099</v>
      </c>
      <c r="F2484" s="141" t="s">
        <v>4100</v>
      </c>
      <c r="G2484" s="141" t="s">
        <v>4099</v>
      </c>
      <c r="H2484" s="141" t="s">
        <v>4099</v>
      </c>
      <c r="I2484" s="141" t="s">
        <v>4099</v>
      </c>
      <c r="J2484" s="141" t="s">
        <v>4099</v>
      </c>
      <c r="K2484" s="141" t="s">
        <v>4099</v>
      </c>
      <c r="L2484" s="141" t="s">
        <v>4099</v>
      </c>
      <c r="M2484" s="141" t="s">
        <v>4099</v>
      </c>
      <c r="N2484" s="141" t="s">
        <v>4099</v>
      </c>
      <c r="O2484" s="141" t="s">
        <v>4098</v>
      </c>
    </row>
    <row r="2485" spans="1:15" x14ac:dyDescent="0.2">
      <c r="A2485" s="141">
        <v>337461</v>
      </c>
      <c r="B2485" s="141" t="s">
        <v>4111</v>
      </c>
      <c r="C2485" s="141" t="s">
        <v>4099</v>
      </c>
      <c r="D2485" s="141" t="s">
        <v>4099</v>
      </c>
      <c r="E2485" s="141" t="s">
        <v>4098</v>
      </c>
      <c r="F2485" s="141" t="s">
        <v>4098</v>
      </c>
      <c r="G2485" s="141" t="s">
        <v>4099</v>
      </c>
      <c r="H2485" s="141" t="s">
        <v>4098</v>
      </c>
      <c r="I2485" s="141" t="s">
        <v>4099</v>
      </c>
      <c r="J2485" s="141" t="s">
        <v>4098</v>
      </c>
      <c r="K2485" s="141" t="s">
        <v>4098</v>
      </c>
      <c r="L2485" s="141" t="s">
        <v>4098</v>
      </c>
      <c r="M2485" s="141" t="s">
        <v>4098</v>
      </c>
      <c r="N2485" s="141" t="s">
        <v>4098</v>
      </c>
      <c r="O2485" s="141" t="s">
        <v>4098</v>
      </c>
    </row>
    <row r="2486" spans="1:15" x14ac:dyDescent="0.2">
      <c r="A2486" s="141">
        <v>337463</v>
      </c>
      <c r="B2486" s="141" t="s">
        <v>4111</v>
      </c>
      <c r="C2486" s="141" t="s">
        <v>4100</v>
      </c>
      <c r="D2486" s="141" t="s">
        <v>4100</v>
      </c>
      <c r="E2486" s="141" t="s">
        <v>4099</v>
      </c>
      <c r="F2486" s="141" t="s">
        <v>4099</v>
      </c>
      <c r="G2486" s="141" t="s">
        <v>4100</v>
      </c>
      <c r="H2486" s="141" t="s">
        <v>4100</v>
      </c>
      <c r="I2486" s="141" t="s">
        <v>4100</v>
      </c>
      <c r="J2486" s="141" t="s">
        <v>4099</v>
      </c>
      <c r="K2486" s="141" t="s">
        <v>4098</v>
      </c>
      <c r="L2486" s="141" t="s">
        <v>4098</v>
      </c>
      <c r="M2486" s="141" t="s">
        <v>4098</v>
      </c>
      <c r="N2486" s="141" t="s">
        <v>4098</v>
      </c>
      <c r="O2486" s="141" t="s">
        <v>4098</v>
      </c>
    </row>
    <row r="2487" spans="1:15" x14ac:dyDescent="0.2">
      <c r="A2487" s="141">
        <v>337466</v>
      </c>
      <c r="B2487" s="141" t="s">
        <v>4111</v>
      </c>
      <c r="C2487" s="141" t="s">
        <v>4100</v>
      </c>
      <c r="D2487" s="141" t="s">
        <v>4100</v>
      </c>
      <c r="E2487" s="141" t="s">
        <v>4100</v>
      </c>
      <c r="F2487" s="141" t="s">
        <v>4100</v>
      </c>
      <c r="G2487" s="141" t="s">
        <v>4098</v>
      </c>
      <c r="H2487" s="141" t="s">
        <v>4099</v>
      </c>
      <c r="I2487" s="141" t="s">
        <v>4098</v>
      </c>
      <c r="J2487" s="141" t="s">
        <v>4098</v>
      </c>
      <c r="K2487" s="141" t="s">
        <v>4098</v>
      </c>
      <c r="L2487" s="141" t="s">
        <v>4098</v>
      </c>
      <c r="M2487" s="141" t="s">
        <v>4098</v>
      </c>
      <c r="N2487" s="141" t="s">
        <v>4098</v>
      </c>
      <c r="O2487" s="141" t="s">
        <v>4098</v>
      </c>
    </row>
    <row r="2488" spans="1:15" x14ac:dyDescent="0.2">
      <c r="A2488" s="141">
        <v>337469</v>
      </c>
      <c r="B2488" s="141" t="s">
        <v>4111</v>
      </c>
      <c r="C2488" s="141" t="s">
        <v>4099</v>
      </c>
      <c r="D2488" s="141" t="s">
        <v>4099</v>
      </c>
      <c r="E2488" s="141" t="s">
        <v>4099</v>
      </c>
      <c r="F2488" s="141" t="s">
        <v>4098</v>
      </c>
      <c r="G2488" s="141" t="s">
        <v>4099</v>
      </c>
      <c r="H2488" s="141" t="s">
        <v>4099</v>
      </c>
      <c r="I2488" s="141" t="s">
        <v>4098</v>
      </c>
      <c r="J2488" s="141" t="s">
        <v>4098</v>
      </c>
      <c r="K2488" s="141" t="s">
        <v>4098</v>
      </c>
      <c r="L2488" s="141" t="s">
        <v>4098</v>
      </c>
      <c r="M2488" s="141" t="s">
        <v>4098</v>
      </c>
      <c r="N2488" s="141" t="s">
        <v>4098</v>
      </c>
      <c r="O2488" s="141" t="s">
        <v>4098</v>
      </c>
    </row>
    <row r="2489" spans="1:15" x14ac:dyDescent="0.2">
      <c r="A2489" s="141">
        <v>337471</v>
      </c>
      <c r="B2489" s="141" t="s">
        <v>4111</v>
      </c>
      <c r="C2489" s="141" t="s">
        <v>4099</v>
      </c>
      <c r="D2489" s="141" t="s">
        <v>4099</v>
      </c>
      <c r="E2489" s="141" t="s">
        <v>4099</v>
      </c>
      <c r="F2489" s="141" t="s">
        <v>4099</v>
      </c>
      <c r="G2489" s="141" t="s">
        <v>4099</v>
      </c>
      <c r="H2489" s="141" t="s">
        <v>4098</v>
      </c>
      <c r="I2489" s="141" t="s">
        <v>4098</v>
      </c>
      <c r="J2489" s="141" t="s">
        <v>4098</v>
      </c>
      <c r="K2489" s="141" t="s">
        <v>4098</v>
      </c>
      <c r="L2489" s="141" t="s">
        <v>4098</v>
      </c>
      <c r="M2489" s="141" t="s">
        <v>4098</v>
      </c>
      <c r="N2489" s="141" t="s">
        <v>4098</v>
      </c>
      <c r="O2489" s="141" t="s">
        <v>4098</v>
      </c>
    </row>
    <row r="2490" spans="1:15" x14ac:dyDescent="0.2">
      <c r="A2490" s="141">
        <v>337473</v>
      </c>
      <c r="B2490" s="141" t="s">
        <v>4111</v>
      </c>
      <c r="C2490" s="141" t="s">
        <v>4099</v>
      </c>
      <c r="D2490" s="141" t="s">
        <v>4098</v>
      </c>
      <c r="E2490" s="141" t="s">
        <v>4099</v>
      </c>
      <c r="F2490" s="141" t="s">
        <v>4099</v>
      </c>
      <c r="G2490" s="141" t="s">
        <v>4099</v>
      </c>
      <c r="H2490" s="141" t="s">
        <v>4099</v>
      </c>
      <c r="I2490" s="141" t="s">
        <v>4099</v>
      </c>
      <c r="J2490" s="141" t="s">
        <v>4098</v>
      </c>
      <c r="K2490" s="141" t="s">
        <v>4098</v>
      </c>
      <c r="L2490" s="141" t="s">
        <v>4098</v>
      </c>
      <c r="M2490" s="141" t="s">
        <v>4098</v>
      </c>
      <c r="N2490" s="141" t="s">
        <v>4099</v>
      </c>
      <c r="O2490" s="141" t="s">
        <v>4098</v>
      </c>
    </row>
    <row r="2491" spans="1:15" x14ac:dyDescent="0.2">
      <c r="A2491" s="141">
        <v>337474</v>
      </c>
      <c r="B2491" s="141" t="s">
        <v>4111</v>
      </c>
      <c r="C2491" s="141" t="s">
        <v>4099</v>
      </c>
      <c r="D2491" s="141" t="s">
        <v>4099</v>
      </c>
      <c r="E2491" s="141" t="s">
        <v>4099</v>
      </c>
      <c r="F2491" s="141" t="s">
        <v>4099</v>
      </c>
      <c r="G2491" s="141" t="s">
        <v>4099</v>
      </c>
      <c r="H2491" s="141" t="s">
        <v>4099</v>
      </c>
      <c r="I2491" s="141" t="s">
        <v>4099</v>
      </c>
      <c r="J2491" s="141" t="s">
        <v>4098</v>
      </c>
      <c r="K2491" s="141" t="s">
        <v>4098</v>
      </c>
      <c r="L2491" s="141" t="s">
        <v>4098</v>
      </c>
      <c r="M2491" s="141" t="s">
        <v>4098</v>
      </c>
      <c r="N2491" s="141" t="s">
        <v>4098</v>
      </c>
      <c r="O2491" s="141" t="s">
        <v>4098</v>
      </c>
    </row>
    <row r="2492" spans="1:15" x14ac:dyDescent="0.2">
      <c r="A2492" s="141">
        <v>337482</v>
      </c>
      <c r="B2492" s="141" t="s">
        <v>4111</v>
      </c>
      <c r="C2492" s="141" t="s">
        <v>4100</v>
      </c>
      <c r="D2492" s="141" t="s">
        <v>4098</v>
      </c>
      <c r="E2492" s="141" t="s">
        <v>4098</v>
      </c>
      <c r="F2492" s="141" t="s">
        <v>4100</v>
      </c>
      <c r="G2492" s="141" t="s">
        <v>4098</v>
      </c>
      <c r="H2492" s="141" t="s">
        <v>4098</v>
      </c>
      <c r="I2492" s="141" t="s">
        <v>4098</v>
      </c>
      <c r="J2492" s="141" t="s">
        <v>4098</v>
      </c>
      <c r="K2492" s="141" t="s">
        <v>4098</v>
      </c>
      <c r="L2492" s="141" t="s">
        <v>4098</v>
      </c>
      <c r="M2492" s="141" t="s">
        <v>4098</v>
      </c>
      <c r="N2492" s="141" t="s">
        <v>4098</v>
      </c>
      <c r="O2492" s="141" t="s">
        <v>4098</v>
      </c>
    </row>
    <row r="2493" spans="1:15" x14ac:dyDescent="0.2">
      <c r="A2493" s="141">
        <v>337483</v>
      </c>
      <c r="B2493" s="141" t="s">
        <v>4111</v>
      </c>
      <c r="C2493" s="141" t="s">
        <v>4099</v>
      </c>
      <c r="D2493" s="141" t="s">
        <v>4099</v>
      </c>
      <c r="E2493" s="141" t="s">
        <v>4099</v>
      </c>
      <c r="F2493" s="141" t="s">
        <v>4099</v>
      </c>
      <c r="G2493" s="141" t="s">
        <v>4099</v>
      </c>
      <c r="H2493" s="141" t="s">
        <v>4099</v>
      </c>
      <c r="I2493" s="141" t="s">
        <v>4099</v>
      </c>
      <c r="J2493" s="141" t="s">
        <v>4098</v>
      </c>
      <c r="K2493" s="141" t="s">
        <v>4098</v>
      </c>
      <c r="L2493" s="141" t="s">
        <v>4098</v>
      </c>
      <c r="M2493" s="141" t="s">
        <v>4098</v>
      </c>
      <c r="N2493" s="141" t="s">
        <v>4098</v>
      </c>
      <c r="O2493" s="141" t="s">
        <v>4098</v>
      </c>
    </row>
    <row r="2494" spans="1:15" x14ac:dyDescent="0.2">
      <c r="A2494" s="141">
        <v>337484</v>
      </c>
      <c r="B2494" s="141" t="s">
        <v>4111</v>
      </c>
      <c r="C2494" s="141" t="s">
        <v>4099</v>
      </c>
      <c r="D2494" s="141" t="s">
        <v>4100</v>
      </c>
      <c r="E2494" s="141" t="s">
        <v>4099</v>
      </c>
      <c r="F2494" s="141" t="s">
        <v>4100</v>
      </c>
      <c r="G2494" s="141" t="s">
        <v>4099</v>
      </c>
      <c r="H2494" s="141" t="s">
        <v>4099</v>
      </c>
      <c r="I2494" s="141" t="s">
        <v>4099</v>
      </c>
      <c r="J2494" s="141" t="s">
        <v>4099</v>
      </c>
      <c r="K2494" s="141" t="s">
        <v>4099</v>
      </c>
      <c r="L2494" s="141" t="s">
        <v>4099</v>
      </c>
      <c r="M2494" s="141" t="s">
        <v>4099</v>
      </c>
      <c r="N2494" s="141" t="s">
        <v>4099</v>
      </c>
      <c r="O2494" s="141" t="s">
        <v>4099</v>
      </c>
    </row>
    <row r="2495" spans="1:15" x14ac:dyDescent="0.2">
      <c r="A2495" s="141">
        <v>337485</v>
      </c>
      <c r="B2495" s="141" t="s">
        <v>4111</v>
      </c>
      <c r="C2495" s="141" t="s">
        <v>4100</v>
      </c>
      <c r="D2495" s="141" t="s">
        <v>4100</v>
      </c>
      <c r="E2495" s="141" t="s">
        <v>4100</v>
      </c>
      <c r="F2495" s="141" t="s">
        <v>4098</v>
      </c>
      <c r="G2495" s="141" t="s">
        <v>4100</v>
      </c>
      <c r="H2495" s="141" t="s">
        <v>4100</v>
      </c>
      <c r="I2495" s="141" t="s">
        <v>4100</v>
      </c>
      <c r="J2495" s="141" t="s">
        <v>4098</v>
      </c>
      <c r="K2495" s="141" t="s">
        <v>4098</v>
      </c>
      <c r="L2495" s="141" t="s">
        <v>4098</v>
      </c>
      <c r="M2495" s="141" t="s">
        <v>4098</v>
      </c>
      <c r="N2495" s="141" t="s">
        <v>4098</v>
      </c>
      <c r="O2495" s="141" t="s">
        <v>4098</v>
      </c>
    </row>
    <row r="2496" spans="1:15" x14ac:dyDescent="0.2">
      <c r="A2496" s="141">
        <v>337487</v>
      </c>
      <c r="B2496" s="141" t="s">
        <v>4111</v>
      </c>
      <c r="C2496" s="141" t="s">
        <v>4099</v>
      </c>
      <c r="D2496" s="141" t="s">
        <v>4099</v>
      </c>
      <c r="E2496" s="141" t="s">
        <v>4099</v>
      </c>
      <c r="F2496" s="141" t="s">
        <v>4099</v>
      </c>
      <c r="G2496" s="141" t="s">
        <v>4099</v>
      </c>
      <c r="H2496" s="141" t="s">
        <v>4098</v>
      </c>
      <c r="I2496" s="141" t="s">
        <v>4098</v>
      </c>
      <c r="J2496" s="141" t="s">
        <v>4098</v>
      </c>
      <c r="K2496" s="141" t="s">
        <v>4098</v>
      </c>
      <c r="L2496" s="141" t="s">
        <v>4098</v>
      </c>
      <c r="M2496" s="141" t="s">
        <v>4098</v>
      </c>
      <c r="N2496" s="141" t="s">
        <v>4098</v>
      </c>
      <c r="O2496" s="141" t="s">
        <v>4098</v>
      </c>
    </row>
    <row r="2497" spans="1:15" x14ac:dyDescent="0.2">
      <c r="A2497" s="141">
        <v>337490</v>
      </c>
      <c r="B2497" s="141" t="s">
        <v>4111</v>
      </c>
      <c r="C2497" s="141" t="s">
        <v>4100</v>
      </c>
      <c r="D2497" s="141" t="s">
        <v>4100</v>
      </c>
      <c r="E2497" s="141" t="s">
        <v>4100</v>
      </c>
      <c r="F2497" s="141" t="s">
        <v>4100</v>
      </c>
      <c r="G2497" s="141" t="s">
        <v>4100</v>
      </c>
      <c r="H2497" s="141" t="s">
        <v>4100</v>
      </c>
      <c r="I2497" s="141" t="s">
        <v>4100</v>
      </c>
      <c r="J2497" s="141" t="s">
        <v>4100</v>
      </c>
      <c r="K2497" s="141" t="s">
        <v>4100</v>
      </c>
      <c r="L2497" s="141" t="s">
        <v>4100</v>
      </c>
      <c r="M2497" s="141" t="s">
        <v>4100</v>
      </c>
      <c r="N2497" s="141" t="s">
        <v>4100</v>
      </c>
      <c r="O2497" s="141" t="s">
        <v>4099</v>
      </c>
    </row>
    <row r="2498" spans="1:15" x14ac:dyDescent="0.2">
      <c r="A2498" s="141">
        <v>337492</v>
      </c>
      <c r="B2498" s="141" t="s">
        <v>4111</v>
      </c>
      <c r="C2498" s="141" t="s">
        <v>4100</v>
      </c>
      <c r="D2498" s="141" t="s">
        <v>4100</v>
      </c>
      <c r="E2498" s="141" t="s">
        <v>4100</v>
      </c>
      <c r="F2498" s="141" t="s">
        <v>4099</v>
      </c>
      <c r="G2498" s="141" t="s">
        <v>4100</v>
      </c>
      <c r="H2498" s="141" t="s">
        <v>4100</v>
      </c>
      <c r="I2498" s="141" t="s">
        <v>4100</v>
      </c>
      <c r="J2498" s="141" t="s">
        <v>4099</v>
      </c>
      <c r="K2498" s="141" t="s">
        <v>4099</v>
      </c>
      <c r="L2498" s="141" t="s">
        <v>4099</v>
      </c>
      <c r="M2498" s="141" t="s">
        <v>4099</v>
      </c>
      <c r="N2498" s="141" t="s">
        <v>4099</v>
      </c>
      <c r="O2498" s="141" t="s">
        <v>4098</v>
      </c>
    </row>
    <row r="2499" spans="1:15" x14ac:dyDescent="0.2">
      <c r="A2499" s="141">
        <v>337493</v>
      </c>
      <c r="B2499" s="141" t="s">
        <v>4111</v>
      </c>
      <c r="C2499" s="141" t="s">
        <v>4099</v>
      </c>
      <c r="D2499" s="141" t="s">
        <v>4099</v>
      </c>
      <c r="E2499" s="141" t="s">
        <v>4099</v>
      </c>
      <c r="F2499" s="141" t="s">
        <v>4099</v>
      </c>
      <c r="G2499" s="141" t="s">
        <v>4099</v>
      </c>
      <c r="H2499" s="141" t="s">
        <v>4099</v>
      </c>
      <c r="I2499" s="141" t="s">
        <v>4099</v>
      </c>
      <c r="J2499" s="141" t="s">
        <v>4098</v>
      </c>
      <c r="K2499" s="141" t="s">
        <v>4098</v>
      </c>
      <c r="L2499" s="141" t="s">
        <v>4098</v>
      </c>
      <c r="M2499" s="141" t="s">
        <v>4098</v>
      </c>
      <c r="N2499" s="141" t="s">
        <v>4098</v>
      </c>
      <c r="O2499" s="141" t="s">
        <v>4098</v>
      </c>
    </row>
    <row r="2500" spans="1:15" x14ac:dyDescent="0.2">
      <c r="A2500" s="141">
        <v>337494</v>
      </c>
      <c r="B2500" s="141" t="s">
        <v>4111</v>
      </c>
      <c r="C2500" s="141" t="s">
        <v>4099</v>
      </c>
      <c r="D2500" s="141" t="s">
        <v>4099</v>
      </c>
      <c r="E2500" s="141" t="s">
        <v>4099</v>
      </c>
      <c r="F2500" s="141" t="s">
        <v>4099</v>
      </c>
      <c r="G2500" s="141" t="s">
        <v>4099</v>
      </c>
      <c r="H2500" s="141" t="s">
        <v>4099</v>
      </c>
      <c r="I2500" s="141" t="s">
        <v>4099</v>
      </c>
      <c r="J2500" s="141" t="s">
        <v>4098</v>
      </c>
      <c r="K2500" s="141" t="s">
        <v>4098</v>
      </c>
      <c r="L2500" s="141" t="s">
        <v>4098</v>
      </c>
      <c r="M2500" s="141" t="s">
        <v>4098</v>
      </c>
      <c r="N2500" s="141" t="s">
        <v>4098</v>
      </c>
      <c r="O2500" s="141" t="s">
        <v>4098</v>
      </c>
    </row>
    <row r="2501" spans="1:15" x14ac:dyDescent="0.2">
      <c r="A2501" s="141">
        <v>337497</v>
      </c>
      <c r="B2501" s="141" t="s">
        <v>4111</v>
      </c>
      <c r="C2501" s="141" t="s">
        <v>4100</v>
      </c>
      <c r="D2501" s="141" t="s">
        <v>4099</v>
      </c>
      <c r="E2501" s="141" t="s">
        <v>4099</v>
      </c>
      <c r="F2501" s="141" t="s">
        <v>4099</v>
      </c>
      <c r="G2501" s="141" t="s">
        <v>4100</v>
      </c>
      <c r="H2501" s="141" t="s">
        <v>4100</v>
      </c>
      <c r="I2501" s="141" t="s">
        <v>4099</v>
      </c>
      <c r="J2501" s="141" t="s">
        <v>4099</v>
      </c>
      <c r="K2501" s="141" t="s">
        <v>4100</v>
      </c>
      <c r="L2501" s="141" t="s">
        <v>4099</v>
      </c>
      <c r="M2501" s="141" t="s">
        <v>4100</v>
      </c>
      <c r="N2501" s="141" t="s">
        <v>4099</v>
      </c>
      <c r="O2501" s="141" t="s">
        <v>4099</v>
      </c>
    </row>
    <row r="2502" spans="1:15" x14ac:dyDescent="0.2">
      <c r="A2502" s="141">
        <v>337498</v>
      </c>
      <c r="B2502" s="141" t="s">
        <v>4111</v>
      </c>
      <c r="C2502" s="141" t="s">
        <v>4099</v>
      </c>
      <c r="D2502" s="141" t="s">
        <v>4098</v>
      </c>
      <c r="E2502" s="141" t="s">
        <v>4099</v>
      </c>
      <c r="F2502" s="141" t="s">
        <v>4099</v>
      </c>
      <c r="G2502" s="141" t="s">
        <v>4099</v>
      </c>
      <c r="H2502" s="141" t="s">
        <v>4098</v>
      </c>
      <c r="I2502" s="141" t="s">
        <v>4099</v>
      </c>
      <c r="J2502" s="141" t="s">
        <v>4098</v>
      </c>
      <c r="K2502" s="141" t="s">
        <v>4098</v>
      </c>
      <c r="L2502" s="141" t="s">
        <v>4098</v>
      </c>
      <c r="M2502" s="141" t="s">
        <v>4098</v>
      </c>
      <c r="N2502" s="141" t="s">
        <v>4098</v>
      </c>
      <c r="O2502" s="141" t="s">
        <v>4098</v>
      </c>
    </row>
    <row r="2503" spans="1:15" x14ac:dyDescent="0.2">
      <c r="A2503" s="141">
        <v>337500</v>
      </c>
      <c r="B2503" s="141" t="s">
        <v>4111</v>
      </c>
      <c r="C2503" s="141" t="s">
        <v>4100</v>
      </c>
      <c r="D2503" s="141" t="s">
        <v>4098</v>
      </c>
      <c r="E2503" s="141" t="s">
        <v>4100</v>
      </c>
      <c r="F2503" s="141" t="s">
        <v>4100</v>
      </c>
      <c r="G2503" s="141" t="s">
        <v>4100</v>
      </c>
      <c r="H2503" s="141" t="s">
        <v>4098</v>
      </c>
      <c r="I2503" s="141" t="s">
        <v>4098</v>
      </c>
      <c r="J2503" s="141" t="s">
        <v>4098</v>
      </c>
      <c r="K2503" s="141" t="s">
        <v>4098</v>
      </c>
      <c r="L2503" s="141" t="s">
        <v>4098</v>
      </c>
      <c r="M2503" s="141" t="s">
        <v>4098</v>
      </c>
      <c r="N2503" s="141" t="s">
        <v>4098</v>
      </c>
      <c r="O2503" s="141" t="s">
        <v>4098</v>
      </c>
    </row>
    <row r="2504" spans="1:15" x14ac:dyDescent="0.2">
      <c r="A2504" s="141">
        <v>337502</v>
      </c>
      <c r="B2504" s="141" t="s">
        <v>4111</v>
      </c>
      <c r="C2504" s="141" t="s">
        <v>4100</v>
      </c>
      <c r="D2504" s="141" t="s">
        <v>4099</v>
      </c>
      <c r="E2504" s="141" t="s">
        <v>4099</v>
      </c>
      <c r="F2504" s="141" t="s">
        <v>4099</v>
      </c>
      <c r="G2504" s="141" t="s">
        <v>4098</v>
      </c>
      <c r="H2504" s="141" t="s">
        <v>4099</v>
      </c>
      <c r="I2504" s="141" t="s">
        <v>4099</v>
      </c>
      <c r="J2504" s="141" t="s">
        <v>4099</v>
      </c>
      <c r="K2504" s="141" t="s">
        <v>4099</v>
      </c>
      <c r="L2504" s="141" t="s">
        <v>4098</v>
      </c>
      <c r="M2504" s="141" t="s">
        <v>4099</v>
      </c>
      <c r="N2504" s="141" t="s">
        <v>4099</v>
      </c>
      <c r="O2504" s="141" t="s">
        <v>4098</v>
      </c>
    </row>
    <row r="2505" spans="1:15" x14ac:dyDescent="0.2">
      <c r="A2505" s="141">
        <v>337503</v>
      </c>
      <c r="B2505" s="141" t="s">
        <v>4111</v>
      </c>
      <c r="C2505" s="141" t="s">
        <v>4100</v>
      </c>
      <c r="D2505" s="141" t="s">
        <v>4099</v>
      </c>
      <c r="E2505" s="141" t="s">
        <v>4100</v>
      </c>
      <c r="F2505" s="141" t="s">
        <v>4100</v>
      </c>
      <c r="G2505" s="141" t="s">
        <v>4100</v>
      </c>
      <c r="H2505" s="141" t="s">
        <v>4099</v>
      </c>
      <c r="I2505" s="141" t="s">
        <v>4100</v>
      </c>
      <c r="J2505" s="141" t="s">
        <v>4099</v>
      </c>
      <c r="K2505" s="141" t="s">
        <v>4100</v>
      </c>
      <c r="L2505" s="141" t="s">
        <v>4099</v>
      </c>
      <c r="M2505" s="141" t="s">
        <v>4099</v>
      </c>
      <c r="N2505" s="141" t="s">
        <v>4098</v>
      </c>
      <c r="O2505" s="141" t="s">
        <v>4099</v>
      </c>
    </row>
    <row r="2506" spans="1:15" x14ac:dyDescent="0.2">
      <c r="A2506" s="141">
        <v>337506</v>
      </c>
      <c r="B2506" s="141" t="s">
        <v>4111</v>
      </c>
      <c r="C2506" s="141" t="s">
        <v>4099</v>
      </c>
      <c r="D2506" s="141" t="s">
        <v>4099</v>
      </c>
      <c r="E2506" s="141" t="s">
        <v>4100</v>
      </c>
      <c r="F2506" s="141" t="s">
        <v>4100</v>
      </c>
      <c r="G2506" s="141" t="s">
        <v>4099</v>
      </c>
      <c r="H2506" s="141" t="s">
        <v>4099</v>
      </c>
      <c r="I2506" s="141" t="s">
        <v>4099</v>
      </c>
      <c r="J2506" s="141" t="s">
        <v>4099</v>
      </c>
      <c r="K2506" s="141" t="s">
        <v>4100</v>
      </c>
      <c r="L2506" s="141" t="s">
        <v>4099</v>
      </c>
      <c r="M2506" s="141" t="s">
        <v>4100</v>
      </c>
      <c r="N2506" s="141" t="s">
        <v>4099</v>
      </c>
      <c r="O2506" s="141" t="s">
        <v>4098</v>
      </c>
    </row>
    <row r="2507" spans="1:15" x14ac:dyDescent="0.2">
      <c r="A2507" s="141">
        <v>337511</v>
      </c>
      <c r="B2507" s="141" t="s">
        <v>4111</v>
      </c>
      <c r="C2507" s="141" t="s">
        <v>4099</v>
      </c>
      <c r="D2507" s="141" t="s">
        <v>4099</v>
      </c>
      <c r="E2507" s="141" t="s">
        <v>4099</v>
      </c>
      <c r="F2507" s="141" t="s">
        <v>4099</v>
      </c>
      <c r="G2507" s="141" t="s">
        <v>4099</v>
      </c>
      <c r="H2507" s="141" t="s">
        <v>4099</v>
      </c>
      <c r="I2507" s="141" t="s">
        <v>4099</v>
      </c>
      <c r="J2507" s="141" t="s">
        <v>4099</v>
      </c>
      <c r="K2507" s="141" t="s">
        <v>4099</v>
      </c>
      <c r="L2507" s="141" t="s">
        <v>4099</v>
      </c>
      <c r="M2507" s="141" t="s">
        <v>4099</v>
      </c>
      <c r="N2507" s="141" t="s">
        <v>4098</v>
      </c>
      <c r="O2507" s="141" t="s">
        <v>4099</v>
      </c>
    </row>
    <row r="2508" spans="1:15" x14ac:dyDescent="0.2">
      <c r="A2508" s="141">
        <v>337514</v>
      </c>
      <c r="B2508" s="141" t="s">
        <v>4111</v>
      </c>
      <c r="C2508" s="141" t="s">
        <v>4100</v>
      </c>
      <c r="D2508" s="141" t="s">
        <v>4099</v>
      </c>
      <c r="E2508" s="141" t="s">
        <v>4099</v>
      </c>
      <c r="F2508" s="141" t="s">
        <v>4099</v>
      </c>
      <c r="G2508" s="141" t="s">
        <v>4100</v>
      </c>
      <c r="H2508" s="141" t="s">
        <v>4099</v>
      </c>
      <c r="I2508" s="141" t="s">
        <v>4100</v>
      </c>
      <c r="J2508" s="141" t="s">
        <v>4100</v>
      </c>
      <c r="K2508" s="141" t="s">
        <v>4100</v>
      </c>
      <c r="L2508" s="141" t="s">
        <v>4100</v>
      </c>
      <c r="M2508" s="141" t="s">
        <v>4099</v>
      </c>
      <c r="N2508" s="141" t="s">
        <v>4099</v>
      </c>
      <c r="O2508" s="141" t="s">
        <v>4099</v>
      </c>
    </row>
    <row r="2509" spans="1:15" x14ac:dyDescent="0.2">
      <c r="A2509" s="141">
        <v>337515</v>
      </c>
      <c r="B2509" s="141" t="s">
        <v>4111</v>
      </c>
      <c r="C2509" s="141" t="s">
        <v>4099</v>
      </c>
      <c r="D2509" s="141" t="s">
        <v>4098</v>
      </c>
      <c r="E2509" s="141" t="s">
        <v>4098</v>
      </c>
      <c r="F2509" s="141" t="s">
        <v>4099</v>
      </c>
      <c r="G2509" s="141" t="s">
        <v>4098</v>
      </c>
      <c r="H2509" s="141" t="s">
        <v>4099</v>
      </c>
      <c r="I2509" s="141" t="s">
        <v>4099</v>
      </c>
      <c r="J2509" s="141" t="s">
        <v>4098</v>
      </c>
      <c r="K2509" s="141" t="s">
        <v>4098</v>
      </c>
      <c r="L2509" s="141" t="s">
        <v>4098</v>
      </c>
      <c r="M2509" s="141" t="s">
        <v>4098</v>
      </c>
      <c r="N2509" s="141" t="s">
        <v>4098</v>
      </c>
      <c r="O2509" s="141" t="s">
        <v>4098</v>
      </c>
    </row>
    <row r="2510" spans="1:15" x14ac:dyDescent="0.2">
      <c r="A2510" s="141">
        <v>337516</v>
      </c>
      <c r="B2510" s="141" t="s">
        <v>4111</v>
      </c>
      <c r="C2510" s="141" t="s">
        <v>4099</v>
      </c>
      <c r="D2510" s="141" t="s">
        <v>4098</v>
      </c>
      <c r="E2510" s="141" t="s">
        <v>4099</v>
      </c>
      <c r="F2510" s="141" t="s">
        <v>4098</v>
      </c>
      <c r="G2510" s="141" t="s">
        <v>4098</v>
      </c>
      <c r="H2510" s="141" t="s">
        <v>4099</v>
      </c>
      <c r="I2510" s="141" t="s">
        <v>4098</v>
      </c>
      <c r="J2510" s="141" t="s">
        <v>4098</v>
      </c>
      <c r="K2510" s="141" t="s">
        <v>4098</v>
      </c>
      <c r="L2510" s="141" t="s">
        <v>4098</v>
      </c>
      <c r="M2510" s="141" t="s">
        <v>4098</v>
      </c>
      <c r="N2510" s="141" t="s">
        <v>4098</v>
      </c>
      <c r="O2510" s="141" t="s">
        <v>4098</v>
      </c>
    </row>
    <row r="2511" spans="1:15" x14ac:dyDescent="0.2">
      <c r="A2511" s="141">
        <v>337517</v>
      </c>
      <c r="B2511" s="141" t="s">
        <v>4111</v>
      </c>
      <c r="C2511" s="141" t="s">
        <v>4099</v>
      </c>
      <c r="D2511" s="141" t="s">
        <v>4099</v>
      </c>
      <c r="E2511" s="141" t="s">
        <v>4099</v>
      </c>
      <c r="F2511" s="141" t="s">
        <v>4098</v>
      </c>
      <c r="G2511" s="141" t="s">
        <v>4099</v>
      </c>
      <c r="H2511" s="141" t="s">
        <v>4098</v>
      </c>
      <c r="I2511" s="141" t="s">
        <v>4099</v>
      </c>
      <c r="J2511" s="141" t="s">
        <v>4098</v>
      </c>
      <c r="K2511" s="141" t="s">
        <v>4098</v>
      </c>
      <c r="L2511" s="141" t="s">
        <v>4098</v>
      </c>
      <c r="M2511" s="141" t="s">
        <v>4098</v>
      </c>
      <c r="N2511" s="141" t="s">
        <v>4098</v>
      </c>
      <c r="O2511" s="141" t="s">
        <v>4098</v>
      </c>
    </row>
    <row r="2512" spans="1:15" x14ac:dyDescent="0.2">
      <c r="A2512" s="141">
        <v>337518</v>
      </c>
      <c r="B2512" s="141" t="s">
        <v>4111</v>
      </c>
      <c r="C2512" s="141" t="s">
        <v>4099</v>
      </c>
      <c r="D2512" s="141" t="s">
        <v>4099</v>
      </c>
      <c r="E2512" s="141" t="s">
        <v>4099</v>
      </c>
      <c r="F2512" s="141" t="s">
        <v>4099</v>
      </c>
      <c r="G2512" s="141" t="s">
        <v>4099</v>
      </c>
      <c r="H2512" s="141" t="s">
        <v>4099</v>
      </c>
      <c r="I2512" s="141" t="s">
        <v>4099</v>
      </c>
      <c r="J2512" s="141" t="s">
        <v>4098</v>
      </c>
      <c r="K2512" s="141" t="s">
        <v>4098</v>
      </c>
      <c r="L2512" s="141" t="s">
        <v>4098</v>
      </c>
      <c r="M2512" s="141" t="s">
        <v>4098</v>
      </c>
      <c r="N2512" s="141" t="s">
        <v>4098</v>
      </c>
      <c r="O2512" s="141" t="s">
        <v>4098</v>
      </c>
    </row>
    <row r="2513" spans="1:15" x14ac:dyDescent="0.2">
      <c r="A2513" s="141">
        <v>337521</v>
      </c>
      <c r="B2513" s="141" t="s">
        <v>4111</v>
      </c>
      <c r="C2513" s="141" t="s">
        <v>4100</v>
      </c>
      <c r="D2513" s="141" t="s">
        <v>4100</v>
      </c>
      <c r="E2513" s="141" t="s">
        <v>4100</v>
      </c>
      <c r="F2513" s="141" t="s">
        <v>4100</v>
      </c>
      <c r="G2513" s="141" t="s">
        <v>4098</v>
      </c>
      <c r="H2513" s="141" t="s">
        <v>4098</v>
      </c>
      <c r="I2513" s="141" t="s">
        <v>4098</v>
      </c>
      <c r="J2513" s="141" t="s">
        <v>4098</v>
      </c>
      <c r="K2513" s="141" t="s">
        <v>4098</v>
      </c>
      <c r="L2513" s="141" t="s">
        <v>4098</v>
      </c>
      <c r="M2513" s="141" t="s">
        <v>4098</v>
      </c>
      <c r="N2513" s="141" t="s">
        <v>4098</v>
      </c>
      <c r="O2513" s="141" t="s">
        <v>4098</v>
      </c>
    </row>
    <row r="2514" spans="1:15" x14ac:dyDescent="0.2">
      <c r="A2514" s="141">
        <v>337524</v>
      </c>
      <c r="B2514" s="141" t="s">
        <v>4111</v>
      </c>
      <c r="C2514" s="141" t="s">
        <v>4099</v>
      </c>
      <c r="D2514" s="141" t="s">
        <v>4099</v>
      </c>
      <c r="E2514" s="141" t="s">
        <v>4099</v>
      </c>
      <c r="F2514" s="141" t="s">
        <v>4099</v>
      </c>
      <c r="G2514" s="141" t="s">
        <v>4099</v>
      </c>
      <c r="H2514" s="141" t="s">
        <v>4100</v>
      </c>
      <c r="I2514" s="141" t="s">
        <v>4100</v>
      </c>
      <c r="J2514" s="141" t="s">
        <v>4099</v>
      </c>
      <c r="K2514" s="141" t="s">
        <v>4099</v>
      </c>
      <c r="L2514" s="141" t="s">
        <v>4099</v>
      </c>
      <c r="M2514" s="141" t="s">
        <v>4099</v>
      </c>
      <c r="N2514" s="141" t="s">
        <v>4099</v>
      </c>
      <c r="O2514" s="141" t="s">
        <v>4098</v>
      </c>
    </row>
    <row r="2515" spans="1:15" x14ac:dyDescent="0.2">
      <c r="A2515" s="141">
        <v>337528</v>
      </c>
      <c r="B2515" s="141" t="s">
        <v>4111</v>
      </c>
      <c r="C2515" s="141" t="s">
        <v>4100</v>
      </c>
      <c r="D2515" s="141" t="s">
        <v>4099</v>
      </c>
      <c r="E2515" s="141" t="s">
        <v>4100</v>
      </c>
      <c r="F2515" s="141" t="s">
        <v>4100</v>
      </c>
      <c r="G2515" s="141" t="s">
        <v>4099</v>
      </c>
      <c r="H2515" s="141" t="s">
        <v>4099</v>
      </c>
      <c r="I2515" s="141" t="s">
        <v>4099</v>
      </c>
      <c r="J2515" s="141" t="s">
        <v>4098</v>
      </c>
      <c r="K2515" s="141" t="s">
        <v>4098</v>
      </c>
      <c r="L2515" s="141" t="s">
        <v>4098</v>
      </c>
      <c r="M2515" s="141" t="s">
        <v>4098</v>
      </c>
      <c r="N2515" s="141" t="s">
        <v>4098</v>
      </c>
      <c r="O2515" s="141" t="s">
        <v>4098</v>
      </c>
    </row>
    <row r="2516" spans="1:15" x14ac:dyDescent="0.2">
      <c r="A2516" s="141">
        <v>337529</v>
      </c>
      <c r="B2516" s="141" t="s">
        <v>4111</v>
      </c>
      <c r="C2516" s="141" t="s">
        <v>4100</v>
      </c>
      <c r="D2516" s="141" t="s">
        <v>4100</v>
      </c>
      <c r="E2516" s="141" t="s">
        <v>4100</v>
      </c>
      <c r="F2516" s="141" t="s">
        <v>4100</v>
      </c>
      <c r="G2516" s="141" t="s">
        <v>4100</v>
      </c>
      <c r="H2516" s="141" t="s">
        <v>4100</v>
      </c>
      <c r="I2516" s="141" t="s">
        <v>4100</v>
      </c>
      <c r="J2516" s="141" t="s">
        <v>4099</v>
      </c>
      <c r="K2516" s="141" t="s">
        <v>4100</v>
      </c>
      <c r="L2516" s="141" t="s">
        <v>4099</v>
      </c>
      <c r="M2516" s="141" t="s">
        <v>4099</v>
      </c>
      <c r="N2516" s="141" t="s">
        <v>4100</v>
      </c>
      <c r="O2516" s="141" t="s">
        <v>4099</v>
      </c>
    </row>
    <row r="2517" spans="1:15" x14ac:dyDescent="0.2">
      <c r="A2517" s="141">
        <v>337530</v>
      </c>
      <c r="B2517" s="141" t="s">
        <v>4111</v>
      </c>
      <c r="C2517" s="141" t="s">
        <v>4099</v>
      </c>
      <c r="D2517" s="141" t="s">
        <v>4099</v>
      </c>
      <c r="E2517" s="141" t="s">
        <v>4099</v>
      </c>
      <c r="F2517" s="141" t="s">
        <v>4099</v>
      </c>
      <c r="G2517" s="141" t="s">
        <v>4099</v>
      </c>
      <c r="H2517" s="141" t="s">
        <v>4099</v>
      </c>
      <c r="I2517" s="141" t="s">
        <v>4099</v>
      </c>
      <c r="J2517" s="141" t="s">
        <v>4098</v>
      </c>
      <c r="K2517" s="141" t="s">
        <v>4098</v>
      </c>
      <c r="L2517" s="141" t="s">
        <v>4098</v>
      </c>
      <c r="M2517" s="141" t="s">
        <v>4098</v>
      </c>
      <c r="N2517" s="141" t="s">
        <v>4098</v>
      </c>
      <c r="O2517" s="141" t="s">
        <v>4098</v>
      </c>
    </row>
    <row r="2518" spans="1:15" x14ac:dyDescent="0.2">
      <c r="A2518" s="141">
        <v>337533</v>
      </c>
      <c r="B2518" s="141" t="s">
        <v>4111</v>
      </c>
      <c r="C2518" s="141" t="s">
        <v>4099</v>
      </c>
      <c r="D2518" s="141" t="s">
        <v>4100</v>
      </c>
      <c r="E2518" s="141" t="s">
        <v>4100</v>
      </c>
      <c r="F2518" s="141" t="s">
        <v>4100</v>
      </c>
      <c r="G2518" s="141" t="s">
        <v>4099</v>
      </c>
      <c r="H2518" s="141" t="s">
        <v>4099</v>
      </c>
      <c r="I2518" s="141" t="s">
        <v>4098</v>
      </c>
      <c r="J2518" s="141" t="s">
        <v>4099</v>
      </c>
      <c r="K2518" s="141" t="s">
        <v>4099</v>
      </c>
      <c r="L2518" s="141" t="s">
        <v>4098</v>
      </c>
      <c r="M2518" s="141" t="s">
        <v>4099</v>
      </c>
      <c r="N2518" s="141" t="s">
        <v>4098</v>
      </c>
      <c r="O2518" s="141" t="s">
        <v>4099</v>
      </c>
    </row>
    <row r="2519" spans="1:15" x14ac:dyDescent="0.2">
      <c r="A2519" s="141">
        <v>337535</v>
      </c>
      <c r="B2519" s="141" t="s">
        <v>4111</v>
      </c>
      <c r="C2519" s="141" t="s">
        <v>4099</v>
      </c>
      <c r="D2519" s="141" t="s">
        <v>4099</v>
      </c>
      <c r="E2519" s="141" t="s">
        <v>4099</v>
      </c>
      <c r="F2519" s="141" t="s">
        <v>4099</v>
      </c>
      <c r="G2519" s="141" t="s">
        <v>4099</v>
      </c>
      <c r="H2519" s="141" t="s">
        <v>4098</v>
      </c>
      <c r="I2519" s="141" t="s">
        <v>4098</v>
      </c>
      <c r="J2519" s="141" t="s">
        <v>4098</v>
      </c>
      <c r="K2519" s="141" t="s">
        <v>4098</v>
      </c>
      <c r="L2519" s="141" t="s">
        <v>4098</v>
      </c>
      <c r="M2519" s="141" t="s">
        <v>4098</v>
      </c>
      <c r="N2519" s="141" t="s">
        <v>4098</v>
      </c>
      <c r="O2519" s="141" t="s">
        <v>4098</v>
      </c>
    </row>
    <row r="2520" spans="1:15" x14ac:dyDescent="0.2">
      <c r="A2520" s="141">
        <v>337536</v>
      </c>
      <c r="B2520" s="141" t="s">
        <v>4111</v>
      </c>
      <c r="C2520" s="141" t="s">
        <v>4100</v>
      </c>
      <c r="D2520" s="141" t="s">
        <v>4099</v>
      </c>
      <c r="E2520" s="141" t="s">
        <v>4100</v>
      </c>
      <c r="F2520" s="141" t="s">
        <v>4100</v>
      </c>
      <c r="G2520" s="141" t="s">
        <v>4099</v>
      </c>
      <c r="H2520" s="141" t="s">
        <v>4099</v>
      </c>
      <c r="I2520" s="141" t="s">
        <v>4099</v>
      </c>
      <c r="J2520" s="141" t="s">
        <v>4098</v>
      </c>
      <c r="K2520" s="141" t="s">
        <v>4098</v>
      </c>
      <c r="L2520" s="141" t="s">
        <v>4098</v>
      </c>
      <c r="M2520" s="141" t="s">
        <v>4098</v>
      </c>
      <c r="N2520" s="141" t="s">
        <v>4098</v>
      </c>
      <c r="O2520" s="141" t="s">
        <v>4098</v>
      </c>
    </row>
    <row r="2521" spans="1:15" x14ac:dyDescent="0.2">
      <c r="A2521" s="141">
        <v>337537</v>
      </c>
      <c r="B2521" s="141" t="s">
        <v>4111</v>
      </c>
      <c r="C2521" s="141" t="s">
        <v>4100</v>
      </c>
      <c r="D2521" s="141" t="s">
        <v>4100</v>
      </c>
      <c r="E2521" s="141" t="s">
        <v>4100</v>
      </c>
      <c r="F2521" s="141" t="s">
        <v>4100</v>
      </c>
      <c r="G2521" s="141" t="s">
        <v>4100</v>
      </c>
      <c r="H2521" s="141" t="s">
        <v>4100</v>
      </c>
      <c r="I2521" s="141" t="s">
        <v>4100</v>
      </c>
      <c r="J2521" s="141" t="s">
        <v>4099</v>
      </c>
      <c r="K2521" s="141" t="s">
        <v>4100</v>
      </c>
      <c r="L2521" s="141" t="s">
        <v>4098</v>
      </c>
      <c r="M2521" s="141" t="s">
        <v>4100</v>
      </c>
      <c r="N2521" s="141" t="s">
        <v>4099</v>
      </c>
      <c r="O2521" s="141" t="s">
        <v>4099</v>
      </c>
    </row>
    <row r="2522" spans="1:15" x14ac:dyDescent="0.2">
      <c r="A2522" s="141">
        <v>337538</v>
      </c>
      <c r="B2522" s="141" t="s">
        <v>4111</v>
      </c>
      <c r="C2522" s="141" t="s">
        <v>4099</v>
      </c>
      <c r="D2522" s="141" t="s">
        <v>4099</v>
      </c>
      <c r="E2522" s="141" t="s">
        <v>4098</v>
      </c>
      <c r="F2522" s="141" t="s">
        <v>4099</v>
      </c>
      <c r="G2522" s="141" t="s">
        <v>4098</v>
      </c>
      <c r="H2522" s="141" t="s">
        <v>4098</v>
      </c>
      <c r="I2522" s="141" t="s">
        <v>4099</v>
      </c>
      <c r="J2522" s="141" t="s">
        <v>4099</v>
      </c>
      <c r="K2522" s="141" t="s">
        <v>4099</v>
      </c>
      <c r="L2522" s="141" t="s">
        <v>4099</v>
      </c>
      <c r="M2522" s="141" t="s">
        <v>4098</v>
      </c>
      <c r="N2522" s="141" t="s">
        <v>4099</v>
      </c>
      <c r="O2522" s="141" t="s">
        <v>4099</v>
      </c>
    </row>
    <row r="2523" spans="1:15" x14ac:dyDescent="0.2">
      <c r="A2523" s="141">
        <v>337540</v>
      </c>
      <c r="B2523" s="141" t="s">
        <v>4111</v>
      </c>
      <c r="C2523" s="141" t="s">
        <v>4100</v>
      </c>
      <c r="D2523" s="141" t="s">
        <v>4099</v>
      </c>
      <c r="E2523" s="141" t="s">
        <v>4098</v>
      </c>
      <c r="F2523" s="141" t="s">
        <v>4098</v>
      </c>
      <c r="G2523" s="141" t="s">
        <v>4100</v>
      </c>
      <c r="H2523" s="141" t="s">
        <v>4098</v>
      </c>
      <c r="I2523" s="141" t="s">
        <v>4099</v>
      </c>
      <c r="J2523" s="141" t="s">
        <v>4098</v>
      </c>
      <c r="K2523" s="141" t="s">
        <v>4098</v>
      </c>
      <c r="L2523" s="141" t="s">
        <v>4098</v>
      </c>
      <c r="M2523" s="141" t="s">
        <v>4098</v>
      </c>
      <c r="N2523" s="141" t="s">
        <v>4098</v>
      </c>
      <c r="O2523" s="141" t="s">
        <v>4098</v>
      </c>
    </row>
    <row r="2524" spans="1:15" x14ac:dyDescent="0.2">
      <c r="A2524" s="141">
        <v>337544</v>
      </c>
      <c r="B2524" s="141" t="s">
        <v>4111</v>
      </c>
      <c r="C2524" s="141" t="s">
        <v>4100</v>
      </c>
      <c r="D2524" s="141" t="s">
        <v>4099</v>
      </c>
      <c r="E2524" s="141" t="s">
        <v>4099</v>
      </c>
      <c r="F2524" s="141" t="s">
        <v>4100</v>
      </c>
      <c r="G2524" s="141" t="s">
        <v>4099</v>
      </c>
      <c r="H2524" s="141" t="s">
        <v>4099</v>
      </c>
      <c r="I2524" s="141" t="s">
        <v>4100</v>
      </c>
      <c r="J2524" s="141" t="s">
        <v>4099</v>
      </c>
      <c r="K2524" s="141" t="s">
        <v>4100</v>
      </c>
      <c r="L2524" s="141" t="s">
        <v>4100</v>
      </c>
      <c r="M2524" s="141" t="s">
        <v>4100</v>
      </c>
      <c r="N2524" s="141" t="s">
        <v>4099</v>
      </c>
      <c r="O2524" s="141" t="s">
        <v>4099</v>
      </c>
    </row>
    <row r="2525" spans="1:15" x14ac:dyDescent="0.2">
      <c r="A2525" s="141">
        <v>337546</v>
      </c>
      <c r="B2525" s="141" t="s">
        <v>4111</v>
      </c>
      <c r="C2525" s="141" t="s">
        <v>4100</v>
      </c>
      <c r="D2525" s="141" t="s">
        <v>4099</v>
      </c>
      <c r="E2525" s="141" t="s">
        <v>4099</v>
      </c>
      <c r="F2525" s="141" t="s">
        <v>4099</v>
      </c>
      <c r="G2525" s="141" t="s">
        <v>4099</v>
      </c>
      <c r="H2525" s="141" t="s">
        <v>4099</v>
      </c>
      <c r="I2525" s="141" t="s">
        <v>4099</v>
      </c>
      <c r="J2525" s="141" t="s">
        <v>4099</v>
      </c>
      <c r="K2525" s="141" t="s">
        <v>4099</v>
      </c>
      <c r="L2525" s="141" t="s">
        <v>4099</v>
      </c>
      <c r="M2525" s="141" t="s">
        <v>4099</v>
      </c>
      <c r="N2525" s="141" t="s">
        <v>4099</v>
      </c>
      <c r="O2525" s="141" t="s">
        <v>4098</v>
      </c>
    </row>
    <row r="2526" spans="1:15" x14ac:dyDescent="0.2">
      <c r="A2526" s="141">
        <v>337548</v>
      </c>
      <c r="B2526" s="141" t="s">
        <v>4111</v>
      </c>
      <c r="C2526" s="141" t="s">
        <v>4099</v>
      </c>
      <c r="D2526" s="141" t="s">
        <v>4099</v>
      </c>
      <c r="E2526" s="141" t="s">
        <v>4099</v>
      </c>
      <c r="F2526" s="141" t="s">
        <v>4098</v>
      </c>
      <c r="G2526" s="141" t="s">
        <v>4098</v>
      </c>
      <c r="H2526" s="141" t="s">
        <v>4099</v>
      </c>
      <c r="I2526" s="141" t="s">
        <v>4098</v>
      </c>
      <c r="J2526" s="141" t="s">
        <v>4098</v>
      </c>
      <c r="K2526" s="141" t="s">
        <v>4098</v>
      </c>
      <c r="L2526" s="141" t="s">
        <v>4098</v>
      </c>
      <c r="M2526" s="141" t="s">
        <v>4098</v>
      </c>
      <c r="N2526" s="141" t="s">
        <v>4098</v>
      </c>
      <c r="O2526" s="141" t="s">
        <v>4098</v>
      </c>
    </row>
    <row r="2527" spans="1:15" x14ac:dyDescent="0.2">
      <c r="A2527" s="141">
        <v>337549</v>
      </c>
      <c r="B2527" s="141" t="s">
        <v>4111</v>
      </c>
      <c r="C2527" s="141" t="s">
        <v>4100</v>
      </c>
      <c r="D2527" s="141" t="s">
        <v>4099</v>
      </c>
      <c r="E2527" s="141" t="s">
        <v>4100</v>
      </c>
      <c r="F2527" s="141" t="s">
        <v>4100</v>
      </c>
      <c r="G2527" s="141" t="s">
        <v>4100</v>
      </c>
      <c r="H2527" s="141" t="s">
        <v>4099</v>
      </c>
      <c r="I2527" s="141" t="s">
        <v>4099</v>
      </c>
      <c r="J2527" s="141" t="s">
        <v>4099</v>
      </c>
      <c r="K2527" s="141" t="s">
        <v>4099</v>
      </c>
      <c r="L2527" s="141" t="s">
        <v>4100</v>
      </c>
      <c r="M2527" s="141" t="s">
        <v>4100</v>
      </c>
      <c r="N2527" s="141" t="s">
        <v>4099</v>
      </c>
      <c r="O2527" s="141" t="s">
        <v>4099</v>
      </c>
    </row>
    <row r="2528" spans="1:15" x14ac:dyDescent="0.2">
      <c r="A2528" s="141">
        <v>337554</v>
      </c>
      <c r="B2528" s="141" t="s">
        <v>4111</v>
      </c>
      <c r="C2528" s="141" t="s">
        <v>4098</v>
      </c>
      <c r="D2528" s="141" t="s">
        <v>4099</v>
      </c>
      <c r="E2528" s="141" t="s">
        <v>4099</v>
      </c>
      <c r="F2528" s="141" t="s">
        <v>4100</v>
      </c>
      <c r="G2528" s="141" t="s">
        <v>4100</v>
      </c>
      <c r="H2528" s="141" t="s">
        <v>4100</v>
      </c>
      <c r="I2528" s="141" t="s">
        <v>4099</v>
      </c>
      <c r="J2528" s="141" t="s">
        <v>4098</v>
      </c>
      <c r="K2528" s="141" t="s">
        <v>4098</v>
      </c>
      <c r="L2528" s="141" t="s">
        <v>4098</v>
      </c>
      <c r="M2528" s="141" t="s">
        <v>4098</v>
      </c>
      <c r="N2528" s="141" t="s">
        <v>4098</v>
      </c>
      <c r="O2528" s="141" t="s">
        <v>4099</v>
      </c>
    </row>
    <row r="2529" spans="1:15" x14ac:dyDescent="0.2">
      <c r="A2529" s="141">
        <v>337555</v>
      </c>
      <c r="B2529" s="141" t="s">
        <v>4111</v>
      </c>
      <c r="C2529" s="141" t="s">
        <v>4100</v>
      </c>
      <c r="D2529" s="141" t="s">
        <v>4100</v>
      </c>
      <c r="E2529" s="141" t="s">
        <v>4099</v>
      </c>
      <c r="F2529" s="141" t="s">
        <v>4100</v>
      </c>
      <c r="G2529" s="141" t="s">
        <v>4099</v>
      </c>
      <c r="H2529" s="141" t="s">
        <v>4100</v>
      </c>
      <c r="I2529" s="141" t="s">
        <v>4099</v>
      </c>
      <c r="J2529" s="141" t="s">
        <v>4099</v>
      </c>
      <c r="K2529" s="141" t="s">
        <v>4099</v>
      </c>
      <c r="L2529" s="141" t="s">
        <v>4099</v>
      </c>
      <c r="M2529" s="141" t="s">
        <v>4099</v>
      </c>
      <c r="N2529" s="141" t="s">
        <v>4098</v>
      </c>
      <c r="O2529" s="141" t="s">
        <v>4098</v>
      </c>
    </row>
    <row r="2530" spans="1:15" x14ac:dyDescent="0.2">
      <c r="A2530" s="141">
        <v>337556</v>
      </c>
      <c r="B2530" s="141" t="s">
        <v>4111</v>
      </c>
      <c r="C2530" s="141" t="s">
        <v>4099</v>
      </c>
      <c r="D2530" s="141" t="s">
        <v>4099</v>
      </c>
      <c r="E2530" s="141" t="s">
        <v>4099</v>
      </c>
      <c r="F2530" s="141" t="s">
        <v>4099</v>
      </c>
      <c r="G2530" s="141" t="s">
        <v>4099</v>
      </c>
      <c r="H2530" s="141" t="s">
        <v>4098</v>
      </c>
      <c r="I2530" s="141" t="s">
        <v>4098</v>
      </c>
      <c r="J2530" s="141" t="s">
        <v>4098</v>
      </c>
      <c r="K2530" s="141" t="s">
        <v>4098</v>
      </c>
      <c r="L2530" s="141" t="s">
        <v>4098</v>
      </c>
      <c r="M2530" s="141" t="s">
        <v>4098</v>
      </c>
      <c r="N2530" s="141" t="s">
        <v>4098</v>
      </c>
      <c r="O2530" s="141" t="s">
        <v>4098</v>
      </c>
    </row>
    <row r="2531" spans="1:15" x14ac:dyDescent="0.2">
      <c r="A2531" s="141">
        <v>337560</v>
      </c>
      <c r="B2531" s="141" t="s">
        <v>4111</v>
      </c>
      <c r="C2531" s="141" t="s">
        <v>4099</v>
      </c>
      <c r="D2531" s="141" t="s">
        <v>4099</v>
      </c>
      <c r="E2531" s="141" t="s">
        <v>4099</v>
      </c>
      <c r="F2531" s="141" t="s">
        <v>4099</v>
      </c>
      <c r="G2531" s="141" t="s">
        <v>4099</v>
      </c>
      <c r="H2531" s="141" t="s">
        <v>4099</v>
      </c>
      <c r="I2531" s="141" t="s">
        <v>4100</v>
      </c>
      <c r="J2531" s="141" t="s">
        <v>4099</v>
      </c>
      <c r="K2531" s="141" t="s">
        <v>4099</v>
      </c>
      <c r="L2531" s="141" t="s">
        <v>4099</v>
      </c>
      <c r="M2531" s="141" t="s">
        <v>4099</v>
      </c>
      <c r="N2531" s="141" t="s">
        <v>4099</v>
      </c>
      <c r="O2531" s="141" t="s">
        <v>4098</v>
      </c>
    </row>
    <row r="2532" spans="1:15" x14ac:dyDescent="0.2">
      <c r="A2532" s="141">
        <v>337561</v>
      </c>
      <c r="B2532" s="141" t="s">
        <v>4111</v>
      </c>
      <c r="C2532" s="141" t="s">
        <v>4100</v>
      </c>
      <c r="D2532" s="141" t="s">
        <v>4099</v>
      </c>
      <c r="E2532" s="141" t="s">
        <v>4100</v>
      </c>
      <c r="F2532" s="141" t="s">
        <v>4099</v>
      </c>
      <c r="G2532" s="141" t="s">
        <v>4100</v>
      </c>
      <c r="H2532" s="141" t="s">
        <v>4099</v>
      </c>
      <c r="I2532" s="141" t="s">
        <v>4099</v>
      </c>
      <c r="J2532" s="141" t="s">
        <v>4099</v>
      </c>
      <c r="K2532" s="141" t="s">
        <v>4099</v>
      </c>
      <c r="L2532" s="141" t="s">
        <v>4099</v>
      </c>
      <c r="M2532" s="141" t="s">
        <v>4098</v>
      </c>
      <c r="N2532" s="141" t="s">
        <v>4098</v>
      </c>
      <c r="O2532" s="141" t="s">
        <v>4098</v>
      </c>
    </row>
    <row r="2533" spans="1:15" x14ac:dyDescent="0.2">
      <c r="A2533" s="141">
        <v>337562</v>
      </c>
      <c r="B2533" s="141" t="s">
        <v>4111</v>
      </c>
      <c r="C2533" s="141" t="s">
        <v>4099</v>
      </c>
      <c r="D2533" s="141" t="s">
        <v>4099</v>
      </c>
      <c r="E2533" s="141" t="s">
        <v>4098</v>
      </c>
      <c r="F2533" s="141" t="s">
        <v>4099</v>
      </c>
      <c r="G2533" s="141" t="s">
        <v>4099</v>
      </c>
      <c r="H2533" s="141" t="s">
        <v>4098</v>
      </c>
      <c r="I2533" s="141" t="s">
        <v>4099</v>
      </c>
      <c r="J2533" s="141" t="s">
        <v>4098</v>
      </c>
      <c r="K2533" s="141" t="s">
        <v>4098</v>
      </c>
      <c r="L2533" s="141" t="s">
        <v>4098</v>
      </c>
      <c r="M2533" s="141" t="s">
        <v>4098</v>
      </c>
      <c r="N2533" s="141" t="s">
        <v>4098</v>
      </c>
      <c r="O2533" s="141" t="s">
        <v>4098</v>
      </c>
    </row>
    <row r="2534" spans="1:15" x14ac:dyDescent="0.2">
      <c r="A2534" s="141">
        <v>337566</v>
      </c>
      <c r="B2534" s="141" t="s">
        <v>4111</v>
      </c>
      <c r="C2534" s="141" t="s">
        <v>4099</v>
      </c>
      <c r="D2534" s="141" t="s">
        <v>4099</v>
      </c>
      <c r="E2534" s="141" t="s">
        <v>4099</v>
      </c>
      <c r="F2534" s="141" t="s">
        <v>4098</v>
      </c>
      <c r="G2534" s="141" t="s">
        <v>4098</v>
      </c>
      <c r="H2534" s="141" t="s">
        <v>4098</v>
      </c>
      <c r="I2534" s="141" t="s">
        <v>4099</v>
      </c>
      <c r="J2534" s="141" t="s">
        <v>4098</v>
      </c>
      <c r="K2534" s="141" t="s">
        <v>4098</v>
      </c>
      <c r="L2534" s="141" t="s">
        <v>4098</v>
      </c>
      <c r="M2534" s="141" t="s">
        <v>4098</v>
      </c>
      <c r="N2534" s="141" t="s">
        <v>4098</v>
      </c>
      <c r="O2534" s="141" t="s">
        <v>4098</v>
      </c>
    </row>
    <row r="2535" spans="1:15" x14ac:dyDescent="0.2">
      <c r="A2535" s="141">
        <v>337571</v>
      </c>
      <c r="B2535" s="141" t="s">
        <v>4111</v>
      </c>
      <c r="C2535" s="141" t="s">
        <v>4099</v>
      </c>
      <c r="D2535" s="141" t="s">
        <v>4099</v>
      </c>
      <c r="E2535" s="141" t="s">
        <v>4099</v>
      </c>
      <c r="F2535" s="141" t="s">
        <v>4099</v>
      </c>
      <c r="G2535" s="141" t="s">
        <v>4099</v>
      </c>
      <c r="H2535" s="141" t="s">
        <v>4099</v>
      </c>
      <c r="I2535" s="141" t="s">
        <v>4099</v>
      </c>
      <c r="J2535" s="141" t="s">
        <v>4098</v>
      </c>
      <c r="K2535" s="141" t="s">
        <v>4098</v>
      </c>
      <c r="L2535" s="141" t="s">
        <v>4098</v>
      </c>
      <c r="M2535" s="141" t="s">
        <v>4098</v>
      </c>
      <c r="N2535" s="141" t="s">
        <v>4098</v>
      </c>
      <c r="O2535" s="141" t="s">
        <v>4098</v>
      </c>
    </row>
    <row r="2536" spans="1:15" x14ac:dyDescent="0.2">
      <c r="A2536" s="141">
        <v>337572</v>
      </c>
      <c r="B2536" s="141" t="s">
        <v>4111</v>
      </c>
      <c r="C2536" s="141" t="s">
        <v>4100</v>
      </c>
      <c r="D2536" s="141" t="s">
        <v>4100</v>
      </c>
      <c r="E2536" s="141" t="s">
        <v>4100</v>
      </c>
      <c r="F2536" s="141" t="s">
        <v>4100</v>
      </c>
      <c r="G2536" s="141" t="s">
        <v>4100</v>
      </c>
      <c r="H2536" s="141" t="s">
        <v>4100</v>
      </c>
      <c r="I2536" s="141" t="s">
        <v>4100</v>
      </c>
      <c r="J2536" s="141" t="s">
        <v>4099</v>
      </c>
      <c r="K2536" s="141" t="s">
        <v>4099</v>
      </c>
      <c r="L2536" s="141" t="s">
        <v>4098</v>
      </c>
      <c r="M2536" s="141" t="s">
        <v>4099</v>
      </c>
      <c r="N2536" s="141" t="s">
        <v>4098</v>
      </c>
      <c r="O2536" s="141" t="s">
        <v>4099</v>
      </c>
    </row>
    <row r="2537" spans="1:15" x14ac:dyDescent="0.2">
      <c r="A2537" s="141">
        <v>337573</v>
      </c>
      <c r="B2537" s="141" t="s">
        <v>4111</v>
      </c>
      <c r="C2537" s="141" t="s">
        <v>4100</v>
      </c>
      <c r="D2537" s="141" t="s">
        <v>4100</v>
      </c>
      <c r="E2537" s="141" t="s">
        <v>4100</v>
      </c>
      <c r="F2537" s="141" t="s">
        <v>4100</v>
      </c>
      <c r="G2537" s="141" t="s">
        <v>4100</v>
      </c>
      <c r="H2537" s="141" t="s">
        <v>4100</v>
      </c>
      <c r="I2537" s="141" t="s">
        <v>4100</v>
      </c>
      <c r="J2537" s="141" t="s">
        <v>4099</v>
      </c>
      <c r="K2537" s="141" t="s">
        <v>4099</v>
      </c>
      <c r="L2537" s="141" t="s">
        <v>4099</v>
      </c>
      <c r="M2537" s="141" t="s">
        <v>4099</v>
      </c>
      <c r="N2537" s="141" t="s">
        <v>4099</v>
      </c>
      <c r="O2537" s="141" t="s">
        <v>4098</v>
      </c>
    </row>
    <row r="2538" spans="1:15" x14ac:dyDescent="0.2">
      <c r="A2538" s="141">
        <v>337582</v>
      </c>
      <c r="B2538" s="141" t="s">
        <v>4111</v>
      </c>
      <c r="C2538" s="141" t="s">
        <v>4099</v>
      </c>
      <c r="D2538" s="141" t="s">
        <v>4098</v>
      </c>
      <c r="E2538" s="141" t="s">
        <v>4099</v>
      </c>
      <c r="F2538" s="141" t="s">
        <v>4099</v>
      </c>
      <c r="G2538" s="141" t="s">
        <v>4099</v>
      </c>
      <c r="H2538" s="141" t="s">
        <v>4098</v>
      </c>
      <c r="I2538" s="141" t="s">
        <v>4099</v>
      </c>
      <c r="J2538" s="141" t="s">
        <v>4098</v>
      </c>
      <c r="K2538" s="141" t="s">
        <v>4098</v>
      </c>
      <c r="L2538" s="141" t="s">
        <v>4098</v>
      </c>
      <c r="M2538" s="141" t="s">
        <v>4098</v>
      </c>
      <c r="N2538" s="141" t="s">
        <v>4098</v>
      </c>
      <c r="O2538" s="141" t="s">
        <v>4098</v>
      </c>
    </row>
    <row r="2539" spans="1:15" x14ac:dyDescent="0.2">
      <c r="A2539" s="141">
        <v>337585</v>
      </c>
      <c r="B2539" s="141" t="s">
        <v>4111</v>
      </c>
      <c r="C2539" s="141" t="s">
        <v>4099</v>
      </c>
      <c r="D2539" s="141" t="s">
        <v>4099</v>
      </c>
      <c r="E2539" s="141" t="s">
        <v>4099</v>
      </c>
      <c r="F2539" s="141" t="s">
        <v>4098</v>
      </c>
      <c r="G2539" s="141" t="s">
        <v>4099</v>
      </c>
      <c r="H2539" s="141" t="s">
        <v>4099</v>
      </c>
      <c r="I2539" s="141" t="s">
        <v>4098</v>
      </c>
      <c r="J2539" s="141" t="s">
        <v>4098</v>
      </c>
      <c r="K2539" s="141" t="s">
        <v>4098</v>
      </c>
      <c r="L2539" s="141" t="s">
        <v>4098</v>
      </c>
      <c r="M2539" s="141" t="s">
        <v>4098</v>
      </c>
      <c r="N2539" s="141" t="s">
        <v>4098</v>
      </c>
      <c r="O2539" s="141" t="s">
        <v>4098</v>
      </c>
    </row>
    <row r="2540" spans="1:15" x14ac:dyDescent="0.2">
      <c r="A2540" s="141">
        <v>337587</v>
      </c>
      <c r="B2540" s="141" t="s">
        <v>4111</v>
      </c>
      <c r="C2540" s="141" t="s">
        <v>4099</v>
      </c>
      <c r="D2540" s="141" t="s">
        <v>4099</v>
      </c>
      <c r="E2540" s="141" t="s">
        <v>4098</v>
      </c>
      <c r="F2540" s="141" t="s">
        <v>4098</v>
      </c>
      <c r="G2540" s="141" t="s">
        <v>4098</v>
      </c>
      <c r="H2540" s="141" t="s">
        <v>4098</v>
      </c>
      <c r="I2540" s="141" t="s">
        <v>4099</v>
      </c>
      <c r="J2540" s="141" t="s">
        <v>4098</v>
      </c>
      <c r="K2540" s="141" t="s">
        <v>4098</v>
      </c>
      <c r="L2540" s="141" t="s">
        <v>4098</v>
      </c>
      <c r="M2540" s="141" t="s">
        <v>4098</v>
      </c>
      <c r="N2540" s="141" t="s">
        <v>4098</v>
      </c>
      <c r="O2540" s="141" t="s">
        <v>4098</v>
      </c>
    </row>
    <row r="2541" spans="1:15" x14ac:dyDescent="0.2">
      <c r="A2541" s="141">
        <v>337590</v>
      </c>
      <c r="B2541" s="141" t="s">
        <v>4111</v>
      </c>
      <c r="C2541" s="141" t="s">
        <v>4099</v>
      </c>
      <c r="D2541" s="141" t="s">
        <v>4099</v>
      </c>
      <c r="E2541" s="141" t="s">
        <v>4099</v>
      </c>
      <c r="F2541" s="141" t="s">
        <v>4099</v>
      </c>
      <c r="G2541" s="141" t="s">
        <v>4099</v>
      </c>
      <c r="H2541" s="141" t="s">
        <v>4099</v>
      </c>
      <c r="I2541" s="141" t="s">
        <v>4099</v>
      </c>
      <c r="J2541" s="141" t="s">
        <v>4098</v>
      </c>
      <c r="K2541" s="141" t="s">
        <v>4098</v>
      </c>
      <c r="L2541" s="141" t="s">
        <v>4098</v>
      </c>
      <c r="M2541" s="141" t="s">
        <v>4098</v>
      </c>
      <c r="N2541" s="141" t="s">
        <v>4098</v>
      </c>
      <c r="O2541" s="141" t="s">
        <v>4098</v>
      </c>
    </row>
    <row r="2542" spans="1:15" x14ac:dyDescent="0.2">
      <c r="A2542" s="141">
        <v>337594</v>
      </c>
      <c r="B2542" s="141" t="s">
        <v>4111</v>
      </c>
      <c r="C2542" s="141" t="s">
        <v>4100</v>
      </c>
      <c r="D2542" s="141" t="s">
        <v>4100</v>
      </c>
      <c r="E2542" s="141" t="s">
        <v>4099</v>
      </c>
      <c r="F2542" s="141" t="s">
        <v>4099</v>
      </c>
      <c r="G2542" s="141" t="s">
        <v>4100</v>
      </c>
      <c r="H2542" s="141" t="s">
        <v>4100</v>
      </c>
      <c r="I2542" s="141" t="s">
        <v>4100</v>
      </c>
      <c r="J2542" s="141" t="s">
        <v>4099</v>
      </c>
      <c r="K2542" s="141" t="s">
        <v>4100</v>
      </c>
      <c r="L2542" s="141" t="s">
        <v>4099</v>
      </c>
      <c r="M2542" s="141" t="s">
        <v>4099</v>
      </c>
      <c r="N2542" s="141" t="s">
        <v>4100</v>
      </c>
      <c r="O2542" s="141" t="s">
        <v>4099</v>
      </c>
    </row>
    <row r="2543" spans="1:15" x14ac:dyDescent="0.2">
      <c r="A2543" s="141">
        <v>337595</v>
      </c>
      <c r="B2543" s="141" t="s">
        <v>4111</v>
      </c>
      <c r="C2543" s="141" t="s">
        <v>4099</v>
      </c>
      <c r="D2543" s="141" t="s">
        <v>4099</v>
      </c>
      <c r="E2543" s="141" t="s">
        <v>4099</v>
      </c>
      <c r="F2543" s="141" t="s">
        <v>4099</v>
      </c>
      <c r="G2543" s="141" t="s">
        <v>4098</v>
      </c>
      <c r="H2543" s="141" t="s">
        <v>4098</v>
      </c>
      <c r="I2543" s="141" t="s">
        <v>4098</v>
      </c>
      <c r="J2543" s="141" t="s">
        <v>4098</v>
      </c>
      <c r="K2543" s="141" t="s">
        <v>4098</v>
      </c>
      <c r="L2543" s="141" t="s">
        <v>4098</v>
      </c>
      <c r="M2543" s="141" t="s">
        <v>4098</v>
      </c>
      <c r="N2543" s="141" t="s">
        <v>4098</v>
      </c>
      <c r="O2543" s="141" t="s">
        <v>4098</v>
      </c>
    </row>
    <row r="2544" spans="1:15" x14ac:dyDescent="0.2">
      <c r="A2544" s="141">
        <v>337597</v>
      </c>
      <c r="B2544" s="141" t="s">
        <v>4111</v>
      </c>
      <c r="C2544" s="141" t="s">
        <v>4100</v>
      </c>
      <c r="D2544" s="141" t="s">
        <v>4100</v>
      </c>
      <c r="E2544" s="141" t="s">
        <v>4100</v>
      </c>
      <c r="F2544" s="141" t="s">
        <v>4100</v>
      </c>
      <c r="G2544" s="141" t="s">
        <v>4098</v>
      </c>
      <c r="H2544" s="141" t="s">
        <v>4100</v>
      </c>
      <c r="I2544" s="141" t="s">
        <v>4098</v>
      </c>
      <c r="J2544" s="141" t="s">
        <v>4099</v>
      </c>
      <c r="K2544" s="141" t="s">
        <v>4098</v>
      </c>
      <c r="L2544" s="141" t="s">
        <v>4099</v>
      </c>
      <c r="M2544" s="141" t="s">
        <v>4099</v>
      </c>
      <c r="N2544" s="141" t="s">
        <v>4098</v>
      </c>
      <c r="O2544" s="141" t="s">
        <v>4099</v>
      </c>
    </row>
    <row r="2545" spans="1:15" x14ac:dyDescent="0.2">
      <c r="A2545" s="141">
        <v>337600</v>
      </c>
      <c r="B2545" s="141" t="s">
        <v>4111</v>
      </c>
      <c r="C2545" s="141" t="s">
        <v>4099</v>
      </c>
      <c r="D2545" s="141" t="s">
        <v>4099</v>
      </c>
      <c r="E2545" s="141" t="s">
        <v>4099</v>
      </c>
      <c r="F2545" s="141" t="s">
        <v>4099</v>
      </c>
      <c r="G2545" s="141" t="s">
        <v>4099</v>
      </c>
      <c r="H2545" s="141" t="s">
        <v>4099</v>
      </c>
      <c r="I2545" s="141" t="s">
        <v>4099</v>
      </c>
      <c r="J2545" s="141" t="s">
        <v>4098</v>
      </c>
      <c r="K2545" s="141" t="s">
        <v>4098</v>
      </c>
      <c r="L2545" s="141" t="s">
        <v>4098</v>
      </c>
      <c r="M2545" s="141" t="s">
        <v>4098</v>
      </c>
      <c r="N2545" s="141" t="s">
        <v>4098</v>
      </c>
      <c r="O2545" s="141" t="s">
        <v>4098</v>
      </c>
    </row>
    <row r="2546" spans="1:15" x14ac:dyDescent="0.2">
      <c r="A2546" s="141">
        <v>337602</v>
      </c>
      <c r="B2546" s="141" t="s">
        <v>4111</v>
      </c>
      <c r="C2546" s="141" t="s">
        <v>4099</v>
      </c>
      <c r="D2546" s="141" t="s">
        <v>4099</v>
      </c>
      <c r="E2546" s="141" t="s">
        <v>4099</v>
      </c>
      <c r="F2546" s="141" t="s">
        <v>4099</v>
      </c>
      <c r="G2546" s="141" t="s">
        <v>4099</v>
      </c>
      <c r="H2546" s="141" t="s">
        <v>4100</v>
      </c>
      <c r="I2546" s="141" t="s">
        <v>4099</v>
      </c>
      <c r="J2546" s="141" t="s">
        <v>4099</v>
      </c>
      <c r="K2546" s="141" t="s">
        <v>4098</v>
      </c>
      <c r="L2546" s="141" t="s">
        <v>4098</v>
      </c>
      <c r="M2546" s="141" t="s">
        <v>4098</v>
      </c>
      <c r="N2546" s="141" t="s">
        <v>4099</v>
      </c>
      <c r="O2546" s="141" t="s">
        <v>4098</v>
      </c>
    </row>
    <row r="2547" spans="1:15" x14ac:dyDescent="0.2">
      <c r="A2547" s="141">
        <v>337606</v>
      </c>
      <c r="B2547" s="141" t="s">
        <v>4111</v>
      </c>
      <c r="C2547" s="141" t="s">
        <v>4099</v>
      </c>
      <c r="D2547" s="141" t="s">
        <v>4099</v>
      </c>
      <c r="E2547" s="141" t="s">
        <v>4099</v>
      </c>
      <c r="F2547" s="141" t="s">
        <v>4099</v>
      </c>
      <c r="G2547" s="141" t="s">
        <v>4099</v>
      </c>
      <c r="H2547" s="141" t="s">
        <v>4099</v>
      </c>
      <c r="I2547" s="141" t="s">
        <v>4098</v>
      </c>
      <c r="J2547" s="141" t="s">
        <v>4098</v>
      </c>
      <c r="K2547" s="141" t="s">
        <v>4098</v>
      </c>
      <c r="L2547" s="141" t="s">
        <v>4098</v>
      </c>
      <c r="M2547" s="141" t="s">
        <v>4098</v>
      </c>
      <c r="N2547" s="141" t="s">
        <v>4098</v>
      </c>
      <c r="O2547" s="141" t="s">
        <v>4098</v>
      </c>
    </row>
    <row r="2548" spans="1:15" x14ac:dyDescent="0.2">
      <c r="A2548" s="141">
        <v>337611</v>
      </c>
      <c r="B2548" s="141" t="s">
        <v>4111</v>
      </c>
      <c r="C2548" s="141" t="s">
        <v>4099</v>
      </c>
      <c r="D2548" s="141" t="s">
        <v>4098</v>
      </c>
      <c r="E2548" s="141" t="s">
        <v>4099</v>
      </c>
      <c r="F2548" s="141" t="s">
        <v>4099</v>
      </c>
      <c r="G2548" s="141" t="s">
        <v>4099</v>
      </c>
      <c r="H2548" s="141" t="s">
        <v>4098</v>
      </c>
      <c r="I2548" s="141" t="s">
        <v>4098</v>
      </c>
      <c r="J2548" s="141" t="s">
        <v>4098</v>
      </c>
      <c r="K2548" s="141" t="s">
        <v>4098</v>
      </c>
      <c r="L2548" s="141" t="s">
        <v>4098</v>
      </c>
      <c r="M2548" s="141" t="s">
        <v>4098</v>
      </c>
      <c r="N2548" s="141" t="s">
        <v>4098</v>
      </c>
      <c r="O2548" s="141" t="s">
        <v>4098</v>
      </c>
    </row>
    <row r="2549" spans="1:15" x14ac:dyDescent="0.2">
      <c r="A2549" s="141">
        <v>337617</v>
      </c>
      <c r="B2549" s="141" t="s">
        <v>4111</v>
      </c>
      <c r="C2549" s="141" t="s">
        <v>4100</v>
      </c>
      <c r="D2549" s="141" t="s">
        <v>4099</v>
      </c>
      <c r="E2549" s="141" t="s">
        <v>4099</v>
      </c>
      <c r="F2549" s="141" t="s">
        <v>4100</v>
      </c>
      <c r="G2549" s="141" t="s">
        <v>4100</v>
      </c>
      <c r="H2549" s="141" t="s">
        <v>4100</v>
      </c>
      <c r="I2549" s="141" t="s">
        <v>4100</v>
      </c>
      <c r="J2549" s="141" t="s">
        <v>4100</v>
      </c>
      <c r="K2549" s="141" t="s">
        <v>4100</v>
      </c>
      <c r="L2549" s="141" t="s">
        <v>4100</v>
      </c>
      <c r="M2549" s="141" t="s">
        <v>4100</v>
      </c>
      <c r="N2549" s="141" t="s">
        <v>4099</v>
      </c>
      <c r="O2549" s="141" t="s">
        <v>4099</v>
      </c>
    </row>
    <row r="2550" spans="1:15" x14ac:dyDescent="0.2">
      <c r="A2550" s="141">
        <v>337619</v>
      </c>
      <c r="B2550" s="141" t="s">
        <v>4111</v>
      </c>
      <c r="C2550" s="141" t="s">
        <v>4100</v>
      </c>
      <c r="D2550" s="141" t="s">
        <v>4099</v>
      </c>
      <c r="E2550" s="141" t="s">
        <v>4099</v>
      </c>
      <c r="F2550" s="141" t="s">
        <v>4100</v>
      </c>
      <c r="G2550" s="141" t="s">
        <v>4099</v>
      </c>
      <c r="H2550" s="141" t="s">
        <v>4100</v>
      </c>
      <c r="I2550" s="141" t="s">
        <v>4100</v>
      </c>
      <c r="J2550" s="141" t="s">
        <v>4099</v>
      </c>
      <c r="K2550" s="141" t="s">
        <v>4100</v>
      </c>
      <c r="L2550" s="141" t="s">
        <v>4099</v>
      </c>
      <c r="M2550" s="141" t="s">
        <v>4100</v>
      </c>
      <c r="N2550" s="141" t="s">
        <v>4100</v>
      </c>
      <c r="O2550" s="141" t="s">
        <v>4099</v>
      </c>
    </row>
    <row r="2551" spans="1:15" x14ac:dyDescent="0.2">
      <c r="A2551" s="141">
        <v>337623</v>
      </c>
      <c r="B2551" s="141" t="s">
        <v>4111</v>
      </c>
      <c r="C2551" s="141" t="s">
        <v>4100</v>
      </c>
      <c r="D2551" s="141" t="s">
        <v>4099</v>
      </c>
      <c r="E2551" s="141" t="s">
        <v>4100</v>
      </c>
      <c r="F2551" s="141" t="s">
        <v>4100</v>
      </c>
      <c r="G2551" s="141" t="s">
        <v>4099</v>
      </c>
      <c r="H2551" s="141" t="s">
        <v>4099</v>
      </c>
      <c r="I2551" s="141" t="s">
        <v>4100</v>
      </c>
      <c r="J2551" s="141" t="s">
        <v>4100</v>
      </c>
      <c r="K2551" s="141" t="s">
        <v>4100</v>
      </c>
      <c r="L2551" s="141" t="s">
        <v>4100</v>
      </c>
      <c r="M2551" s="141" t="s">
        <v>4100</v>
      </c>
      <c r="N2551" s="141" t="s">
        <v>4099</v>
      </c>
      <c r="O2551" s="141" t="s">
        <v>4099</v>
      </c>
    </row>
    <row r="2552" spans="1:15" x14ac:dyDescent="0.2">
      <c r="A2552" s="141">
        <v>337624</v>
      </c>
      <c r="B2552" s="141" t="s">
        <v>4111</v>
      </c>
      <c r="C2552" s="141" t="s">
        <v>4099</v>
      </c>
      <c r="D2552" s="141" t="s">
        <v>4100</v>
      </c>
      <c r="E2552" s="141" t="s">
        <v>4100</v>
      </c>
      <c r="F2552" s="141" t="s">
        <v>4099</v>
      </c>
      <c r="G2552" s="141" t="s">
        <v>4100</v>
      </c>
      <c r="H2552" s="141" t="s">
        <v>4100</v>
      </c>
      <c r="I2552" s="141" t="s">
        <v>4100</v>
      </c>
      <c r="J2552" s="141" t="s">
        <v>4098</v>
      </c>
      <c r="K2552" s="141" t="s">
        <v>4099</v>
      </c>
      <c r="L2552" s="141" t="s">
        <v>4099</v>
      </c>
      <c r="M2552" s="141" t="s">
        <v>4099</v>
      </c>
      <c r="N2552" s="141" t="s">
        <v>4099</v>
      </c>
      <c r="O2552" s="141" t="s">
        <v>4098</v>
      </c>
    </row>
    <row r="2553" spans="1:15" x14ac:dyDescent="0.2">
      <c r="A2553" s="141">
        <v>337625</v>
      </c>
      <c r="B2553" s="141" t="s">
        <v>4111</v>
      </c>
      <c r="C2553" s="141" t="s">
        <v>4099</v>
      </c>
      <c r="D2553" s="141" t="s">
        <v>4099</v>
      </c>
      <c r="E2553" s="141" t="s">
        <v>4099</v>
      </c>
      <c r="F2553" s="141" t="s">
        <v>4099</v>
      </c>
      <c r="G2553" s="141" t="s">
        <v>4099</v>
      </c>
      <c r="H2553" s="141" t="s">
        <v>4099</v>
      </c>
      <c r="I2553" s="141" t="s">
        <v>4099</v>
      </c>
      <c r="J2553" s="141" t="s">
        <v>4098</v>
      </c>
      <c r="K2553" s="141" t="s">
        <v>4098</v>
      </c>
      <c r="L2553" s="141" t="s">
        <v>4098</v>
      </c>
      <c r="M2553" s="141" t="s">
        <v>4098</v>
      </c>
      <c r="N2553" s="141" t="s">
        <v>4098</v>
      </c>
      <c r="O2553" s="141" t="s">
        <v>4098</v>
      </c>
    </row>
    <row r="2554" spans="1:15" x14ac:dyDescent="0.2">
      <c r="A2554" s="141">
        <v>337628</v>
      </c>
      <c r="B2554" s="141" t="s">
        <v>4111</v>
      </c>
      <c r="C2554" s="141" t="s">
        <v>4099</v>
      </c>
      <c r="D2554" s="141" t="s">
        <v>4100</v>
      </c>
      <c r="E2554" s="141" t="s">
        <v>4099</v>
      </c>
      <c r="F2554" s="141" t="s">
        <v>4099</v>
      </c>
      <c r="G2554" s="141" t="s">
        <v>4100</v>
      </c>
      <c r="H2554" s="141" t="s">
        <v>4100</v>
      </c>
      <c r="I2554" s="141" t="s">
        <v>4098</v>
      </c>
      <c r="J2554" s="141" t="s">
        <v>4099</v>
      </c>
      <c r="K2554" s="141" t="s">
        <v>4098</v>
      </c>
      <c r="L2554" s="141" t="s">
        <v>4098</v>
      </c>
      <c r="M2554" s="141" t="s">
        <v>4098</v>
      </c>
      <c r="N2554" s="141" t="s">
        <v>4098</v>
      </c>
      <c r="O2554" s="141" t="s">
        <v>4098</v>
      </c>
    </row>
    <row r="2555" spans="1:15" x14ac:dyDescent="0.2">
      <c r="A2555" s="141">
        <v>337630</v>
      </c>
      <c r="B2555" s="141" t="s">
        <v>4111</v>
      </c>
      <c r="C2555" s="141" t="s">
        <v>4099</v>
      </c>
      <c r="D2555" s="141" t="s">
        <v>4099</v>
      </c>
      <c r="E2555" s="141" t="s">
        <v>4099</v>
      </c>
      <c r="F2555" s="141" t="s">
        <v>4098</v>
      </c>
      <c r="G2555" s="141" t="s">
        <v>4098</v>
      </c>
      <c r="H2555" s="141" t="s">
        <v>4098</v>
      </c>
      <c r="I2555" s="141" t="s">
        <v>4099</v>
      </c>
      <c r="J2555" s="141" t="s">
        <v>4098</v>
      </c>
      <c r="K2555" s="141" t="s">
        <v>4098</v>
      </c>
      <c r="L2555" s="141" t="s">
        <v>4098</v>
      </c>
      <c r="M2555" s="141" t="s">
        <v>4098</v>
      </c>
      <c r="N2555" s="141" t="s">
        <v>4098</v>
      </c>
      <c r="O2555" s="141" t="s">
        <v>4098</v>
      </c>
    </row>
    <row r="2556" spans="1:15" x14ac:dyDescent="0.2">
      <c r="A2556" s="141">
        <v>337631</v>
      </c>
      <c r="B2556" s="141" t="s">
        <v>4111</v>
      </c>
      <c r="C2556" s="141" t="s">
        <v>4100</v>
      </c>
      <c r="D2556" s="141" t="s">
        <v>4100</v>
      </c>
      <c r="E2556" s="141" t="s">
        <v>4100</v>
      </c>
      <c r="F2556" s="141" t="s">
        <v>4099</v>
      </c>
      <c r="G2556" s="141" t="s">
        <v>4100</v>
      </c>
      <c r="H2556" s="141" t="s">
        <v>4099</v>
      </c>
      <c r="I2556" s="141" t="s">
        <v>4099</v>
      </c>
      <c r="J2556" s="141" t="s">
        <v>4099</v>
      </c>
      <c r="K2556" s="141" t="s">
        <v>4098</v>
      </c>
      <c r="L2556" s="141" t="s">
        <v>4099</v>
      </c>
      <c r="M2556" s="141" t="s">
        <v>4098</v>
      </c>
      <c r="N2556" s="141" t="s">
        <v>4098</v>
      </c>
      <c r="O2556" s="141" t="s">
        <v>4098</v>
      </c>
    </row>
    <row r="2557" spans="1:15" x14ac:dyDescent="0.2">
      <c r="A2557" s="141">
        <v>337634</v>
      </c>
      <c r="B2557" s="141" t="s">
        <v>4111</v>
      </c>
      <c r="C2557" s="141" t="s">
        <v>4099</v>
      </c>
      <c r="D2557" s="141" t="s">
        <v>4099</v>
      </c>
      <c r="E2557" s="141" t="s">
        <v>4099</v>
      </c>
      <c r="F2557" s="141" t="s">
        <v>4099</v>
      </c>
      <c r="G2557" s="141" t="s">
        <v>4099</v>
      </c>
      <c r="H2557" s="141" t="s">
        <v>4099</v>
      </c>
      <c r="I2557" s="141" t="s">
        <v>4099</v>
      </c>
      <c r="J2557" s="141" t="s">
        <v>4098</v>
      </c>
      <c r="K2557" s="141" t="s">
        <v>4098</v>
      </c>
      <c r="L2557" s="141" t="s">
        <v>4098</v>
      </c>
      <c r="M2557" s="141" t="s">
        <v>4098</v>
      </c>
      <c r="N2557" s="141" t="s">
        <v>4098</v>
      </c>
      <c r="O2557" s="141" t="s">
        <v>4098</v>
      </c>
    </row>
    <row r="2558" spans="1:15" x14ac:dyDescent="0.2">
      <c r="A2558" s="141">
        <v>337637</v>
      </c>
      <c r="B2558" s="141" t="s">
        <v>4111</v>
      </c>
      <c r="C2558" s="141" t="s">
        <v>4099</v>
      </c>
      <c r="D2558" s="141" t="s">
        <v>4098</v>
      </c>
      <c r="E2558" s="141" t="s">
        <v>4099</v>
      </c>
      <c r="F2558" s="141" t="s">
        <v>4099</v>
      </c>
      <c r="G2558" s="141" t="s">
        <v>4099</v>
      </c>
      <c r="H2558" s="141" t="s">
        <v>4099</v>
      </c>
      <c r="I2558" s="141" t="s">
        <v>4099</v>
      </c>
      <c r="J2558" s="141" t="s">
        <v>4098</v>
      </c>
      <c r="K2558" s="141" t="s">
        <v>4098</v>
      </c>
      <c r="L2558" s="141" t="s">
        <v>4098</v>
      </c>
      <c r="M2558" s="141" t="s">
        <v>4098</v>
      </c>
      <c r="N2558" s="141" t="s">
        <v>4098</v>
      </c>
      <c r="O2558" s="141" t="s">
        <v>4098</v>
      </c>
    </row>
    <row r="2559" spans="1:15" x14ac:dyDescent="0.2">
      <c r="A2559" s="141">
        <v>337638</v>
      </c>
      <c r="B2559" s="141" t="s">
        <v>4111</v>
      </c>
      <c r="C2559" s="141" t="s">
        <v>4100</v>
      </c>
      <c r="D2559" s="141" t="s">
        <v>4100</v>
      </c>
      <c r="E2559" s="141" t="s">
        <v>4099</v>
      </c>
      <c r="F2559" s="141" t="s">
        <v>4099</v>
      </c>
      <c r="G2559" s="141" t="s">
        <v>4099</v>
      </c>
      <c r="H2559" s="141" t="s">
        <v>4099</v>
      </c>
      <c r="I2559" s="141" t="s">
        <v>4099</v>
      </c>
      <c r="J2559" s="141" t="s">
        <v>4099</v>
      </c>
      <c r="K2559" s="141" t="s">
        <v>4100</v>
      </c>
      <c r="L2559" s="141" t="s">
        <v>4100</v>
      </c>
      <c r="M2559" s="141" t="s">
        <v>4100</v>
      </c>
      <c r="N2559" s="141" t="s">
        <v>4100</v>
      </c>
      <c r="O2559" s="141" t="s">
        <v>4099</v>
      </c>
    </row>
    <row r="2560" spans="1:15" x14ac:dyDescent="0.2">
      <c r="A2560" s="141">
        <v>337643</v>
      </c>
      <c r="B2560" s="141" t="s">
        <v>4111</v>
      </c>
      <c r="C2560" s="141" t="s">
        <v>4099</v>
      </c>
      <c r="D2560" s="141" t="s">
        <v>4099</v>
      </c>
      <c r="E2560" s="141" t="s">
        <v>4099</v>
      </c>
      <c r="F2560" s="141" t="s">
        <v>4099</v>
      </c>
      <c r="G2560" s="141" t="s">
        <v>4099</v>
      </c>
      <c r="H2560" s="141" t="s">
        <v>4099</v>
      </c>
      <c r="I2560" s="141" t="s">
        <v>4099</v>
      </c>
      <c r="J2560" s="141" t="s">
        <v>4099</v>
      </c>
      <c r="K2560" s="141" t="s">
        <v>4099</v>
      </c>
      <c r="L2560" s="141" t="s">
        <v>4099</v>
      </c>
      <c r="M2560" s="141" t="s">
        <v>4099</v>
      </c>
      <c r="N2560" s="141" t="s">
        <v>4099</v>
      </c>
      <c r="O2560" s="141" t="s">
        <v>4098</v>
      </c>
    </row>
    <row r="2561" spans="1:15" x14ac:dyDescent="0.2">
      <c r="A2561" s="141">
        <v>337644</v>
      </c>
      <c r="B2561" s="141" t="s">
        <v>4111</v>
      </c>
      <c r="C2561" s="141" t="s">
        <v>4098</v>
      </c>
      <c r="D2561" s="141" t="s">
        <v>4099</v>
      </c>
      <c r="E2561" s="141" t="s">
        <v>4099</v>
      </c>
      <c r="F2561" s="141" t="s">
        <v>4098</v>
      </c>
      <c r="G2561" s="141" t="s">
        <v>4098</v>
      </c>
      <c r="H2561" s="141" t="s">
        <v>4099</v>
      </c>
      <c r="I2561" s="141" t="s">
        <v>4099</v>
      </c>
      <c r="J2561" s="141" t="s">
        <v>4098</v>
      </c>
      <c r="K2561" s="141" t="s">
        <v>4098</v>
      </c>
      <c r="L2561" s="141" t="s">
        <v>4098</v>
      </c>
      <c r="M2561" s="141" t="s">
        <v>4098</v>
      </c>
      <c r="N2561" s="141" t="s">
        <v>4098</v>
      </c>
      <c r="O2561" s="141" t="s">
        <v>4098</v>
      </c>
    </row>
    <row r="2562" spans="1:15" x14ac:dyDescent="0.2">
      <c r="A2562" s="141">
        <v>337647</v>
      </c>
      <c r="B2562" s="141" t="s">
        <v>4111</v>
      </c>
      <c r="C2562" s="141" t="s">
        <v>4100</v>
      </c>
      <c r="D2562" s="141" t="s">
        <v>4100</v>
      </c>
      <c r="E2562" s="141" t="s">
        <v>4100</v>
      </c>
      <c r="F2562" s="141" t="s">
        <v>4100</v>
      </c>
      <c r="G2562" s="141" t="s">
        <v>4098</v>
      </c>
      <c r="H2562" s="141" t="s">
        <v>4099</v>
      </c>
      <c r="I2562" s="141" t="s">
        <v>4099</v>
      </c>
      <c r="J2562" s="141" t="s">
        <v>4098</v>
      </c>
      <c r="K2562" s="141" t="s">
        <v>4098</v>
      </c>
      <c r="L2562" s="141" t="s">
        <v>4098</v>
      </c>
      <c r="M2562" s="141" t="s">
        <v>4098</v>
      </c>
      <c r="N2562" s="141" t="s">
        <v>4098</v>
      </c>
      <c r="O2562" s="141" t="s">
        <v>4098</v>
      </c>
    </row>
    <row r="2563" spans="1:15" x14ac:dyDescent="0.2">
      <c r="A2563" s="141">
        <v>337649</v>
      </c>
      <c r="B2563" s="141" t="s">
        <v>4111</v>
      </c>
      <c r="C2563" s="141" t="s">
        <v>4098</v>
      </c>
      <c r="D2563" s="141" t="s">
        <v>4100</v>
      </c>
      <c r="E2563" s="141" t="s">
        <v>4098</v>
      </c>
      <c r="F2563" s="141" t="s">
        <v>4099</v>
      </c>
      <c r="G2563" s="141" t="s">
        <v>4099</v>
      </c>
      <c r="H2563" s="141" t="s">
        <v>4100</v>
      </c>
      <c r="I2563" s="141" t="s">
        <v>4098</v>
      </c>
      <c r="J2563" s="141" t="s">
        <v>4098</v>
      </c>
      <c r="K2563" s="141" t="s">
        <v>4098</v>
      </c>
      <c r="L2563" s="141" t="s">
        <v>4099</v>
      </c>
      <c r="M2563" s="141" t="s">
        <v>4099</v>
      </c>
      <c r="N2563" s="141" t="s">
        <v>4098</v>
      </c>
      <c r="O2563" s="141" t="s">
        <v>4098</v>
      </c>
    </row>
    <row r="2564" spans="1:15" x14ac:dyDescent="0.2">
      <c r="A2564" s="141">
        <v>337651</v>
      </c>
      <c r="B2564" s="141" t="s">
        <v>4111</v>
      </c>
      <c r="C2564" s="141" t="s">
        <v>4100</v>
      </c>
      <c r="D2564" s="141" t="s">
        <v>4099</v>
      </c>
      <c r="E2564" s="141" t="s">
        <v>4100</v>
      </c>
      <c r="F2564" s="141" t="s">
        <v>4100</v>
      </c>
      <c r="G2564" s="141" t="s">
        <v>4100</v>
      </c>
      <c r="H2564" s="141" t="s">
        <v>4099</v>
      </c>
      <c r="I2564" s="141" t="s">
        <v>4099</v>
      </c>
      <c r="J2564" s="141" t="s">
        <v>4099</v>
      </c>
      <c r="K2564" s="141" t="s">
        <v>4098</v>
      </c>
      <c r="L2564" s="141" t="s">
        <v>4098</v>
      </c>
      <c r="M2564" s="141" t="s">
        <v>4099</v>
      </c>
      <c r="N2564" s="141" t="s">
        <v>4099</v>
      </c>
      <c r="O2564" s="141" t="s">
        <v>4099</v>
      </c>
    </row>
    <row r="2565" spans="1:15" x14ac:dyDescent="0.2">
      <c r="A2565" s="141">
        <v>337652</v>
      </c>
      <c r="B2565" s="141" t="s">
        <v>4111</v>
      </c>
      <c r="C2565" s="141" t="s">
        <v>4099</v>
      </c>
      <c r="D2565" s="141" t="s">
        <v>4099</v>
      </c>
      <c r="E2565" s="141" t="s">
        <v>4099</v>
      </c>
      <c r="F2565" s="141" t="s">
        <v>4098</v>
      </c>
      <c r="G2565" s="141" t="s">
        <v>4098</v>
      </c>
      <c r="H2565" s="141" t="s">
        <v>4099</v>
      </c>
      <c r="I2565" s="141" t="s">
        <v>4099</v>
      </c>
      <c r="J2565" s="141" t="s">
        <v>4098</v>
      </c>
      <c r="K2565" s="141" t="s">
        <v>4098</v>
      </c>
      <c r="L2565" s="141" t="s">
        <v>4098</v>
      </c>
      <c r="M2565" s="141" t="s">
        <v>4098</v>
      </c>
      <c r="N2565" s="141" t="s">
        <v>4099</v>
      </c>
      <c r="O2565" s="141" t="s">
        <v>4098</v>
      </c>
    </row>
    <row r="2566" spans="1:15" x14ac:dyDescent="0.2">
      <c r="A2566" s="141">
        <v>337656</v>
      </c>
      <c r="B2566" s="141" t="s">
        <v>4111</v>
      </c>
      <c r="C2566" s="141" t="s">
        <v>4100</v>
      </c>
      <c r="D2566" s="141" t="s">
        <v>4099</v>
      </c>
      <c r="E2566" s="141" t="s">
        <v>4100</v>
      </c>
      <c r="F2566" s="141" t="s">
        <v>4099</v>
      </c>
      <c r="G2566" s="141" t="s">
        <v>4099</v>
      </c>
      <c r="H2566" s="141" t="s">
        <v>4099</v>
      </c>
      <c r="I2566" s="141" t="s">
        <v>4099</v>
      </c>
      <c r="J2566" s="141" t="s">
        <v>4099</v>
      </c>
      <c r="K2566" s="141" t="s">
        <v>4098</v>
      </c>
      <c r="L2566" s="141" t="s">
        <v>4099</v>
      </c>
      <c r="M2566" s="141" t="s">
        <v>4099</v>
      </c>
      <c r="N2566" s="141" t="s">
        <v>4099</v>
      </c>
      <c r="O2566" s="141" t="s">
        <v>4098</v>
      </c>
    </row>
    <row r="2567" spans="1:15" x14ac:dyDescent="0.2">
      <c r="A2567" s="141">
        <v>337659</v>
      </c>
      <c r="B2567" s="141" t="s">
        <v>4111</v>
      </c>
      <c r="C2567" s="141" t="s">
        <v>4099</v>
      </c>
      <c r="D2567" s="141" t="s">
        <v>4099</v>
      </c>
      <c r="E2567" s="141" t="s">
        <v>4099</v>
      </c>
      <c r="F2567" s="141" t="s">
        <v>4100</v>
      </c>
      <c r="G2567" s="141" t="s">
        <v>4099</v>
      </c>
      <c r="H2567" s="141" t="s">
        <v>4099</v>
      </c>
      <c r="I2567" s="141" t="s">
        <v>4099</v>
      </c>
      <c r="J2567" s="141" t="s">
        <v>4099</v>
      </c>
      <c r="K2567" s="141" t="s">
        <v>4099</v>
      </c>
      <c r="L2567" s="141" t="s">
        <v>4099</v>
      </c>
      <c r="M2567" s="141" t="s">
        <v>4099</v>
      </c>
      <c r="N2567" s="141" t="s">
        <v>4099</v>
      </c>
      <c r="O2567" s="141" t="s">
        <v>4098</v>
      </c>
    </row>
    <row r="2568" spans="1:15" x14ac:dyDescent="0.2">
      <c r="A2568" s="141">
        <v>337661</v>
      </c>
      <c r="B2568" s="141" t="s">
        <v>4111</v>
      </c>
      <c r="C2568" s="141" t="s">
        <v>4100</v>
      </c>
      <c r="D2568" s="141" t="s">
        <v>4099</v>
      </c>
      <c r="E2568" s="141" t="s">
        <v>4099</v>
      </c>
      <c r="F2568" s="141" t="s">
        <v>4099</v>
      </c>
      <c r="G2568" s="141" t="s">
        <v>4100</v>
      </c>
      <c r="H2568" s="141" t="s">
        <v>4100</v>
      </c>
      <c r="I2568" s="141" t="s">
        <v>4099</v>
      </c>
      <c r="J2568" s="141" t="s">
        <v>4100</v>
      </c>
      <c r="K2568" s="141" t="s">
        <v>4099</v>
      </c>
      <c r="L2568" s="141" t="s">
        <v>4098</v>
      </c>
      <c r="M2568" s="141" t="s">
        <v>4098</v>
      </c>
      <c r="N2568" s="141" t="s">
        <v>4098</v>
      </c>
      <c r="O2568" s="141" t="s">
        <v>4098</v>
      </c>
    </row>
    <row r="2569" spans="1:15" x14ac:dyDescent="0.2">
      <c r="A2569" s="141">
        <v>337663</v>
      </c>
      <c r="B2569" s="141" t="s">
        <v>4111</v>
      </c>
      <c r="C2569" s="141" t="s">
        <v>4100</v>
      </c>
      <c r="D2569" s="141" t="s">
        <v>4100</v>
      </c>
      <c r="E2569" s="141" t="s">
        <v>4099</v>
      </c>
      <c r="F2569" s="141" t="s">
        <v>4100</v>
      </c>
      <c r="G2569" s="141" t="s">
        <v>4100</v>
      </c>
      <c r="H2569" s="141" t="s">
        <v>4100</v>
      </c>
      <c r="I2569" s="141" t="s">
        <v>4099</v>
      </c>
      <c r="J2569" s="141" t="s">
        <v>4099</v>
      </c>
      <c r="K2569" s="141" t="s">
        <v>4100</v>
      </c>
      <c r="L2569" s="141" t="s">
        <v>4099</v>
      </c>
      <c r="M2569" s="141" t="s">
        <v>4099</v>
      </c>
      <c r="N2569" s="141" t="s">
        <v>4099</v>
      </c>
      <c r="O2569" s="141" t="s">
        <v>4099</v>
      </c>
    </row>
    <row r="2570" spans="1:15" x14ac:dyDescent="0.2">
      <c r="A2570" s="141">
        <v>337667</v>
      </c>
      <c r="B2570" s="141" t="s">
        <v>4111</v>
      </c>
      <c r="C2570" s="141" t="s">
        <v>4099</v>
      </c>
      <c r="D2570" s="141" t="s">
        <v>4099</v>
      </c>
      <c r="E2570" s="141" t="s">
        <v>4099</v>
      </c>
      <c r="F2570" s="141" t="s">
        <v>4099</v>
      </c>
      <c r="G2570" s="141" t="s">
        <v>4099</v>
      </c>
      <c r="H2570" s="141" t="s">
        <v>4099</v>
      </c>
      <c r="I2570" s="141" t="s">
        <v>4099</v>
      </c>
      <c r="J2570" s="141" t="s">
        <v>4099</v>
      </c>
      <c r="K2570" s="141" t="s">
        <v>4099</v>
      </c>
      <c r="L2570" s="141" t="s">
        <v>4099</v>
      </c>
      <c r="M2570" s="141" t="s">
        <v>4098</v>
      </c>
      <c r="N2570" s="141" t="s">
        <v>4098</v>
      </c>
      <c r="O2570" s="141" t="s">
        <v>4098</v>
      </c>
    </row>
    <row r="2571" spans="1:15" x14ac:dyDescent="0.2">
      <c r="A2571" s="141">
        <v>337668</v>
      </c>
      <c r="B2571" s="141" t="s">
        <v>4111</v>
      </c>
      <c r="C2571" s="141" t="s">
        <v>4099</v>
      </c>
      <c r="D2571" s="141" t="s">
        <v>4099</v>
      </c>
      <c r="E2571" s="141" t="s">
        <v>4099</v>
      </c>
      <c r="F2571" s="141" t="s">
        <v>4099</v>
      </c>
      <c r="G2571" s="141" t="s">
        <v>4098</v>
      </c>
      <c r="H2571" s="141" t="s">
        <v>4099</v>
      </c>
      <c r="I2571" s="141" t="s">
        <v>4098</v>
      </c>
      <c r="J2571" s="141" t="s">
        <v>4099</v>
      </c>
      <c r="K2571" s="141" t="s">
        <v>4099</v>
      </c>
      <c r="L2571" s="141" t="s">
        <v>4099</v>
      </c>
      <c r="M2571" s="141" t="s">
        <v>4098</v>
      </c>
      <c r="N2571" s="141" t="s">
        <v>4099</v>
      </c>
      <c r="O2571" s="141" t="s">
        <v>4098</v>
      </c>
    </row>
    <row r="2572" spans="1:15" x14ac:dyDescent="0.2">
      <c r="A2572" s="141">
        <v>337670</v>
      </c>
      <c r="B2572" s="141" t="s">
        <v>4111</v>
      </c>
      <c r="C2572" s="141" t="s">
        <v>4099</v>
      </c>
      <c r="D2572" s="141" t="s">
        <v>4099</v>
      </c>
      <c r="E2572" s="141" t="s">
        <v>4099</v>
      </c>
      <c r="F2572" s="141" t="s">
        <v>4099</v>
      </c>
      <c r="G2572" s="141" t="s">
        <v>4099</v>
      </c>
      <c r="H2572" s="141" t="s">
        <v>4099</v>
      </c>
      <c r="I2572" s="141" t="s">
        <v>4099</v>
      </c>
      <c r="J2572" s="141" t="s">
        <v>4098</v>
      </c>
      <c r="K2572" s="141" t="s">
        <v>4098</v>
      </c>
      <c r="L2572" s="141" t="s">
        <v>4098</v>
      </c>
      <c r="M2572" s="141" t="s">
        <v>4098</v>
      </c>
      <c r="N2572" s="141" t="s">
        <v>4098</v>
      </c>
      <c r="O2572" s="141" t="s">
        <v>4098</v>
      </c>
    </row>
    <row r="2573" spans="1:15" x14ac:dyDescent="0.2">
      <c r="A2573" s="141">
        <v>337671</v>
      </c>
      <c r="B2573" s="141" t="s">
        <v>4111</v>
      </c>
      <c r="C2573" s="141" t="s">
        <v>4099</v>
      </c>
      <c r="D2573" s="141" t="s">
        <v>4099</v>
      </c>
      <c r="E2573" s="141" t="s">
        <v>4099</v>
      </c>
      <c r="F2573" s="141" t="s">
        <v>4099</v>
      </c>
      <c r="G2573" s="141" t="s">
        <v>4099</v>
      </c>
      <c r="H2573" s="141" t="s">
        <v>4099</v>
      </c>
      <c r="I2573" s="141" t="s">
        <v>4099</v>
      </c>
      <c r="J2573" s="141" t="s">
        <v>4099</v>
      </c>
      <c r="K2573" s="141" t="s">
        <v>4099</v>
      </c>
      <c r="L2573" s="141" t="s">
        <v>4099</v>
      </c>
      <c r="M2573" s="141" t="s">
        <v>4098</v>
      </c>
      <c r="N2573" s="141" t="s">
        <v>4098</v>
      </c>
      <c r="O2573" s="141" t="s">
        <v>4098</v>
      </c>
    </row>
    <row r="2574" spans="1:15" x14ac:dyDescent="0.2">
      <c r="A2574" s="141">
        <v>337672</v>
      </c>
      <c r="B2574" s="141" t="s">
        <v>4111</v>
      </c>
      <c r="C2574" s="141" t="s">
        <v>4099</v>
      </c>
      <c r="D2574" s="141" t="s">
        <v>4099</v>
      </c>
      <c r="E2574" s="141" t="s">
        <v>4099</v>
      </c>
      <c r="F2574" s="141" t="s">
        <v>4099</v>
      </c>
      <c r="G2574" s="141" t="s">
        <v>4099</v>
      </c>
      <c r="H2574" s="141" t="s">
        <v>4099</v>
      </c>
      <c r="I2574" s="141" t="s">
        <v>4099</v>
      </c>
      <c r="J2574" s="141" t="s">
        <v>4098</v>
      </c>
      <c r="K2574" s="141" t="s">
        <v>4098</v>
      </c>
      <c r="L2574" s="141" t="s">
        <v>4098</v>
      </c>
      <c r="M2574" s="141" t="s">
        <v>4098</v>
      </c>
      <c r="N2574" s="141" t="s">
        <v>4098</v>
      </c>
      <c r="O2574" s="141" t="s">
        <v>4098</v>
      </c>
    </row>
    <row r="2575" spans="1:15" x14ac:dyDescent="0.2">
      <c r="A2575" s="141">
        <v>337673</v>
      </c>
      <c r="B2575" s="141" t="s">
        <v>4111</v>
      </c>
      <c r="C2575" s="141" t="s">
        <v>4100</v>
      </c>
      <c r="D2575" s="141" t="s">
        <v>4098</v>
      </c>
      <c r="E2575" s="141" t="s">
        <v>4098</v>
      </c>
      <c r="F2575" s="141" t="s">
        <v>4098</v>
      </c>
      <c r="G2575" s="141" t="s">
        <v>4099</v>
      </c>
      <c r="H2575" s="141" t="s">
        <v>4099</v>
      </c>
      <c r="I2575" s="141" t="s">
        <v>4099</v>
      </c>
      <c r="J2575" s="141" t="s">
        <v>4098</v>
      </c>
      <c r="K2575" s="141" t="s">
        <v>4098</v>
      </c>
      <c r="L2575" s="141" t="s">
        <v>4098</v>
      </c>
      <c r="M2575" s="141" t="s">
        <v>4098</v>
      </c>
      <c r="N2575" s="141" t="s">
        <v>4098</v>
      </c>
      <c r="O2575" s="141" t="s">
        <v>4098</v>
      </c>
    </row>
    <row r="2576" spans="1:15" x14ac:dyDescent="0.2">
      <c r="A2576" s="141">
        <v>337674</v>
      </c>
      <c r="B2576" s="141" t="s">
        <v>4111</v>
      </c>
      <c r="C2576" s="141" t="s">
        <v>4099</v>
      </c>
      <c r="D2576" s="141" t="s">
        <v>4099</v>
      </c>
      <c r="E2576" s="141" t="s">
        <v>4099</v>
      </c>
      <c r="F2576" s="141" t="s">
        <v>4099</v>
      </c>
      <c r="G2576" s="141" t="s">
        <v>4099</v>
      </c>
      <c r="H2576" s="141" t="s">
        <v>4099</v>
      </c>
      <c r="I2576" s="141" t="s">
        <v>4099</v>
      </c>
      <c r="J2576" s="141" t="s">
        <v>4098</v>
      </c>
      <c r="K2576" s="141" t="s">
        <v>4098</v>
      </c>
      <c r="L2576" s="141" t="s">
        <v>4098</v>
      </c>
      <c r="M2576" s="141" t="s">
        <v>4098</v>
      </c>
      <c r="N2576" s="141" t="s">
        <v>4098</v>
      </c>
      <c r="O2576" s="141" t="s">
        <v>4098</v>
      </c>
    </row>
    <row r="2577" spans="1:15" x14ac:dyDescent="0.2">
      <c r="A2577" s="141">
        <v>337676</v>
      </c>
      <c r="B2577" s="141" t="s">
        <v>4111</v>
      </c>
      <c r="C2577" s="141" t="s">
        <v>4100</v>
      </c>
      <c r="D2577" s="141" t="s">
        <v>4099</v>
      </c>
      <c r="E2577" s="141" t="s">
        <v>4099</v>
      </c>
      <c r="F2577" s="141" t="s">
        <v>4098</v>
      </c>
      <c r="G2577" s="141" t="s">
        <v>4099</v>
      </c>
      <c r="H2577" s="141" t="s">
        <v>4100</v>
      </c>
      <c r="I2577" s="141" t="s">
        <v>4100</v>
      </c>
      <c r="J2577" s="141" t="s">
        <v>4099</v>
      </c>
      <c r="K2577" s="141" t="s">
        <v>4098</v>
      </c>
      <c r="L2577" s="141" t="s">
        <v>4099</v>
      </c>
      <c r="M2577" s="141" t="s">
        <v>4099</v>
      </c>
      <c r="N2577" s="141" t="s">
        <v>4098</v>
      </c>
      <c r="O2577" s="141" t="s">
        <v>4098</v>
      </c>
    </row>
    <row r="2578" spans="1:15" x14ac:dyDescent="0.2">
      <c r="A2578" s="141">
        <v>337677</v>
      </c>
      <c r="B2578" s="141" t="s">
        <v>4111</v>
      </c>
      <c r="C2578" s="141" t="s">
        <v>4098</v>
      </c>
      <c r="D2578" s="141" t="s">
        <v>4098</v>
      </c>
      <c r="E2578" s="141" t="s">
        <v>4099</v>
      </c>
      <c r="F2578" s="141" t="s">
        <v>4099</v>
      </c>
      <c r="G2578" s="141" t="s">
        <v>4098</v>
      </c>
      <c r="H2578" s="141" t="s">
        <v>4098</v>
      </c>
      <c r="I2578" s="141" t="s">
        <v>4098</v>
      </c>
      <c r="J2578" s="141" t="s">
        <v>4098</v>
      </c>
      <c r="K2578" s="141" t="s">
        <v>4098</v>
      </c>
      <c r="L2578" s="141" t="s">
        <v>4098</v>
      </c>
      <c r="M2578" s="141" t="s">
        <v>4098</v>
      </c>
      <c r="N2578" s="141" t="s">
        <v>4098</v>
      </c>
      <c r="O2578" s="141" t="s">
        <v>4098</v>
      </c>
    </row>
    <row r="2579" spans="1:15" x14ac:dyDescent="0.2">
      <c r="A2579" s="141">
        <v>337680</v>
      </c>
      <c r="B2579" s="141" t="s">
        <v>4111</v>
      </c>
      <c r="C2579" s="141" t="s">
        <v>4100</v>
      </c>
      <c r="D2579" s="141" t="s">
        <v>4099</v>
      </c>
      <c r="E2579" s="141" t="s">
        <v>4100</v>
      </c>
      <c r="F2579" s="141" t="s">
        <v>4099</v>
      </c>
      <c r="G2579" s="141" t="s">
        <v>4100</v>
      </c>
      <c r="H2579" s="141" t="s">
        <v>4099</v>
      </c>
      <c r="I2579" s="141" t="s">
        <v>4099</v>
      </c>
      <c r="J2579" s="141" t="s">
        <v>4099</v>
      </c>
      <c r="K2579" s="141" t="s">
        <v>4099</v>
      </c>
      <c r="L2579" s="141" t="s">
        <v>4099</v>
      </c>
      <c r="M2579" s="141" t="s">
        <v>4099</v>
      </c>
      <c r="N2579" s="141" t="s">
        <v>4099</v>
      </c>
      <c r="O2579" s="141" t="s">
        <v>4098</v>
      </c>
    </row>
    <row r="2580" spans="1:15" x14ac:dyDescent="0.2">
      <c r="A2580" s="141">
        <v>337681</v>
      </c>
      <c r="B2580" s="141" t="s">
        <v>4111</v>
      </c>
      <c r="C2580" s="141" t="s">
        <v>4099</v>
      </c>
      <c r="D2580" s="141" t="s">
        <v>4099</v>
      </c>
      <c r="E2580" s="141" t="s">
        <v>4099</v>
      </c>
      <c r="F2580" s="141" t="s">
        <v>4099</v>
      </c>
      <c r="G2580" s="141" t="s">
        <v>4099</v>
      </c>
      <c r="H2580" s="141" t="s">
        <v>4099</v>
      </c>
      <c r="I2580" s="141" t="s">
        <v>4099</v>
      </c>
      <c r="J2580" s="141" t="s">
        <v>4099</v>
      </c>
      <c r="K2580" s="141" t="s">
        <v>4099</v>
      </c>
      <c r="L2580" s="141" t="s">
        <v>4099</v>
      </c>
      <c r="M2580" s="141" t="s">
        <v>4099</v>
      </c>
      <c r="N2580" s="141" t="s">
        <v>4099</v>
      </c>
      <c r="O2580" s="141" t="s">
        <v>4099</v>
      </c>
    </row>
    <row r="2581" spans="1:15" x14ac:dyDescent="0.2">
      <c r="A2581" s="141">
        <v>337684</v>
      </c>
      <c r="B2581" s="141" t="s">
        <v>4111</v>
      </c>
      <c r="C2581" s="141" t="s">
        <v>4100</v>
      </c>
      <c r="D2581" s="141" t="s">
        <v>4100</v>
      </c>
      <c r="E2581" s="141" t="s">
        <v>4100</v>
      </c>
      <c r="F2581" s="141" t="s">
        <v>4100</v>
      </c>
      <c r="G2581" s="141" t="s">
        <v>4100</v>
      </c>
      <c r="H2581" s="141" t="s">
        <v>4100</v>
      </c>
      <c r="I2581" s="141" t="s">
        <v>4100</v>
      </c>
      <c r="J2581" s="141" t="s">
        <v>4099</v>
      </c>
      <c r="K2581" s="141" t="s">
        <v>4099</v>
      </c>
      <c r="L2581" s="141" t="s">
        <v>4099</v>
      </c>
      <c r="M2581" s="141" t="s">
        <v>4099</v>
      </c>
      <c r="N2581" s="141" t="s">
        <v>4099</v>
      </c>
      <c r="O2581" s="141" t="s">
        <v>4098</v>
      </c>
    </row>
    <row r="2582" spans="1:15" x14ac:dyDescent="0.2">
      <c r="A2582" s="141">
        <v>337685</v>
      </c>
      <c r="B2582" s="141" t="s">
        <v>4111</v>
      </c>
      <c r="C2582" s="141" t="s">
        <v>4100</v>
      </c>
      <c r="D2582" s="141" t="s">
        <v>4100</v>
      </c>
      <c r="E2582" s="141" t="s">
        <v>4100</v>
      </c>
      <c r="F2582" s="141" t="s">
        <v>4099</v>
      </c>
      <c r="G2582" s="141" t="s">
        <v>4100</v>
      </c>
      <c r="H2582" s="141" t="s">
        <v>4099</v>
      </c>
      <c r="I2582" s="141" t="s">
        <v>4100</v>
      </c>
      <c r="J2582" s="141" t="s">
        <v>4099</v>
      </c>
      <c r="K2582" s="141" t="s">
        <v>4099</v>
      </c>
      <c r="L2582" s="141" t="s">
        <v>4099</v>
      </c>
      <c r="M2582" s="141" t="s">
        <v>4099</v>
      </c>
      <c r="N2582" s="141" t="s">
        <v>4099</v>
      </c>
      <c r="O2582" s="141" t="s">
        <v>4098</v>
      </c>
    </row>
    <row r="2583" spans="1:15" x14ac:dyDescent="0.2">
      <c r="A2583" s="141">
        <v>337686</v>
      </c>
      <c r="B2583" s="141" t="s">
        <v>4111</v>
      </c>
      <c r="C2583" s="141" t="s">
        <v>4099</v>
      </c>
      <c r="D2583" s="141" t="s">
        <v>4099</v>
      </c>
      <c r="E2583" s="141" t="s">
        <v>4099</v>
      </c>
      <c r="F2583" s="141" t="s">
        <v>4098</v>
      </c>
      <c r="G2583" s="141" t="s">
        <v>4098</v>
      </c>
      <c r="H2583" s="141" t="s">
        <v>4099</v>
      </c>
      <c r="I2583" s="141" t="s">
        <v>4099</v>
      </c>
      <c r="J2583" s="141" t="s">
        <v>4098</v>
      </c>
      <c r="K2583" s="141" t="s">
        <v>4098</v>
      </c>
      <c r="L2583" s="141" t="s">
        <v>4098</v>
      </c>
      <c r="M2583" s="141" t="s">
        <v>4098</v>
      </c>
      <c r="N2583" s="141" t="s">
        <v>4098</v>
      </c>
      <c r="O2583" s="141" t="s">
        <v>4098</v>
      </c>
    </row>
    <row r="2584" spans="1:15" x14ac:dyDescent="0.2">
      <c r="A2584" s="141">
        <v>337687</v>
      </c>
      <c r="B2584" s="141" t="s">
        <v>4111</v>
      </c>
      <c r="C2584" s="141" t="s">
        <v>4099</v>
      </c>
      <c r="D2584" s="141" t="s">
        <v>4099</v>
      </c>
      <c r="E2584" s="141" t="s">
        <v>4099</v>
      </c>
      <c r="F2584" s="141" t="s">
        <v>4099</v>
      </c>
      <c r="G2584" s="141" t="s">
        <v>4098</v>
      </c>
      <c r="H2584" s="141" t="s">
        <v>4098</v>
      </c>
      <c r="I2584" s="141" t="s">
        <v>4098</v>
      </c>
      <c r="J2584" s="141" t="s">
        <v>4098</v>
      </c>
      <c r="K2584" s="141" t="s">
        <v>4098</v>
      </c>
      <c r="L2584" s="141" t="s">
        <v>4098</v>
      </c>
      <c r="M2584" s="141" t="s">
        <v>4098</v>
      </c>
      <c r="N2584" s="141" t="s">
        <v>4098</v>
      </c>
      <c r="O2584" s="141" t="s">
        <v>4098</v>
      </c>
    </row>
    <row r="2585" spans="1:15" x14ac:dyDescent="0.2">
      <c r="A2585" s="141">
        <v>337688</v>
      </c>
      <c r="B2585" s="141" t="s">
        <v>4111</v>
      </c>
      <c r="C2585" s="141" t="s">
        <v>4099</v>
      </c>
      <c r="D2585" s="141" t="s">
        <v>4099</v>
      </c>
      <c r="E2585" s="141" t="s">
        <v>4098</v>
      </c>
      <c r="F2585" s="141" t="s">
        <v>4099</v>
      </c>
      <c r="G2585" s="141" t="s">
        <v>4098</v>
      </c>
      <c r="H2585" s="141" t="s">
        <v>4098</v>
      </c>
      <c r="I2585" s="141" t="s">
        <v>4099</v>
      </c>
      <c r="J2585" s="141" t="s">
        <v>4098</v>
      </c>
      <c r="K2585" s="141" t="s">
        <v>4098</v>
      </c>
      <c r="L2585" s="141" t="s">
        <v>4098</v>
      </c>
      <c r="M2585" s="141" t="s">
        <v>4098</v>
      </c>
      <c r="N2585" s="141" t="s">
        <v>4098</v>
      </c>
      <c r="O2585" s="141" t="s">
        <v>4098</v>
      </c>
    </row>
    <row r="2586" spans="1:15" x14ac:dyDescent="0.2">
      <c r="A2586" s="141">
        <v>337689</v>
      </c>
      <c r="B2586" s="141" t="s">
        <v>4111</v>
      </c>
      <c r="C2586" s="141" t="s">
        <v>4099</v>
      </c>
      <c r="D2586" s="141" t="s">
        <v>4099</v>
      </c>
      <c r="E2586" s="141" t="s">
        <v>4098</v>
      </c>
      <c r="F2586" s="141" t="s">
        <v>4098</v>
      </c>
      <c r="G2586" s="141" t="s">
        <v>4099</v>
      </c>
      <c r="H2586" s="141" t="s">
        <v>4099</v>
      </c>
      <c r="I2586" s="141" t="s">
        <v>4099</v>
      </c>
      <c r="J2586" s="141" t="s">
        <v>4098</v>
      </c>
      <c r="K2586" s="141" t="s">
        <v>4098</v>
      </c>
      <c r="L2586" s="141" t="s">
        <v>4098</v>
      </c>
      <c r="M2586" s="141" t="s">
        <v>4098</v>
      </c>
      <c r="N2586" s="141" t="s">
        <v>4098</v>
      </c>
      <c r="O2586" s="141" t="s">
        <v>4098</v>
      </c>
    </row>
    <row r="2587" spans="1:15" x14ac:dyDescent="0.2">
      <c r="A2587" s="141">
        <v>337691</v>
      </c>
      <c r="B2587" s="141" t="s">
        <v>4111</v>
      </c>
      <c r="C2587" s="141" t="s">
        <v>4100</v>
      </c>
      <c r="D2587" s="141" t="s">
        <v>4100</v>
      </c>
      <c r="E2587" s="141" t="s">
        <v>4100</v>
      </c>
      <c r="F2587" s="141" t="s">
        <v>4100</v>
      </c>
      <c r="G2587" s="141" t="s">
        <v>4100</v>
      </c>
      <c r="H2587" s="141" t="s">
        <v>4100</v>
      </c>
      <c r="I2587" s="141" t="s">
        <v>4100</v>
      </c>
      <c r="J2587" s="141" t="s">
        <v>4098</v>
      </c>
      <c r="K2587" s="141" t="s">
        <v>4098</v>
      </c>
      <c r="L2587" s="141" t="s">
        <v>4098</v>
      </c>
      <c r="M2587" s="141" t="s">
        <v>4098</v>
      </c>
      <c r="N2587" s="141" t="s">
        <v>4098</v>
      </c>
      <c r="O2587" s="141" t="s">
        <v>4098</v>
      </c>
    </row>
    <row r="2588" spans="1:15" x14ac:dyDescent="0.2">
      <c r="A2588" s="141">
        <v>337694</v>
      </c>
      <c r="B2588" s="141" t="s">
        <v>4111</v>
      </c>
      <c r="C2588" s="141" t="s">
        <v>4099</v>
      </c>
      <c r="D2588" s="141" t="s">
        <v>4099</v>
      </c>
      <c r="E2588" s="141" t="s">
        <v>4099</v>
      </c>
      <c r="F2588" s="141" t="s">
        <v>4099</v>
      </c>
      <c r="G2588" s="141" t="s">
        <v>4098</v>
      </c>
      <c r="H2588" s="141" t="s">
        <v>4098</v>
      </c>
      <c r="I2588" s="141" t="s">
        <v>4098</v>
      </c>
      <c r="J2588" s="141" t="s">
        <v>4098</v>
      </c>
      <c r="K2588" s="141" t="s">
        <v>4098</v>
      </c>
      <c r="L2588" s="141" t="s">
        <v>4098</v>
      </c>
      <c r="M2588" s="141" t="s">
        <v>4098</v>
      </c>
      <c r="N2588" s="141" t="s">
        <v>4098</v>
      </c>
      <c r="O2588" s="141" t="s">
        <v>4098</v>
      </c>
    </row>
    <row r="2589" spans="1:15" x14ac:dyDescent="0.2">
      <c r="A2589" s="141">
        <v>337696</v>
      </c>
      <c r="B2589" s="141" t="s">
        <v>4111</v>
      </c>
      <c r="C2589" s="141" t="s">
        <v>4099</v>
      </c>
      <c r="D2589" s="141" t="s">
        <v>4099</v>
      </c>
      <c r="E2589" s="141" t="s">
        <v>4099</v>
      </c>
      <c r="F2589" s="141" t="s">
        <v>4099</v>
      </c>
      <c r="G2589" s="141" t="s">
        <v>4099</v>
      </c>
      <c r="H2589" s="141" t="s">
        <v>4099</v>
      </c>
      <c r="I2589" s="141" t="s">
        <v>4099</v>
      </c>
      <c r="J2589" s="141" t="s">
        <v>4098</v>
      </c>
      <c r="K2589" s="141" t="s">
        <v>4098</v>
      </c>
      <c r="L2589" s="141" t="s">
        <v>4098</v>
      </c>
      <c r="M2589" s="141" t="s">
        <v>4098</v>
      </c>
      <c r="N2589" s="141" t="s">
        <v>4098</v>
      </c>
      <c r="O2589" s="141" t="s">
        <v>4098</v>
      </c>
    </row>
    <row r="2590" spans="1:15" x14ac:dyDescent="0.2">
      <c r="A2590" s="141">
        <v>337699</v>
      </c>
      <c r="B2590" s="141" t="s">
        <v>4111</v>
      </c>
      <c r="C2590" s="141" t="s">
        <v>4099</v>
      </c>
      <c r="D2590" s="141" t="s">
        <v>4099</v>
      </c>
      <c r="E2590" s="141" t="s">
        <v>4099</v>
      </c>
      <c r="F2590" s="141" t="s">
        <v>4100</v>
      </c>
      <c r="G2590" s="141" t="s">
        <v>4099</v>
      </c>
      <c r="H2590" s="141" t="s">
        <v>4098</v>
      </c>
      <c r="I2590" s="141" t="s">
        <v>4098</v>
      </c>
      <c r="J2590" s="141" t="s">
        <v>4099</v>
      </c>
      <c r="K2590" s="141" t="s">
        <v>4098</v>
      </c>
      <c r="L2590" s="141" t="s">
        <v>4098</v>
      </c>
      <c r="M2590" s="141" t="s">
        <v>4098</v>
      </c>
      <c r="N2590" s="141" t="s">
        <v>4098</v>
      </c>
      <c r="O2590" s="141" t="s">
        <v>4098</v>
      </c>
    </row>
    <row r="2591" spans="1:15" x14ac:dyDescent="0.2">
      <c r="A2591" s="141">
        <v>337700</v>
      </c>
      <c r="B2591" s="141" t="s">
        <v>4111</v>
      </c>
      <c r="C2591" s="141" t="s">
        <v>4099</v>
      </c>
      <c r="D2591" s="141" t="s">
        <v>4099</v>
      </c>
      <c r="E2591" s="141" t="s">
        <v>4099</v>
      </c>
      <c r="F2591" s="141" t="s">
        <v>4099</v>
      </c>
      <c r="G2591" s="141" t="s">
        <v>4099</v>
      </c>
      <c r="H2591" s="141" t="s">
        <v>4099</v>
      </c>
      <c r="I2591" s="141" t="s">
        <v>4099</v>
      </c>
      <c r="J2591" s="141" t="s">
        <v>4099</v>
      </c>
      <c r="K2591" s="141" t="s">
        <v>4099</v>
      </c>
      <c r="L2591" s="141" t="s">
        <v>4099</v>
      </c>
      <c r="M2591" s="141" t="s">
        <v>4099</v>
      </c>
      <c r="N2591" s="141" t="s">
        <v>4099</v>
      </c>
      <c r="O2591" s="141" t="s">
        <v>4098</v>
      </c>
    </row>
    <row r="2592" spans="1:15" x14ac:dyDescent="0.2">
      <c r="A2592" s="141">
        <v>337701</v>
      </c>
      <c r="B2592" s="141" t="s">
        <v>4111</v>
      </c>
      <c r="C2592" s="141" t="s">
        <v>4100</v>
      </c>
      <c r="D2592" s="141" t="s">
        <v>4100</v>
      </c>
      <c r="E2592" s="141" t="s">
        <v>4100</v>
      </c>
      <c r="F2592" s="141" t="s">
        <v>4100</v>
      </c>
      <c r="G2592" s="141" t="s">
        <v>4100</v>
      </c>
      <c r="H2592" s="141" t="s">
        <v>4100</v>
      </c>
      <c r="I2592" s="141" t="s">
        <v>4098</v>
      </c>
      <c r="J2592" s="141" t="s">
        <v>4098</v>
      </c>
      <c r="K2592" s="141" t="s">
        <v>4098</v>
      </c>
      <c r="L2592" s="141" t="s">
        <v>4098</v>
      </c>
      <c r="M2592" s="141" t="s">
        <v>4098</v>
      </c>
      <c r="N2592" s="141" t="s">
        <v>4098</v>
      </c>
      <c r="O2592" s="141" t="s">
        <v>4098</v>
      </c>
    </row>
    <row r="2593" spans="1:15" x14ac:dyDescent="0.2">
      <c r="A2593" s="141">
        <v>337706</v>
      </c>
      <c r="B2593" s="141" t="s">
        <v>4111</v>
      </c>
      <c r="C2593" s="141" t="s">
        <v>4099</v>
      </c>
      <c r="D2593" s="141" t="s">
        <v>4100</v>
      </c>
      <c r="E2593" s="141" t="s">
        <v>4100</v>
      </c>
      <c r="F2593" s="141" t="s">
        <v>4100</v>
      </c>
      <c r="G2593" s="141" t="s">
        <v>4100</v>
      </c>
      <c r="H2593" s="141" t="s">
        <v>4100</v>
      </c>
      <c r="I2593" s="141" t="s">
        <v>4100</v>
      </c>
      <c r="J2593" s="141" t="s">
        <v>4098</v>
      </c>
      <c r="K2593" s="141" t="s">
        <v>4098</v>
      </c>
      <c r="L2593" s="141" t="s">
        <v>4098</v>
      </c>
      <c r="M2593" s="141" t="s">
        <v>4098</v>
      </c>
      <c r="N2593" s="141" t="s">
        <v>4098</v>
      </c>
      <c r="O2593" s="141" t="s">
        <v>4098</v>
      </c>
    </row>
    <row r="2594" spans="1:15" x14ac:dyDescent="0.2">
      <c r="A2594" s="141">
        <v>337710</v>
      </c>
      <c r="B2594" s="141" t="s">
        <v>4111</v>
      </c>
      <c r="C2594" s="141" t="s">
        <v>4099</v>
      </c>
      <c r="D2594" s="141" t="s">
        <v>4098</v>
      </c>
      <c r="E2594" s="141" t="s">
        <v>4099</v>
      </c>
      <c r="F2594" s="141" t="s">
        <v>4098</v>
      </c>
      <c r="G2594" s="141" t="s">
        <v>4098</v>
      </c>
      <c r="H2594" s="141" t="s">
        <v>4099</v>
      </c>
      <c r="I2594" s="141" t="s">
        <v>4098</v>
      </c>
      <c r="J2594" s="141" t="s">
        <v>4098</v>
      </c>
      <c r="K2594" s="141" t="s">
        <v>4098</v>
      </c>
      <c r="L2594" s="141" t="s">
        <v>4098</v>
      </c>
      <c r="M2594" s="141" t="s">
        <v>4098</v>
      </c>
      <c r="N2594" s="141" t="s">
        <v>4098</v>
      </c>
      <c r="O2594" s="141" t="s">
        <v>4098</v>
      </c>
    </row>
    <row r="2595" spans="1:15" x14ac:dyDescent="0.2">
      <c r="A2595" s="141">
        <v>337711</v>
      </c>
      <c r="B2595" s="141" t="s">
        <v>4111</v>
      </c>
      <c r="C2595" s="141" t="s">
        <v>4099</v>
      </c>
      <c r="D2595" s="141" t="s">
        <v>4099</v>
      </c>
      <c r="E2595" s="141" t="s">
        <v>4099</v>
      </c>
      <c r="F2595" s="141" t="s">
        <v>4099</v>
      </c>
      <c r="G2595" s="141" t="s">
        <v>4098</v>
      </c>
      <c r="H2595" s="141" t="s">
        <v>4098</v>
      </c>
      <c r="I2595" s="141" t="s">
        <v>4099</v>
      </c>
      <c r="J2595" s="141" t="s">
        <v>4098</v>
      </c>
      <c r="K2595" s="141" t="s">
        <v>4098</v>
      </c>
      <c r="L2595" s="141" t="s">
        <v>4098</v>
      </c>
      <c r="M2595" s="141" t="s">
        <v>4098</v>
      </c>
      <c r="N2595" s="141" t="s">
        <v>4098</v>
      </c>
      <c r="O2595" s="141" t="s">
        <v>4098</v>
      </c>
    </row>
    <row r="2596" spans="1:15" x14ac:dyDescent="0.2">
      <c r="A2596" s="141">
        <v>337717</v>
      </c>
      <c r="B2596" s="141" t="s">
        <v>4111</v>
      </c>
      <c r="C2596" s="141" t="s">
        <v>4100</v>
      </c>
      <c r="D2596" s="141" t="s">
        <v>4099</v>
      </c>
      <c r="E2596" s="141" t="s">
        <v>4099</v>
      </c>
      <c r="F2596" s="141" t="s">
        <v>4100</v>
      </c>
      <c r="G2596" s="141" t="s">
        <v>4099</v>
      </c>
      <c r="H2596" s="141" t="s">
        <v>4099</v>
      </c>
      <c r="I2596" s="141" t="s">
        <v>4098</v>
      </c>
      <c r="J2596" s="141" t="s">
        <v>4099</v>
      </c>
      <c r="K2596" s="141" t="s">
        <v>4099</v>
      </c>
      <c r="L2596" s="141" t="s">
        <v>4099</v>
      </c>
      <c r="M2596" s="141" t="s">
        <v>4099</v>
      </c>
      <c r="N2596" s="141" t="s">
        <v>4099</v>
      </c>
      <c r="O2596" s="141" t="s">
        <v>4099</v>
      </c>
    </row>
    <row r="2597" spans="1:15" x14ac:dyDescent="0.2">
      <c r="A2597" s="141">
        <v>337718</v>
      </c>
      <c r="B2597" s="141" t="s">
        <v>4111</v>
      </c>
      <c r="C2597" s="141" t="s">
        <v>4100</v>
      </c>
      <c r="D2597" s="141" t="s">
        <v>4100</v>
      </c>
      <c r="E2597" s="141" t="s">
        <v>4100</v>
      </c>
      <c r="F2597" s="141" t="s">
        <v>4098</v>
      </c>
      <c r="G2597" s="141" t="s">
        <v>4100</v>
      </c>
      <c r="H2597" s="141" t="s">
        <v>4099</v>
      </c>
      <c r="I2597" s="141" t="s">
        <v>4099</v>
      </c>
      <c r="J2597" s="141" t="s">
        <v>4098</v>
      </c>
      <c r="K2597" s="141" t="s">
        <v>4098</v>
      </c>
      <c r="L2597" s="141" t="s">
        <v>4098</v>
      </c>
      <c r="M2597" s="141" t="s">
        <v>4098</v>
      </c>
      <c r="N2597" s="141" t="s">
        <v>4098</v>
      </c>
      <c r="O2597" s="141" t="s">
        <v>4098</v>
      </c>
    </row>
    <row r="2598" spans="1:15" x14ac:dyDescent="0.2">
      <c r="A2598" s="141">
        <v>337720</v>
      </c>
      <c r="B2598" s="141" t="s">
        <v>4111</v>
      </c>
      <c r="C2598" s="141" t="s">
        <v>4100</v>
      </c>
      <c r="D2598" s="141" t="s">
        <v>4099</v>
      </c>
      <c r="E2598" s="141" t="s">
        <v>4099</v>
      </c>
      <c r="F2598" s="141" t="s">
        <v>4099</v>
      </c>
      <c r="G2598" s="141" t="s">
        <v>4099</v>
      </c>
      <c r="H2598" s="141" t="s">
        <v>4099</v>
      </c>
      <c r="I2598" s="141" t="s">
        <v>4099</v>
      </c>
      <c r="J2598" s="141" t="s">
        <v>4098</v>
      </c>
      <c r="K2598" s="141" t="s">
        <v>4098</v>
      </c>
      <c r="L2598" s="141" t="s">
        <v>4099</v>
      </c>
      <c r="M2598" s="141" t="s">
        <v>4099</v>
      </c>
      <c r="N2598" s="141" t="s">
        <v>4099</v>
      </c>
      <c r="O2598" s="141" t="s">
        <v>4098</v>
      </c>
    </row>
    <row r="2599" spans="1:15" x14ac:dyDescent="0.2">
      <c r="A2599" s="141">
        <v>337721</v>
      </c>
      <c r="B2599" s="141" t="s">
        <v>4111</v>
      </c>
      <c r="C2599" s="141" t="s">
        <v>4098</v>
      </c>
      <c r="D2599" s="141" t="s">
        <v>4099</v>
      </c>
      <c r="E2599" s="141" t="s">
        <v>4099</v>
      </c>
      <c r="F2599" s="141" t="s">
        <v>4098</v>
      </c>
      <c r="G2599" s="141" t="s">
        <v>4098</v>
      </c>
      <c r="H2599" s="141" t="s">
        <v>4098</v>
      </c>
      <c r="I2599" s="141" t="s">
        <v>4098</v>
      </c>
      <c r="J2599" s="141" t="s">
        <v>4098</v>
      </c>
      <c r="K2599" s="141" t="s">
        <v>4098</v>
      </c>
      <c r="L2599" s="141" t="s">
        <v>4098</v>
      </c>
      <c r="M2599" s="141" t="s">
        <v>4098</v>
      </c>
      <c r="N2599" s="141" t="s">
        <v>4098</v>
      </c>
      <c r="O2599" s="141" t="s">
        <v>4098</v>
      </c>
    </row>
    <row r="2600" spans="1:15" x14ac:dyDescent="0.2">
      <c r="A2600" s="141">
        <v>337725</v>
      </c>
      <c r="B2600" s="141" t="s">
        <v>4111</v>
      </c>
      <c r="C2600" s="141" t="s">
        <v>4100</v>
      </c>
      <c r="D2600" s="141" t="s">
        <v>4099</v>
      </c>
      <c r="E2600" s="141" t="s">
        <v>4100</v>
      </c>
      <c r="F2600" s="141" t="s">
        <v>4099</v>
      </c>
      <c r="G2600" s="141" t="s">
        <v>4100</v>
      </c>
      <c r="H2600" s="141" t="s">
        <v>4099</v>
      </c>
      <c r="I2600" s="141" t="s">
        <v>4100</v>
      </c>
      <c r="J2600" s="141" t="s">
        <v>4100</v>
      </c>
      <c r="K2600" s="141" t="s">
        <v>4099</v>
      </c>
      <c r="L2600" s="141" t="s">
        <v>4099</v>
      </c>
      <c r="M2600" s="141" t="s">
        <v>4100</v>
      </c>
      <c r="N2600" s="141" t="s">
        <v>4099</v>
      </c>
      <c r="O2600" s="141" t="s">
        <v>4099</v>
      </c>
    </row>
    <row r="2601" spans="1:15" x14ac:dyDescent="0.2">
      <c r="A2601" s="141">
        <v>337726</v>
      </c>
      <c r="B2601" s="141" t="s">
        <v>4111</v>
      </c>
      <c r="C2601" s="141" t="s">
        <v>4100</v>
      </c>
      <c r="D2601" s="141" t="s">
        <v>4100</v>
      </c>
      <c r="E2601" s="141" t="s">
        <v>4100</v>
      </c>
      <c r="F2601" s="141" t="s">
        <v>4100</v>
      </c>
      <c r="G2601" s="141" t="s">
        <v>4100</v>
      </c>
      <c r="H2601" s="141" t="s">
        <v>4100</v>
      </c>
      <c r="I2601" s="141" t="s">
        <v>4100</v>
      </c>
      <c r="J2601" s="141" t="s">
        <v>4099</v>
      </c>
      <c r="K2601" s="141" t="s">
        <v>4099</v>
      </c>
      <c r="L2601" s="141" t="s">
        <v>4099</v>
      </c>
      <c r="M2601" s="141" t="s">
        <v>4099</v>
      </c>
      <c r="N2601" s="141" t="s">
        <v>4099</v>
      </c>
      <c r="O2601" s="141" t="s">
        <v>4098</v>
      </c>
    </row>
    <row r="2602" spans="1:15" x14ac:dyDescent="0.2">
      <c r="A2602" s="141">
        <v>337730</v>
      </c>
      <c r="B2602" s="141" t="s">
        <v>4111</v>
      </c>
      <c r="C2602" s="141" t="s">
        <v>4099</v>
      </c>
      <c r="D2602" s="141" t="s">
        <v>4099</v>
      </c>
      <c r="E2602" s="141" t="s">
        <v>4098</v>
      </c>
      <c r="F2602" s="141" t="s">
        <v>4099</v>
      </c>
      <c r="G2602" s="141" t="s">
        <v>4098</v>
      </c>
      <c r="H2602" s="141" t="s">
        <v>4099</v>
      </c>
      <c r="I2602" s="141" t="s">
        <v>4099</v>
      </c>
      <c r="J2602" s="141" t="s">
        <v>4098</v>
      </c>
      <c r="K2602" s="141" t="s">
        <v>4098</v>
      </c>
      <c r="L2602" s="141" t="s">
        <v>4098</v>
      </c>
      <c r="M2602" s="141" t="s">
        <v>4098</v>
      </c>
      <c r="N2602" s="141" t="s">
        <v>4098</v>
      </c>
      <c r="O2602" s="141" t="s">
        <v>4098</v>
      </c>
    </row>
    <row r="2603" spans="1:15" x14ac:dyDescent="0.2">
      <c r="A2603" s="141">
        <v>337735</v>
      </c>
      <c r="B2603" s="141" t="s">
        <v>4111</v>
      </c>
      <c r="C2603" s="141" t="s">
        <v>4098</v>
      </c>
      <c r="D2603" s="141" t="s">
        <v>4098</v>
      </c>
      <c r="E2603" s="141" t="s">
        <v>4098</v>
      </c>
      <c r="F2603" s="141" t="s">
        <v>4099</v>
      </c>
      <c r="G2603" s="141" t="s">
        <v>4099</v>
      </c>
      <c r="H2603" s="141" t="s">
        <v>4098</v>
      </c>
      <c r="I2603" s="141" t="s">
        <v>4098</v>
      </c>
      <c r="J2603" s="141" t="s">
        <v>4098</v>
      </c>
      <c r="K2603" s="141" t="s">
        <v>4098</v>
      </c>
      <c r="L2603" s="141" t="s">
        <v>4098</v>
      </c>
      <c r="M2603" s="141" t="s">
        <v>4098</v>
      </c>
      <c r="N2603" s="141" t="s">
        <v>4098</v>
      </c>
      <c r="O2603" s="141" t="s">
        <v>4098</v>
      </c>
    </row>
    <row r="2604" spans="1:15" x14ac:dyDescent="0.2">
      <c r="A2604" s="141">
        <v>337738</v>
      </c>
      <c r="B2604" s="141" t="s">
        <v>4111</v>
      </c>
      <c r="C2604" s="141" t="s">
        <v>4100</v>
      </c>
      <c r="D2604" s="141" t="s">
        <v>4099</v>
      </c>
      <c r="E2604" s="141" t="s">
        <v>4100</v>
      </c>
      <c r="F2604" s="141" t="s">
        <v>4100</v>
      </c>
      <c r="G2604" s="141" t="s">
        <v>4100</v>
      </c>
      <c r="H2604" s="141" t="s">
        <v>4100</v>
      </c>
      <c r="I2604" s="141" t="s">
        <v>4100</v>
      </c>
      <c r="J2604" s="141" t="s">
        <v>4099</v>
      </c>
      <c r="K2604" s="141" t="s">
        <v>4099</v>
      </c>
      <c r="L2604" s="141" t="s">
        <v>4099</v>
      </c>
      <c r="M2604" s="141" t="s">
        <v>4099</v>
      </c>
      <c r="N2604" s="141" t="s">
        <v>4099</v>
      </c>
      <c r="O2604" s="141" t="s">
        <v>4099</v>
      </c>
    </row>
    <row r="2605" spans="1:15" x14ac:dyDescent="0.2">
      <c r="A2605" s="141">
        <v>337740</v>
      </c>
      <c r="B2605" s="141" t="s">
        <v>4111</v>
      </c>
      <c r="C2605" s="141" t="s">
        <v>4099</v>
      </c>
      <c r="D2605" s="141" t="s">
        <v>4099</v>
      </c>
      <c r="E2605" s="141" t="s">
        <v>4099</v>
      </c>
      <c r="F2605" s="141" t="s">
        <v>4099</v>
      </c>
      <c r="G2605" s="141" t="s">
        <v>4099</v>
      </c>
      <c r="H2605" s="141" t="s">
        <v>4099</v>
      </c>
      <c r="I2605" s="141" t="s">
        <v>4099</v>
      </c>
      <c r="J2605" s="141" t="s">
        <v>4098</v>
      </c>
      <c r="K2605" s="141" t="s">
        <v>4098</v>
      </c>
      <c r="L2605" s="141" t="s">
        <v>4098</v>
      </c>
      <c r="M2605" s="141" t="s">
        <v>4098</v>
      </c>
      <c r="N2605" s="141" t="s">
        <v>4098</v>
      </c>
      <c r="O2605" s="141" t="s">
        <v>4098</v>
      </c>
    </row>
    <row r="2606" spans="1:15" x14ac:dyDescent="0.2">
      <c r="A2606" s="141">
        <v>337741</v>
      </c>
      <c r="B2606" s="141" t="s">
        <v>4111</v>
      </c>
      <c r="C2606" s="141" t="s">
        <v>4099</v>
      </c>
      <c r="D2606" s="141" t="s">
        <v>4099</v>
      </c>
      <c r="E2606" s="141" t="s">
        <v>4099</v>
      </c>
      <c r="F2606" s="141" t="s">
        <v>4099</v>
      </c>
      <c r="G2606" s="141" t="s">
        <v>4099</v>
      </c>
      <c r="H2606" s="141" t="s">
        <v>4099</v>
      </c>
      <c r="I2606" s="141" t="s">
        <v>4099</v>
      </c>
      <c r="J2606" s="141" t="s">
        <v>4098</v>
      </c>
      <c r="K2606" s="141" t="s">
        <v>4098</v>
      </c>
      <c r="L2606" s="141" t="s">
        <v>4098</v>
      </c>
      <c r="M2606" s="141" t="s">
        <v>4098</v>
      </c>
      <c r="N2606" s="141" t="s">
        <v>4098</v>
      </c>
      <c r="O2606" s="141" t="s">
        <v>4098</v>
      </c>
    </row>
    <row r="2607" spans="1:15" x14ac:dyDescent="0.2">
      <c r="A2607" s="141">
        <v>337742</v>
      </c>
      <c r="B2607" s="141" t="s">
        <v>4111</v>
      </c>
      <c r="C2607" s="141" t="s">
        <v>4099</v>
      </c>
      <c r="D2607" s="141" t="s">
        <v>4099</v>
      </c>
      <c r="E2607" s="141" t="s">
        <v>4099</v>
      </c>
      <c r="F2607" s="141" t="s">
        <v>4099</v>
      </c>
      <c r="G2607" s="141" t="s">
        <v>4099</v>
      </c>
      <c r="H2607" s="141" t="s">
        <v>4099</v>
      </c>
      <c r="I2607" s="141" t="s">
        <v>4098</v>
      </c>
      <c r="J2607" s="141" t="s">
        <v>4098</v>
      </c>
      <c r="K2607" s="141" t="s">
        <v>4098</v>
      </c>
      <c r="L2607" s="141" t="s">
        <v>4098</v>
      </c>
      <c r="M2607" s="141" t="s">
        <v>4098</v>
      </c>
      <c r="N2607" s="141" t="s">
        <v>4098</v>
      </c>
      <c r="O2607" s="141" t="s">
        <v>4098</v>
      </c>
    </row>
    <row r="2608" spans="1:15" x14ac:dyDescent="0.2">
      <c r="A2608" s="141">
        <v>337745</v>
      </c>
      <c r="B2608" s="141" t="s">
        <v>4111</v>
      </c>
      <c r="C2608" s="141" t="s">
        <v>4099</v>
      </c>
      <c r="D2608" s="141" t="s">
        <v>4099</v>
      </c>
      <c r="E2608" s="141" t="s">
        <v>4099</v>
      </c>
      <c r="F2608" s="141" t="s">
        <v>4099</v>
      </c>
      <c r="G2608" s="141" t="s">
        <v>4099</v>
      </c>
      <c r="H2608" s="141" t="s">
        <v>4099</v>
      </c>
      <c r="I2608" s="141" t="s">
        <v>4099</v>
      </c>
      <c r="J2608" s="141" t="s">
        <v>4098</v>
      </c>
      <c r="K2608" s="141" t="s">
        <v>4098</v>
      </c>
      <c r="L2608" s="141" t="s">
        <v>4098</v>
      </c>
      <c r="M2608" s="141" t="s">
        <v>4098</v>
      </c>
      <c r="N2608" s="141" t="s">
        <v>4098</v>
      </c>
      <c r="O2608" s="141" t="s">
        <v>4098</v>
      </c>
    </row>
    <row r="2609" spans="1:15" x14ac:dyDescent="0.2">
      <c r="A2609" s="141">
        <v>337746</v>
      </c>
      <c r="B2609" s="141" t="s">
        <v>4111</v>
      </c>
      <c r="C2609" s="141" t="s">
        <v>4099</v>
      </c>
      <c r="D2609" s="141" t="s">
        <v>4099</v>
      </c>
      <c r="E2609" s="141" t="s">
        <v>4099</v>
      </c>
      <c r="F2609" s="141" t="s">
        <v>4099</v>
      </c>
      <c r="G2609" s="141" t="s">
        <v>4099</v>
      </c>
      <c r="H2609" s="141" t="s">
        <v>4099</v>
      </c>
      <c r="I2609" s="141" t="s">
        <v>4099</v>
      </c>
      <c r="J2609" s="141" t="s">
        <v>4098</v>
      </c>
      <c r="K2609" s="141" t="s">
        <v>4098</v>
      </c>
      <c r="L2609" s="141" t="s">
        <v>4098</v>
      </c>
      <c r="M2609" s="141" t="s">
        <v>4098</v>
      </c>
      <c r="N2609" s="141" t="s">
        <v>4098</v>
      </c>
      <c r="O2609" s="141" t="s">
        <v>4098</v>
      </c>
    </row>
    <row r="2610" spans="1:15" x14ac:dyDescent="0.2">
      <c r="A2610" s="141">
        <v>337747</v>
      </c>
      <c r="B2610" s="141" t="s">
        <v>4111</v>
      </c>
      <c r="C2610" s="141" t="s">
        <v>4100</v>
      </c>
      <c r="D2610" s="141" t="s">
        <v>4100</v>
      </c>
      <c r="E2610" s="141" t="s">
        <v>4100</v>
      </c>
      <c r="F2610" s="141" t="s">
        <v>4099</v>
      </c>
      <c r="G2610" s="141" t="s">
        <v>4099</v>
      </c>
      <c r="H2610" s="141" t="s">
        <v>4099</v>
      </c>
      <c r="I2610" s="141" t="s">
        <v>4099</v>
      </c>
      <c r="J2610" s="141" t="s">
        <v>4099</v>
      </c>
      <c r="K2610" s="141" t="s">
        <v>4099</v>
      </c>
      <c r="L2610" s="141" t="s">
        <v>4099</v>
      </c>
      <c r="M2610" s="141" t="s">
        <v>4099</v>
      </c>
      <c r="N2610" s="141" t="s">
        <v>4099</v>
      </c>
      <c r="O2610" s="141" t="s">
        <v>4098</v>
      </c>
    </row>
    <row r="2611" spans="1:15" x14ac:dyDescent="0.2">
      <c r="A2611" s="141">
        <v>337749</v>
      </c>
      <c r="B2611" s="141" t="s">
        <v>4111</v>
      </c>
      <c r="C2611" s="141" t="s">
        <v>4100</v>
      </c>
      <c r="D2611" s="141" t="s">
        <v>4100</v>
      </c>
      <c r="E2611" s="141" t="s">
        <v>4099</v>
      </c>
      <c r="F2611" s="141" t="s">
        <v>4100</v>
      </c>
      <c r="G2611" s="141" t="s">
        <v>4100</v>
      </c>
      <c r="H2611" s="141" t="s">
        <v>4100</v>
      </c>
      <c r="I2611" s="141" t="s">
        <v>4100</v>
      </c>
      <c r="J2611" s="141" t="s">
        <v>4099</v>
      </c>
      <c r="K2611" s="141" t="s">
        <v>4099</v>
      </c>
      <c r="L2611" s="141" t="s">
        <v>4099</v>
      </c>
      <c r="M2611" s="141" t="s">
        <v>4099</v>
      </c>
      <c r="N2611" s="141" t="s">
        <v>4099</v>
      </c>
      <c r="O2611" s="141" t="s">
        <v>4098</v>
      </c>
    </row>
    <row r="2612" spans="1:15" x14ac:dyDescent="0.2">
      <c r="A2612" s="141">
        <v>337750</v>
      </c>
      <c r="B2612" s="141" t="s">
        <v>4111</v>
      </c>
      <c r="C2612" s="141" t="s">
        <v>4100</v>
      </c>
      <c r="D2612" s="141" t="s">
        <v>4100</v>
      </c>
      <c r="E2612" s="141" t="s">
        <v>4100</v>
      </c>
      <c r="F2612" s="141" t="s">
        <v>4099</v>
      </c>
      <c r="G2612" s="141" t="s">
        <v>4100</v>
      </c>
      <c r="H2612" s="141" t="s">
        <v>4099</v>
      </c>
      <c r="I2612" s="141" t="s">
        <v>4099</v>
      </c>
      <c r="J2612" s="141" t="s">
        <v>4099</v>
      </c>
      <c r="K2612" s="141" t="s">
        <v>4099</v>
      </c>
      <c r="L2612" s="141" t="s">
        <v>4099</v>
      </c>
      <c r="M2612" s="141" t="s">
        <v>4099</v>
      </c>
      <c r="N2612" s="141" t="s">
        <v>4098</v>
      </c>
      <c r="O2612" s="141" t="s">
        <v>4098</v>
      </c>
    </row>
    <row r="2613" spans="1:15" x14ac:dyDescent="0.2">
      <c r="A2613" s="141">
        <v>337752</v>
      </c>
      <c r="B2613" s="141" t="s">
        <v>4111</v>
      </c>
      <c r="C2613" s="141" t="s">
        <v>4100</v>
      </c>
      <c r="D2613" s="141" t="s">
        <v>4099</v>
      </c>
      <c r="E2613" s="141" t="s">
        <v>4100</v>
      </c>
      <c r="F2613" s="141" t="s">
        <v>4100</v>
      </c>
      <c r="G2613" s="141" t="s">
        <v>4100</v>
      </c>
      <c r="H2613" s="141" t="s">
        <v>4100</v>
      </c>
      <c r="I2613" s="141" t="s">
        <v>4099</v>
      </c>
      <c r="J2613" s="141" t="s">
        <v>4098</v>
      </c>
      <c r="K2613" s="141" t="s">
        <v>4098</v>
      </c>
      <c r="L2613" s="141" t="s">
        <v>4098</v>
      </c>
      <c r="M2613" s="141" t="s">
        <v>4098</v>
      </c>
      <c r="N2613" s="141" t="s">
        <v>4098</v>
      </c>
      <c r="O2613" s="141" t="s">
        <v>4098</v>
      </c>
    </row>
    <row r="2614" spans="1:15" x14ac:dyDescent="0.2">
      <c r="A2614" s="141">
        <v>337755</v>
      </c>
      <c r="B2614" s="141" t="s">
        <v>4111</v>
      </c>
      <c r="C2614" s="141" t="s">
        <v>4100</v>
      </c>
      <c r="D2614" s="141" t="s">
        <v>4099</v>
      </c>
      <c r="E2614" s="141" t="s">
        <v>4100</v>
      </c>
      <c r="F2614" s="141" t="s">
        <v>4100</v>
      </c>
      <c r="G2614" s="141" t="s">
        <v>4100</v>
      </c>
      <c r="H2614" s="141" t="s">
        <v>4100</v>
      </c>
      <c r="I2614" s="141" t="s">
        <v>4100</v>
      </c>
      <c r="J2614" s="141" t="s">
        <v>4099</v>
      </c>
      <c r="K2614" s="141" t="s">
        <v>4100</v>
      </c>
      <c r="L2614" s="141" t="s">
        <v>4099</v>
      </c>
      <c r="M2614" s="141" t="s">
        <v>4099</v>
      </c>
      <c r="N2614" s="141" t="s">
        <v>4099</v>
      </c>
      <c r="O2614" s="141" t="s">
        <v>4099</v>
      </c>
    </row>
    <row r="2615" spans="1:15" x14ac:dyDescent="0.2">
      <c r="A2615" s="141">
        <v>337760</v>
      </c>
      <c r="B2615" s="141" t="s">
        <v>4111</v>
      </c>
      <c r="C2615" s="141" t="s">
        <v>4099</v>
      </c>
      <c r="D2615" s="141" t="s">
        <v>4099</v>
      </c>
      <c r="E2615" s="141" t="s">
        <v>4099</v>
      </c>
      <c r="F2615" s="141" t="s">
        <v>4099</v>
      </c>
      <c r="G2615" s="141" t="s">
        <v>4099</v>
      </c>
      <c r="H2615" s="141" t="s">
        <v>4099</v>
      </c>
      <c r="I2615" s="141" t="s">
        <v>4099</v>
      </c>
      <c r="J2615" s="141" t="s">
        <v>4098</v>
      </c>
      <c r="K2615" s="141" t="s">
        <v>4098</v>
      </c>
      <c r="L2615" s="141" t="s">
        <v>4098</v>
      </c>
      <c r="M2615" s="141" t="s">
        <v>4098</v>
      </c>
      <c r="N2615" s="141" t="s">
        <v>4098</v>
      </c>
      <c r="O2615" s="141" t="s">
        <v>4098</v>
      </c>
    </row>
    <row r="2616" spans="1:15" x14ac:dyDescent="0.2">
      <c r="A2616" s="141">
        <v>337761</v>
      </c>
      <c r="B2616" s="141" t="s">
        <v>4111</v>
      </c>
      <c r="C2616" s="141" t="s">
        <v>4099</v>
      </c>
      <c r="D2616" s="141" t="s">
        <v>4099</v>
      </c>
      <c r="E2616" s="141" t="s">
        <v>4099</v>
      </c>
      <c r="F2616" s="141" t="s">
        <v>4099</v>
      </c>
      <c r="G2616" s="141" t="s">
        <v>4098</v>
      </c>
      <c r="H2616" s="141" t="s">
        <v>4098</v>
      </c>
      <c r="I2616" s="141" t="s">
        <v>4098</v>
      </c>
      <c r="J2616" s="141" t="s">
        <v>4098</v>
      </c>
      <c r="K2616" s="141" t="s">
        <v>4098</v>
      </c>
      <c r="L2616" s="141" t="s">
        <v>4098</v>
      </c>
      <c r="M2616" s="141" t="s">
        <v>4098</v>
      </c>
      <c r="N2616" s="141" t="s">
        <v>4098</v>
      </c>
      <c r="O2616" s="141" t="s">
        <v>4098</v>
      </c>
    </row>
    <row r="2617" spans="1:15" x14ac:dyDescent="0.2">
      <c r="A2617" s="141">
        <v>337763</v>
      </c>
      <c r="B2617" s="141" t="s">
        <v>4111</v>
      </c>
      <c r="C2617" s="141" t="s">
        <v>4100</v>
      </c>
      <c r="D2617" s="141" t="s">
        <v>4100</v>
      </c>
      <c r="E2617" s="141" t="s">
        <v>4100</v>
      </c>
      <c r="F2617" s="141" t="s">
        <v>4100</v>
      </c>
      <c r="G2617" s="141" t="s">
        <v>4100</v>
      </c>
      <c r="H2617" s="141" t="s">
        <v>4100</v>
      </c>
      <c r="I2617" s="141" t="s">
        <v>4100</v>
      </c>
      <c r="J2617" s="141" t="s">
        <v>4099</v>
      </c>
      <c r="K2617" s="141" t="s">
        <v>4098</v>
      </c>
      <c r="L2617" s="141" t="s">
        <v>4099</v>
      </c>
      <c r="M2617" s="141" t="s">
        <v>4098</v>
      </c>
      <c r="N2617" s="141" t="s">
        <v>4098</v>
      </c>
      <c r="O2617" s="141" t="s">
        <v>4098</v>
      </c>
    </row>
    <row r="2618" spans="1:15" x14ac:dyDescent="0.2">
      <c r="A2618" s="141">
        <v>337764</v>
      </c>
      <c r="B2618" s="141" t="s">
        <v>4111</v>
      </c>
      <c r="C2618" s="141" t="s">
        <v>4100</v>
      </c>
      <c r="D2618" s="141" t="s">
        <v>4099</v>
      </c>
      <c r="E2618" s="141" t="s">
        <v>4098</v>
      </c>
      <c r="F2618" s="141" t="s">
        <v>4099</v>
      </c>
      <c r="G2618" s="141" t="s">
        <v>4100</v>
      </c>
      <c r="H2618" s="141" t="s">
        <v>4100</v>
      </c>
      <c r="I2618" s="141" t="s">
        <v>4099</v>
      </c>
      <c r="J2618" s="141" t="s">
        <v>4099</v>
      </c>
      <c r="K2618" s="141" t="s">
        <v>4099</v>
      </c>
      <c r="L2618" s="141" t="s">
        <v>4099</v>
      </c>
      <c r="M2618" s="141" t="s">
        <v>4099</v>
      </c>
      <c r="N2618" s="141" t="s">
        <v>4098</v>
      </c>
      <c r="O2618" s="141" t="s">
        <v>4098</v>
      </c>
    </row>
    <row r="2619" spans="1:15" x14ac:dyDescent="0.2">
      <c r="A2619" s="141">
        <v>337765</v>
      </c>
      <c r="B2619" s="141" t="s">
        <v>4111</v>
      </c>
      <c r="C2619" s="141" t="s">
        <v>4100</v>
      </c>
      <c r="D2619" s="141" t="s">
        <v>4099</v>
      </c>
      <c r="E2619" s="141" t="s">
        <v>4098</v>
      </c>
      <c r="F2619" s="141" t="s">
        <v>4098</v>
      </c>
      <c r="G2619" s="141" t="s">
        <v>4098</v>
      </c>
      <c r="H2619" s="141" t="s">
        <v>4099</v>
      </c>
      <c r="I2619" s="141" t="s">
        <v>4098</v>
      </c>
      <c r="J2619" s="141" t="s">
        <v>4098</v>
      </c>
      <c r="K2619" s="141" t="s">
        <v>4098</v>
      </c>
      <c r="L2619" s="141" t="s">
        <v>4098</v>
      </c>
      <c r="M2619" s="141" t="s">
        <v>4098</v>
      </c>
      <c r="N2619" s="141" t="s">
        <v>4098</v>
      </c>
      <c r="O2619" s="141" t="s">
        <v>4098</v>
      </c>
    </row>
    <row r="2620" spans="1:15" x14ac:dyDescent="0.2">
      <c r="A2620" s="141">
        <v>337767</v>
      </c>
      <c r="B2620" s="141" t="s">
        <v>4111</v>
      </c>
      <c r="C2620" s="141" t="s">
        <v>4100</v>
      </c>
      <c r="D2620" s="141" t="s">
        <v>4100</v>
      </c>
      <c r="E2620" s="141" t="s">
        <v>4099</v>
      </c>
      <c r="F2620" s="141" t="s">
        <v>4100</v>
      </c>
      <c r="G2620" s="141" t="s">
        <v>4099</v>
      </c>
      <c r="H2620" s="141" t="s">
        <v>4099</v>
      </c>
      <c r="I2620" s="141" t="s">
        <v>4099</v>
      </c>
      <c r="J2620" s="141" t="s">
        <v>4100</v>
      </c>
      <c r="K2620" s="141" t="s">
        <v>4100</v>
      </c>
      <c r="L2620" s="141" t="s">
        <v>4099</v>
      </c>
      <c r="M2620" s="141" t="s">
        <v>4099</v>
      </c>
      <c r="N2620" s="141" t="s">
        <v>4099</v>
      </c>
      <c r="O2620" s="141" t="s">
        <v>4099</v>
      </c>
    </row>
    <row r="2621" spans="1:15" x14ac:dyDescent="0.2">
      <c r="A2621" s="141">
        <v>337768</v>
      </c>
      <c r="B2621" s="141" t="s">
        <v>4111</v>
      </c>
      <c r="C2621" s="141" t="s">
        <v>4099</v>
      </c>
      <c r="D2621" s="141" t="s">
        <v>4099</v>
      </c>
      <c r="E2621" s="141" t="s">
        <v>4099</v>
      </c>
      <c r="F2621" s="141" t="s">
        <v>4099</v>
      </c>
      <c r="G2621" s="141" t="s">
        <v>4099</v>
      </c>
      <c r="H2621" s="141" t="s">
        <v>4099</v>
      </c>
      <c r="I2621" s="141" t="s">
        <v>4099</v>
      </c>
      <c r="J2621" s="141" t="s">
        <v>4098</v>
      </c>
      <c r="K2621" s="141" t="s">
        <v>4098</v>
      </c>
      <c r="L2621" s="141" t="s">
        <v>4098</v>
      </c>
      <c r="M2621" s="141" t="s">
        <v>4098</v>
      </c>
      <c r="N2621" s="141" t="s">
        <v>4098</v>
      </c>
      <c r="O2621" s="141" t="s">
        <v>4098</v>
      </c>
    </row>
    <row r="2622" spans="1:15" x14ac:dyDescent="0.2">
      <c r="A2622" s="141">
        <v>337769</v>
      </c>
      <c r="B2622" s="141" t="s">
        <v>4111</v>
      </c>
      <c r="C2622" s="141" t="s">
        <v>4099</v>
      </c>
      <c r="D2622" s="141" t="s">
        <v>4099</v>
      </c>
      <c r="E2622" s="141" t="s">
        <v>4098</v>
      </c>
      <c r="F2622" s="141" t="s">
        <v>4098</v>
      </c>
      <c r="G2622" s="141" t="s">
        <v>4098</v>
      </c>
      <c r="H2622" s="141" t="s">
        <v>4099</v>
      </c>
      <c r="I2622" s="141" t="s">
        <v>4099</v>
      </c>
      <c r="J2622" s="141" t="s">
        <v>4098</v>
      </c>
      <c r="K2622" s="141" t="s">
        <v>4098</v>
      </c>
      <c r="L2622" s="141" t="s">
        <v>4098</v>
      </c>
      <c r="M2622" s="141" t="s">
        <v>4098</v>
      </c>
      <c r="N2622" s="141" t="s">
        <v>4098</v>
      </c>
      <c r="O2622" s="141" t="s">
        <v>4098</v>
      </c>
    </row>
    <row r="2623" spans="1:15" x14ac:dyDescent="0.2">
      <c r="A2623" s="141">
        <v>337770</v>
      </c>
      <c r="B2623" s="141" t="s">
        <v>4111</v>
      </c>
      <c r="C2623" s="141" t="s">
        <v>4100</v>
      </c>
      <c r="D2623" s="141" t="s">
        <v>4099</v>
      </c>
      <c r="E2623" s="141" t="s">
        <v>4099</v>
      </c>
      <c r="F2623" s="141" t="s">
        <v>4099</v>
      </c>
      <c r="G2623" s="141" t="s">
        <v>4100</v>
      </c>
      <c r="H2623" s="141" t="s">
        <v>4099</v>
      </c>
      <c r="I2623" s="141" t="s">
        <v>4099</v>
      </c>
      <c r="J2623" s="141" t="s">
        <v>4098</v>
      </c>
      <c r="K2623" s="141" t="s">
        <v>4098</v>
      </c>
      <c r="L2623" s="141" t="s">
        <v>4098</v>
      </c>
      <c r="M2623" s="141" t="s">
        <v>4098</v>
      </c>
      <c r="N2623" s="141" t="s">
        <v>4098</v>
      </c>
      <c r="O2623" s="141" t="s">
        <v>4098</v>
      </c>
    </row>
    <row r="2624" spans="1:15" x14ac:dyDescent="0.2">
      <c r="A2624" s="141">
        <v>337771</v>
      </c>
      <c r="B2624" s="141" t="s">
        <v>4111</v>
      </c>
      <c r="C2624" s="141" t="s">
        <v>4100</v>
      </c>
      <c r="D2624" s="141" t="s">
        <v>4100</v>
      </c>
      <c r="E2624" s="141" t="s">
        <v>4100</v>
      </c>
      <c r="F2624" s="141" t="s">
        <v>4100</v>
      </c>
      <c r="G2624" s="141" t="s">
        <v>4100</v>
      </c>
      <c r="H2624" s="141" t="s">
        <v>4100</v>
      </c>
      <c r="I2624" s="141" t="s">
        <v>4099</v>
      </c>
      <c r="J2624" s="141" t="s">
        <v>4098</v>
      </c>
      <c r="K2624" s="141" t="s">
        <v>4098</v>
      </c>
      <c r="L2624" s="141" t="s">
        <v>4098</v>
      </c>
      <c r="M2624" s="141" t="s">
        <v>4098</v>
      </c>
      <c r="N2624" s="141" t="s">
        <v>4098</v>
      </c>
      <c r="O2624" s="141" t="s">
        <v>4098</v>
      </c>
    </row>
    <row r="2625" spans="1:15" x14ac:dyDescent="0.2">
      <c r="A2625" s="141">
        <v>337774</v>
      </c>
      <c r="B2625" s="141" t="s">
        <v>4111</v>
      </c>
      <c r="C2625" s="141" t="s">
        <v>4099</v>
      </c>
      <c r="D2625" s="141" t="s">
        <v>4099</v>
      </c>
      <c r="E2625" s="141" t="s">
        <v>4099</v>
      </c>
      <c r="F2625" s="141" t="s">
        <v>4099</v>
      </c>
      <c r="G2625" s="141" t="s">
        <v>4099</v>
      </c>
      <c r="H2625" s="141" t="s">
        <v>4099</v>
      </c>
      <c r="I2625" s="141" t="s">
        <v>4099</v>
      </c>
      <c r="J2625" s="141" t="s">
        <v>4098</v>
      </c>
      <c r="K2625" s="141" t="s">
        <v>4098</v>
      </c>
      <c r="L2625" s="141" t="s">
        <v>4098</v>
      </c>
      <c r="M2625" s="141" t="s">
        <v>4098</v>
      </c>
      <c r="N2625" s="141" t="s">
        <v>4098</v>
      </c>
      <c r="O2625" s="141" t="s">
        <v>4098</v>
      </c>
    </row>
    <row r="2626" spans="1:15" x14ac:dyDescent="0.2">
      <c r="A2626" s="141">
        <v>337776</v>
      </c>
      <c r="B2626" s="141" t="s">
        <v>4111</v>
      </c>
      <c r="C2626" s="141" t="s">
        <v>4099</v>
      </c>
      <c r="D2626" s="141" t="s">
        <v>4099</v>
      </c>
      <c r="E2626" s="141" t="s">
        <v>4098</v>
      </c>
      <c r="F2626" s="141" t="s">
        <v>4099</v>
      </c>
      <c r="G2626" s="141" t="s">
        <v>4098</v>
      </c>
      <c r="H2626" s="141" t="s">
        <v>4099</v>
      </c>
      <c r="I2626" s="141" t="s">
        <v>4098</v>
      </c>
      <c r="J2626" s="141" t="s">
        <v>4098</v>
      </c>
      <c r="K2626" s="141" t="s">
        <v>4098</v>
      </c>
      <c r="L2626" s="141" t="s">
        <v>4098</v>
      </c>
      <c r="M2626" s="141" t="s">
        <v>4098</v>
      </c>
      <c r="N2626" s="141" t="s">
        <v>4098</v>
      </c>
      <c r="O2626" s="141" t="s">
        <v>4098</v>
      </c>
    </row>
    <row r="2627" spans="1:15" x14ac:dyDescent="0.2">
      <c r="A2627" s="141">
        <v>337779</v>
      </c>
      <c r="B2627" s="141" t="s">
        <v>4111</v>
      </c>
      <c r="C2627" s="141" t="s">
        <v>4100</v>
      </c>
      <c r="D2627" s="141" t="s">
        <v>4100</v>
      </c>
      <c r="E2627" s="141" t="s">
        <v>4099</v>
      </c>
      <c r="F2627" s="141" t="s">
        <v>4099</v>
      </c>
      <c r="G2627" s="141" t="s">
        <v>4099</v>
      </c>
      <c r="H2627" s="141" t="s">
        <v>4099</v>
      </c>
      <c r="I2627" s="141" t="s">
        <v>4099</v>
      </c>
      <c r="J2627" s="141" t="s">
        <v>4099</v>
      </c>
      <c r="K2627" s="141" t="s">
        <v>4099</v>
      </c>
      <c r="L2627" s="141" t="s">
        <v>4099</v>
      </c>
      <c r="M2627" s="141" t="s">
        <v>4099</v>
      </c>
      <c r="N2627" s="141" t="s">
        <v>4099</v>
      </c>
      <c r="O2627" s="141" t="s">
        <v>4098</v>
      </c>
    </row>
    <row r="2628" spans="1:15" x14ac:dyDescent="0.2">
      <c r="A2628" s="141">
        <v>337780</v>
      </c>
      <c r="B2628" s="141" t="s">
        <v>4111</v>
      </c>
      <c r="C2628" s="141" t="s">
        <v>4099</v>
      </c>
      <c r="D2628" s="141" t="s">
        <v>4098</v>
      </c>
      <c r="E2628" s="141" t="s">
        <v>4099</v>
      </c>
      <c r="F2628" s="141" t="s">
        <v>4099</v>
      </c>
      <c r="G2628" s="141" t="s">
        <v>4098</v>
      </c>
      <c r="H2628" s="141" t="s">
        <v>4099</v>
      </c>
      <c r="I2628" s="141" t="s">
        <v>4099</v>
      </c>
      <c r="J2628" s="141" t="s">
        <v>4098</v>
      </c>
      <c r="K2628" s="141" t="s">
        <v>4098</v>
      </c>
      <c r="L2628" s="141" t="s">
        <v>4099</v>
      </c>
      <c r="M2628" s="141" t="s">
        <v>4099</v>
      </c>
      <c r="N2628" s="141" t="s">
        <v>4098</v>
      </c>
      <c r="O2628" s="141" t="s">
        <v>4098</v>
      </c>
    </row>
    <row r="2629" spans="1:15" x14ac:dyDescent="0.2">
      <c r="A2629" s="141">
        <v>337784</v>
      </c>
      <c r="B2629" s="141" t="s">
        <v>4111</v>
      </c>
      <c r="C2629" s="141" t="s">
        <v>4099</v>
      </c>
      <c r="D2629" s="141" t="s">
        <v>4099</v>
      </c>
      <c r="E2629" s="141" t="s">
        <v>4098</v>
      </c>
      <c r="F2629" s="141" t="s">
        <v>4099</v>
      </c>
      <c r="G2629" s="141" t="s">
        <v>4099</v>
      </c>
      <c r="H2629" s="141" t="s">
        <v>4099</v>
      </c>
      <c r="I2629" s="141" t="s">
        <v>4099</v>
      </c>
      <c r="J2629" s="141" t="s">
        <v>4098</v>
      </c>
      <c r="K2629" s="141" t="s">
        <v>4098</v>
      </c>
      <c r="L2629" s="141" t="s">
        <v>4098</v>
      </c>
      <c r="M2629" s="141" t="s">
        <v>4098</v>
      </c>
      <c r="N2629" s="141" t="s">
        <v>4098</v>
      </c>
      <c r="O2629" s="141" t="s">
        <v>4098</v>
      </c>
    </row>
    <row r="2630" spans="1:15" x14ac:dyDescent="0.2">
      <c r="A2630" s="141">
        <v>337785</v>
      </c>
      <c r="B2630" s="141" t="s">
        <v>4111</v>
      </c>
      <c r="C2630" s="141" t="s">
        <v>4099</v>
      </c>
      <c r="D2630" s="141" t="s">
        <v>4099</v>
      </c>
      <c r="E2630" s="141" t="s">
        <v>4099</v>
      </c>
      <c r="F2630" s="141" t="s">
        <v>4099</v>
      </c>
      <c r="G2630" s="141" t="s">
        <v>4099</v>
      </c>
      <c r="H2630" s="141" t="s">
        <v>4098</v>
      </c>
      <c r="I2630" s="141" t="s">
        <v>4098</v>
      </c>
      <c r="J2630" s="141" t="s">
        <v>4098</v>
      </c>
      <c r="K2630" s="141" t="s">
        <v>4098</v>
      </c>
      <c r="L2630" s="141" t="s">
        <v>4098</v>
      </c>
      <c r="M2630" s="141" t="s">
        <v>4098</v>
      </c>
      <c r="N2630" s="141" t="s">
        <v>4098</v>
      </c>
      <c r="O2630" s="141" t="s">
        <v>4098</v>
      </c>
    </row>
    <row r="2631" spans="1:15" x14ac:dyDescent="0.2">
      <c r="A2631" s="141">
        <v>337788</v>
      </c>
      <c r="B2631" s="141" t="s">
        <v>4111</v>
      </c>
      <c r="C2631" s="141" t="s">
        <v>4099</v>
      </c>
      <c r="D2631" s="141" t="s">
        <v>4099</v>
      </c>
      <c r="E2631" s="141" t="s">
        <v>4099</v>
      </c>
      <c r="F2631" s="141" t="s">
        <v>4098</v>
      </c>
      <c r="G2631" s="141" t="s">
        <v>4098</v>
      </c>
      <c r="H2631" s="141" t="s">
        <v>4098</v>
      </c>
      <c r="I2631" s="141" t="s">
        <v>4099</v>
      </c>
      <c r="J2631" s="141" t="s">
        <v>4099</v>
      </c>
      <c r="K2631" s="141" t="s">
        <v>4099</v>
      </c>
      <c r="L2631" s="141" t="s">
        <v>4099</v>
      </c>
      <c r="M2631" s="141" t="s">
        <v>4098</v>
      </c>
      <c r="N2631" s="141" t="s">
        <v>4098</v>
      </c>
      <c r="O2631" s="141" t="s">
        <v>4098</v>
      </c>
    </row>
    <row r="2632" spans="1:15" x14ac:dyDescent="0.2">
      <c r="A2632" s="141">
        <v>337789</v>
      </c>
      <c r="B2632" s="141" t="s">
        <v>4111</v>
      </c>
      <c r="C2632" s="141" t="s">
        <v>4099</v>
      </c>
      <c r="D2632" s="141" t="s">
        <v>4099</v>
      </c>
      <c r="E2632" s="141" t="s">
        <v>4099</v>
      </c>
      <c r="F2632" s="141" t="s">
        <v>4099</v>
      </c>
      <c r="G2632" s="141" t="s">
        <v>4099</v>
      </c>
      <c r="H2632" s="141" t="s">
        <v>4099</v>
      </c>
      <c r="I2632" s="141" t="s">
        <v>4099</v>
      </c>
      <c r="J2632" s="141" t="s">
        <v>4098</v>
      </c>
      <c r="K2632" s="141" t="s">
        <v>4098</v>
      </c>
      <c r="L2632" s="141" t="s">
        <v>4098</v>
      </c>
      <c r="M2632" s="141" t="s">
        <v>4098</v>
      </c>
      <c r="N2632" s="141" t="s">
        <v>4098</v>
      </c>
      <c r="O2632" s="141" t="s">
        <v>4098</v>
      </c>
    </row>
    <row r="2633" spans="1:15" x14ac:dyDescent="0.2">
      <c r="A2633" s="141">
        <v>337790</v>
      </c>
      <c r="B2633" s="141" t="s">
        <v>4111</v>
      </c>
      <c r="C2633" s="141" t="s">
        <v>4099</v>
      </c>
      <c r="D2633" s="141" t="s">
        <v>4099</v>
      </c>
      <c r="E2633" s="141" t="s">
        <v>4099</v>
      </c>
      <c r="F2633" s="141" t="s">
        <v>4099</v>
      </c>
      <c r="G2633" s="141" t="s">
        <v>4099</v>
      </c>
      <c r="H2633" s="141" t="s">
        <v>4099</v>
      </c>
      <c r="I2633" s="141" t="s">
        <v>4099</v>
      </c>
      <c r="J2633" s="141" t="s">
        <v>4098</v>
      </c>
      <c r="K2633" s="141" t="s">
        <v>4098</v>
      </c>
      <c r="L2633" s="141" t="s">
        <v>4098</v>
      </c>
      <c r="M2633" s="141" t="s">
        <v>4098</v>
      </c>
      <c r="N2633" s="141" t="s">
        <v>4098</v>
      </c>
      <c r="O2633" s="141" t="s">
        <v>4098</v>
      </c>
    </row>
    <row r="2634" spans="1:15" x14ac:dyDescent="0.2">
      <c r="A2634" s="141">
        <v>337791</v>
      </c>
      <c r="B2634" s="141" t="s">
        <v>4111</v>
      </c>
      <c r="C2634" s="141" t="s">
        <v>4100</v>
      </c>
      <c r="D2634" s="141" t="s">
        <v>4099</v>
      </c>
      <c r="E2634" s="141" t="s">
        <v>4100</v>
      </c>
      <c r="F2634" s="141" t="s">
        <v>4098</v>
      </c>
      <c r="G2634" s="141" t="s">
        <v>4100</v>
      </c>
      <c r="H2634" s="141" t="s">
        <v>4100</v>
      </c>
      <c r="I2634" s="141" t="s">
        <v>4098</v>
      </c>
      <c r="J2634" s="141" t="s">
        <v>4099</v>
      </c>
      <c r="K2634" s="141" t="s">
        <v>4098</v>
      </c>
      <c r="L2634" s="141" t="s">
        <v>4099</v>
      </c>
      <c r="M2634" s="141" t="s">
        <v>4099</v>
      </c>
      <c r="N2634" s="141" t="s">
        <v>4098</v>
      </c>
      <c r="O2634" s="141" t="s">
        <v>4098</v>
      </c>
    </row>
    <row r="2635" spans="1:15" x14ac:dyDescent="0.2">
      <c r="A2635" s="141">
        <v>337793</v>
      </c>
      <c r="B2635" s="141" t="s">
        <v>4111</v>
      </c>
      <c r="C2635" s="141" t="s">
        <v>4100</v>
      </c>
      <c r="D2635" s="141" t="s">
        <v>4100</v>
      </c>
      <c r="E2635" s="141" t="s">
        <v>4100</v>
      </c>
      <c r="F2635" s="141" t="s">
        <v>4100</v>
      </c>
      <c r="G2635" s="141" t="s">
        <v>4099</v>
      </c>
      <c r="H2635" s="141" t="s">
        <v>4100</v>
      </c>
      <c r="I2635" s="141" t="s">
        <v>4100</v>
      </c>
      <c r="J2635" s="141" t="s">
        <v>4100</v>
      </c>
      <c r="K2635" s="141" t="s">
        <v>4100</v>
      </c>
      <c r="L2635" s="141" t="s">
        <v>4100</v>
      </c>
      <c r="M2635" s="141" t="s">
        <v>4099</v>
      </c>
      <c r="N2635" s="141" t="s">
        <v>4099</v>
      </c>
      <c r="O2635" s="141" t="s">
        <v>4098</v>
      </c>
    </row>
    <row r="2636" spans="1:15" x14ac:dyDescent="0.2">
      <c r="A2636" s="141">
        <v>337795</v>
      </c>
      <c r="B2636" s="141" t="s">
        <v>4111</v>
      </c>
      <c r="C2636" s="141" t="s">
        <v>4099</v>
      </c>
      <c r="D2636" s="141" t="s">
        <v>4099</v>
      </c>
      <c r="E2636" s="141" t="s">
        <v>4099</v>
      </c>
      <c r="F2636" s="141" t="s">
        <v>4099</v>
      </c>
      <c r="G2636" s="141" t="s">
        <v>4098</v>
      </c>
      <c r="H2636" s="141" t="s">
        <v>4099</v>
      </c>
      <c r="I2636" s="141" t="s">
        <v>4099</v>
      </c>
      <c r="J2636" s="141" t="s">
        <v>4099</v>
      </c>
      <c r="K2636" s="141" t="s">
        <v>4099</v>
      </c>
      <c r="L2636" s="141" t="s">
        <v>4098</v>
      </c>
      <c r="M2636" s="141" t="s">
        <v>4099</v>
      </c>
      <c r="N2636" s="141" t="s">
        <v>4099</v>
      </c>
      <c r="O2636" s="141" t="s">
        <v>4098</v>
      </c>
    </row>
    <row r="2637" spans="1:15" x14ac:dyDescent="0.2">
      <c r="A2637" s="141">
        <v>337798</v>
      </c>
      <c r="B2637" s="141" t="s">
        <v>4111</v>
      </c>
      <c r="C2637" s="141" t="s">
        <v>4099</v>
      </c>
      <c r="D2637" s="141" t="s">
        <v>4099</v>
      </c>
      <c r="E2637" s="141" t="s">
        <v>4099</v>
      </c>
      <c r="F2637" s="141" t="s">
        <v>4099</v>
      </c>
      <c r="G2637" s="141" t="s">
        <v>4099</v>
      </c>
      <c r="H2637" s="141" t="s">
        <v>4099</v>
      </c>
      <c r="I2637" s="141" t="s">
        <v>4099</v>
      </c>
      <c r="J2637" s="141" t="s">
        <v>4098</v>
      </c>
      <c r="K2637" s="141" t="s">
        <v>4098</v>
      </c>
      <c r="L2637" s="141" t="s">
        <v>4098</v>
      </c>
      <c r="M2637" s="141" t="s">
        <v>4098</v>
      </c>
      <c r="N2637" s="141" t="s">
        <v>4098</v>
      </c>
      <c r="O2637" s="141" t="s">
        <v>4098</v>
      </c>
    </row>
    <row r="2638" spans="1:15" x14ac:dyDescent="0.2">
      <c r="A2638" s="141">
        <v>337799</v>
      </c>
      <c r="B2638" s="141" t="s">
        <v>4111</v>
      </c>
      <c r="C2638" s="141" t="s">
        <v>4100</v>
      </c>
      <c r="D2638" s="141" t="s">
        <v>4100</v>
      </c>
      <c r="E2638" s="141" t="s">
        <v>4099</v>
      </c>
      <c r="F2638" s="141" t="s">
        <v>4099</v>
      </c>
      <c r="G2638" s="141" t="s">
        <v>4100</v>
      </c>
      <c r="H2638" s="141" t="s">
        <v>4100</v>
      </c>
      <c r="I2638" s="141" t="s">
        <v>4100</v>
      </c>
      <c r="J2638" s="141" t="s">
        <v>4099</v>
      </c>
      <c r="K2638" s="141" t="s">
        <v>4099</v>
      </c>
      <c r="L2638" s="141" t="s">
        <v>4099</v>
      </c>
      <c r="M2638" s="141" t="s">
        <v>4099</v>
      </c>
      <c r="N2638" s="141" t="s">
        <v>4099</v>
      </c>
      <c r="O2638" s="141" t="s">
        <v>4098</v>
      </c>
    </row>
    <row r="2639" spans="1:15" x14ac:dyDescent="0.2">
      <c r="A2639" s="141">
        <v>337800</v>
      </c>
      <c r="B2639" s="141" t="s">
        <v>4111</v>
      </c>
      <c r="C2639" s="141" t="s">
        <v>4099</v>
      </c>
      <c r="D2639" s="141" t="s">
        <v>4099</v>
      </c>
      <c r="E2639" s="141" t="s">
        <v>4099</v>
      </c>
      <c r="F2639" s="141" t="s">
        <v>4100</v>
      </c>
      <c r="G2639" s="141" t="s">
        <v>4099</v>
      </c>
      <c r="H2639" s="141" t="s">
        <v>4099</v>
      </c>
      <c r="I2639" s="141" t="s">
        <v>4100</v>
      </c>
      <c r="J2639" s="141" t="s">
        <v>4099</v>
      </c>
      <c r="K2639" s="141" t="s">
        <v>4100</v>
      </c>
      <c r="L2639" s="141" t="s">
        <v>4099</v>
      </c>
      <c r="M2639" s="141" t="s">
        <v>4099</v>
      </c>
      <c r="N2639" s="141" t="s">
        <v>4099</v>
      </c>
      <c r="O2639" s="141" t="s">
        <v>4098</v>
      </c>
    </row>
    <row r="2640" spans="1:15" x14ac:dyDescent="0.2">
      <c r="A2640" s="141">
        <v>337802</v>
      </c>
      <c r="B2640" s="141" t="s">
        <v>4111</v>
      </c>
      <c r="C2640" s="141" t="s">
        <v>4099</v>
      </c>
      <c r="D2640" s="141" t="s">
        <v>4099</v>
      </c>
      <c r="E2640" s="141" t="s">
        <v>4099</v>
      </c>
      <c r="F2640" s="141" t="s">
        <v>4099</v>
      </c>
      <c r="G2640" s="141" t="s">
        <v>4098</v>
      </c>
      <c r="H2640" s="141" t="s">
        <v>4098</v>
      </c>
      <c r="I2640" s="141" t="s">
        <v>4099</v>
      </c>
      <c r="J2640" s="141" t="s">
        <v>4098</v>
      </c>
      <c r="K2640" s="141" t="s">
        <v>4098</v>
      </c>
      <c r="L2640" s="141" t="s">
        <v>4098</v>
      </c>
      <c r="M2640" s="141" t="s">
        <v>4098</v>
      </c>
      <c r="N2640" s="141" t="s">
        <v>4098</v>
      </c>
      <c r="O2640" s="141" t="s">
        <v>4098</v>
      </c>
    </row>
    <row r="2641" spans="1:15" x14ac:dyDescent="0.2">
      <c r="A2641" s="141">
        <v>337803</v>
      </c>
      <c r="B2641" s="141" t="s">
        <v>4111</v>
      </c>
      <c r="C2641" s="141" t="s">
        <v>4099</v>
      </c>
      <c r="D2641" s="141" t="s">
        <v>4099</v>
      </c>
      <c r="E2641" s="141" t="s">
        <v>4099</v>
      </c>
      <c r="F2641" s="141" t="s">
        <v>4099</v>
      </c>
      <c r="G2641" s="141" t="s">
        <v>4099</v>
      </c>
      <c r="H2641" s="141" t="s">
        <v>4099</v>
      </c>
      <c r="I2641" s="141" t="s">
        <v>4099</v>
      </c>
      <c r="J2641" s="141" t="s">
        <v>4098</v>
      </c>
      <c r="K2641" s="141" t="s">
        <v>4098</v>
      </c>
      <c r="L2641" s="141" t="s">
        <v>4098</v>
      </c>
      <c r="M2641" s="141" t="s">
        <v>4098</v>
      </c>
      <c r="N2641" s="141" t="s">
        <v>4098</v>
      </c>
      <c r="O2641" s="141" t="s">
        <v>4098</v>
      </c>
    </row>
    <row r="2642" spans="1:15" x14ac:dyDescent="0.2">
      <c r="A2642" s="141">
        <v>337804</v>
      </c>
      <c r="B2642" s="141" t="s">
        <v>4111</v>
      </c>
      <c r="C2642" s="141" t="s">
        <v>4099</v>
      </c>
      <c r="D2642" s="141" t="s">
        <v>4099</v>
      </c>
      <c r="E2642" s="141" t="s">
        <v>4099</v>
      </c>
      <c r="F2642" s="141" t="s">
        <v>4098</v>
      </c>
      <c r="G2642" s="141" t="s">
        <v>4098</v>
      </c>
      <c r="H2642" s="141" t="s">
        <v>4099</v>
      </c>
      <c r="I2642" s="141" t="s">
        <v>4098</v>
      </c>
      <c r="J2642" s="141" t="s">
        <v>4098</v>
      </c>
      <c r="K2642" s="141" t="s">
        <v>4098</v>
      </c>
      <c r="L2642" s="141" t="s">
        <v>4098</v>
      </c>
      <c r="M2642" s="141" t="s">
        <v>4098</v>
      </c>
      <c r="N2642" s="141" t="s">
        <v>4098</v>
      </c>
      <c r="O2642" s="141" t="s">
        <v>4098</v>
      </c>
    </row>
    <row r="2643" spans="1:15" x14ac:dyDescent="0.2">
      <c r="A2643" s="141">
        <v>337806</v>
      </c>
      <c r="B2643" s="141" t="s">
        <v>4111</v>
      </c>
      <c r="C2643" s="141" t="s">
        <v>4099</v>
      </c>
      <c r="D2643" s="141" t="s">
        <v>4099</v>
      </c>
      <c r="E2643" s="141" t="s">
        <v>4099</v>
      </c>
      <c r="F2643" s="141" t="s">
        <v>4099</v>
      </c>
      <c r="G2643" s="141" t="s">
        <v>4099</v>
      </c>
      <c r="H2643" s="141" t="s">
        <v>4099</v>
      </c>
      <c r="I2643" s="141" t="s">
        <v>4099</v>
      </c>
      <c r="J2643" s="141" t="s">
        <v>4098</v>
      </c>
      <c r="K2643" s="141" t="s">
        <v>4098</v>
      </c>
      <c r="L2643" s="141" t="s">
        <v>4098</v>
      </c>
      <c r="M2643" s="141" t="s">
        <v>4098</v>
      </c>
      <c r="N2643" s="141" t="s">
        <v>4098</v>
      </c>
      <c r="O2643" s="141" t="s">
        <v>4098</v>
      </c>
    </row>
    <row r="2644" spans="1:15" x14ac:dyDescent="0.2">
      <c r="A2644" s="141">
        <v>337807</v>
      </c>
      <c r="B2644" s="141" t="s">
        <v>4111</v>
      </c>
      <c r="C2644" s="141" t="s">
        <v>4100</v>
      </c>
      <c r="D2644" s="141" t="s">
        <v>4099</v>
      </c>
      <c r="E2644" s="141" t="s">
        <v>4099</v>
      </c>
      <c r="F2644" s="141" t="s">
        <v>4100</v>
      </c>
      <c r="G2644" s="141" t="s">
        <v>4100</v>
      </c>
      <c r="H2644" s="141" t="s">
        <v>4099</v>
      </c>
      <c r="I2644" s="141" t="s">
        <v>4100</v>
      </c>
      <c r="J2644" s="141" t="s">
        <v>4099</v>
      </c>
      <c r="K2644" s="141" t="s">
        <v>4099</v>
      </c>
      <c r="L2644" s="141" t="s">
        <v>4099</v>
      </c>
      <c r="M2644" s="141" t="s">
        <v>4100</v>
      </c>
      <c r="N2644" s="141" t="s">
        <v>4098</v>
      </c>
      <c r="O2644" s="141" t="s">
        <v>4099</v>
      </c>
    </row>
    <row r="2645" spans="1:15" x14ac:dyDescent="0.2">
      <c r="A2645" s="141">
        <v>337808</v>
      </c>
      <c r="B2645" s="141" t="s">
        <v>4111</v>
      </c>
      <c r="C2645" s="141" t="s">
        <v>4100</v>
      </c>
      <c r="D2645" s="141" t="s">
        <v>4100</v>
      </c>
      <c r="E2645" s="141" t="s">
        <v>4099</v>
      </c>
      <c r="F2645" s="141" t="s">
        <v>4099</v>
      </c>
      <c r="G2645" s="141" t="s">
        <v>4099</v>
      </c>
      <c r="H2645" s="141" t="s">
        <v>4099</v>
      </c>
      <c r="I2645" s="141" t="s">
        <v>4099</v>
      </c>
      <c r="J2645" s="141" t="s">
        <v>4099</v>
      </c>
      <c r="K2645" s="141" t="s">
        <v>4098</v>
      </c>
      <c r="L2645" s="141" t="s">
        <v>4098</v>
      </c>
      <c r="M2645" s="141" t="s">
        <v>4098</v>
      </c>
      <c r="N2645" s="141" t="s">
        <v>4098</v>
      </c>
      <c r="O2645" s="141" t="s">
        <v>4098</v>
      </c>
    </row>
    <row r="2646" spans="1:15" x14ac:dyDescent="0.2">
      <c r="A2646" s="141">
        <v>337810</v>
      </c>
      <c r="B2646" s="141" t="s">
        <v>4111</v>
      </c>
      <c r="C2646" s="141" t="s">
        <v>4099</v>
      </c>
      <c r="D2646" s="141" t="s">
        <v>4098</v>
      </c>
      <c r="E2646" s="141" t="s">
        <v>4099</v>
      </c>
      <c r="F2646" s="141" t="s">
        <v>4099</v>
      </c>
      <c r="G2646" s="141" t="s">
        <v>4098</v>
      </c>
      <c r="H2646" s="141" t="s">
        <v>4099</v>
      </c>
      <c r="I2646" s="141" t="s">
        <v>4099</v>
      </c>
      <c r="J2646" s="141" t="s">
        <v>4098</v>
      </c>
      <c r="K2646" s="141" t="s">
        <v>4098</v>
      </c>
      <c r="L2646" s="141" t="s">
        <v>4098</v>
      </c>
      <c r="M2646" s="141" t="s">
        <v>4098</v>
      </c>
      <c r="N2646" s="141" t="s">
        <v>4098</v>
      </c>
      <c r="O2646" s="141" t="s">
        <v>4098</v>
      </c>
    </row>
    <row r="2647" spans="1:15" x14ac:dyDescent="0.2">
      <c r="A2647" s="141">
        <v>337811</v>
      </c>
      <c r="B2647" s="141" t="s">
        <v>4111</v>
      </c>
      <c r="C2647" s="141" t="s">
        <v>4099</v>
      </c>
      <c r="D2647" s="141" t="s">
        <v>4098</v>
      </c>
      <c r="E2647" s="141" t="s">
        <v>4099</v>
      </c>
      <c r="F2647" s="141" t="s">
        <v>4099</v>
      </c>
      <c r="G2647" s="141" t="s">
        <v>4099</v>
      </c>
      <c r="H2647" s="141" t="s">
        <v>4099</v>
      </c>
      <c r="I2647" s="141" t="s">
        <v>4098</v>
      </c>
      <c r="J2647" s="141" t="s">
        <v>4098</v>
      </c>
      <c r="K2647" s="141" t="s">
        <v>4098</v>
      </c>
      <c r="L2647" s="141" t="s">
        <v>4098</v>
      </c>
      <c r="M2647" s="141" t="s">
        <v>4098</v>
      </c>
      <c r="N2647" s="141" t="s">
        <v>4098</v>
      </c>
      <c r="O2647" s="141" t="s">
        <v>4098</v>
      </c>
    </row>
    <row r="2648" spans="1:15" x14ac:dyDescent="0.2">
      <c r="A2648" s="141">
        <v>337815</v>
      </c>
      <c r="B2648" s="141" t="s">
        <v>4111</v>
      </c>
      <c r="C2648" s="141" t="s">
        <v>4099</v>
      </c>
      <c r="D2648" s="141" t="s">
        <v>4098</v>
      </c>
      <c r="E2648" s="141" t="s">
        <v>4099</v>
      </c>
      <c r="F2648" s="141" t="s">
        <v>4099</v>
      </c>
      <c r="G2648" s="141" t="s">
        <v>4099</v>
      </c>
      <c r="H2648" s="141" t="s">
        <v>4098</v>
      </c>
      <c r="I2648" s="141" t="s">
        <v>4098</v>
      </c>
      <c r="J2648" s="141" t="s">
        <v>4098</v>
      </c>
      <c r="K2648" s="141" t="s">
        <v>4098</v>
      </c>
      <c r="L2648" s="141" t="s">
        <v>4098</v>
      </c>
      <c r="M2648" s="141" t="s">
        <v>4098</v>
      </c>
      <c r="N2648" s="141" t="s">
        <v>4098</v>
      </c>
      <c r="O2648" s="141" t="s">
        <v>4098</v>
      </c>
    </row>
    <row r="2649" spans="1:15" x14ac:dyDescent="0.2">
      <c r="A2649" s="141">
        <v>337817</v>
      </c>
      <c r="B2649" s="141" t="s">
        <v>4111</v>
      </c>
      <c r="C2649" s="141" t="s">
        <v>4099</v>
      </c>
      <c r="D2649" s="141" t="s">
        <v>4099</v>
      </c>
      <c r="E2649" s="141" t="s">
        <v>4099</v>
      </c>
      <c r="F2649" s="141" t="s">
        <v>4099</v>
      </c>
      <c r="G2649" s="141" t="s">
        <v>4099</v>
      </c>
      <c r="H2649" s="141" t="s">
        <v>4098</v>
      </c>
      <c r="I2649" s="141" t="s">
        <v>4098</v>
      </c>
      <c r="J2649" s="141" t="s">
        <v>4098</v>
      </c>
      <c r="K2649" s="141" t="s">
        <v>4098</v>
      </c>
      <c r="L2649" s="141" t="s">
        <v>4098</v>
      </c>
      <c r="M2649" s="141" t="s">
        <v>4098</v>
      </c>
      <c r="N2649" s="141" t="s">
        <v>4098</v>
      </c>
      <c r="O2649" s="141" t="s">
        <v>4098</v>
      </c>
    </row>
    <row r="2650" spans="1:15" x14ac:dyDescent="0.2">
      <c r="A2650" s="141">
        <v>337819</v>
      </c>
      <c r="B2650" s="141" t="s">
        <v>4111</v>
      </c>
      <c r="C2650" s="141" t="s">
        <v>4100</v>
      </c>
      <c r="D2650" s="141" t="s">
        <v>4099</v>
      </c>
      <c r="E2650" s="141" t="s">
        <v>4099</v>
      </c>
      <c r="F2650" s="141" t="s">
        <v>4099</v>
      </c>
      <c r="G2650" s="141" t="s">
        <v>4099</v>
      </c>
      <c r="H2650" s="141" t="s">
        <v>4099</v>
      </c>
      <c r="I2650" s="141" t="s">
        <v>4099</v>
      </c>
      <c r="J2650" s="141" t="s">
        <v>4098</v>
      </c>
      <c r="K2650" s="141" t="s">
        <v>4099</v>
      </c>
      <c r="L2650" s="141" t="s">
        <v>4098</v>
      </c>
      <c r="M2650" s="141" t="s">
        <v>4098</v>
      </c>
      <c r="N2650" s="141" t="s">
        <v>4099</v>
      </c>
      <c r="O2650" s="141" t="s">
        <v>4098</v>
      </c>
    </row>
    <row r="2651" spans="1:15" x14ac:dyDescent="0.2">
      <c r="A2651" s="141">
        <v>337820</v>
      </c>
      <c r="B2651" s="141" t="s">
        <v>4111</v>
      </c>
      <c r="C2651" s="141" t="s">
        <v>4099</v>
      </c>
      <c r="D2651" s="141" t="s">
        <v>4099</v>
      </c>
      <c r="E2651" s="141" t="s">
        <v>4099</v>
      </c>
      <c r="F2651" s="141" t="s">
        <v>4099</v>
      </c>
      <c r="G2651" s="141" t="s">
        <v>4099</v>
      </c>
      <c r="H2651" s="141" t="s">
        <v>4099</v>
      </c>
      <c r="I2651" s="141" t="s">
        <v>4099</v>
      </c>
      <c r="J2651" s="141" t="s">
        <v>4098</v>
      </c>
      <c r="K2651" s="141" t="s">
        <v>4098</v>
      </c>
      <c r="L2651" s="141" t="s">
        <v>4098</v>
      </c>
      <c r="M2651" s="141" t="s">
        <v>4098</v>
      </c>
      <c r="N2651" s="141" t="s">
        <v>4098</v>
      </c>
      <c r="O2651" s="141" t="s">
        <v>4098</v>
      </c>
    </row>
    <row r="2652" spans="1:15" x14ac:dyDescent="0.2">
      <c r="A2652" s="141">
        <v>337822</v>
      </c>
      <c r="B2652" s="141" t="s">
        <v>4111</v>
      </c>
      <c r="C2652" s="141" t="s">
        <v>4100</v>
      </c>
      <c r="D2652" s="141" t="s">
        <v>4099</v>
      </c>
      <c r="E2652" s="141" t="s">
        <v>4099</v>
      </c>
      <c r="F2652" s="141" t="s">
        <v>4099</v>
      </c>
      <c r="G2652" s="141" t="s">
        <v>4099</v>
      </c>
      <c r="H2652" s="141" t="s">
        <v>4099</v>
      </c>
      <c r="I2652" s="141" t="s">
        <v>4099</v>
      </c>
      <c r="J2652" s="141" t="s">
        <v>4100</v>
      </c>
      <c r="K2652" s="141" t="s">
        <v>4100</v>
      </c>
      <c r="L2652" s="141" t="s">
        <v>4099</v>
      </c>
      <c r="M2652" s="141" t="s">
        <v>4100</v>
      </c>
      <c r="N2652" s="141" t="s">
        <v>4099</v>
      </c>
      <c r="O2652" s="141" t="s">
        <v>4099</v>
      </c>
    </row>
    <row r="2653" spans="1:15" x14ac:dyDescent="0.2">
      <c r="A2653" s="141">
        <v>337823</v>
      </c>
      <c r="B2653" s="141" t="s">
        <v>4111</v>
      </c>
      <c r="C2653" s="141" t="s">
        <v>4099</v>
      </c>
      <c r="D2653" s="141" t="s">
        <v>4098</v>
      </c>
      <c r="E2653" s="141" t="s">
        <v>4098</v>
      </c>
      <c r="F2653" s="141" t="s">
        <v>4099</v>
      </c>
      <c r="G2653" s="141" t="s">
        <v>4098</v>
      </c>
      <c r="H2653" s="141" t="s">
        <v>4099</v>
      </c>
      <c r="I2653" s="141" t="s">
        <v>4099</v>
      </c>
      <c r="J2653" s="141" t="s">
        <v>4098</v>
      </c>
      <c r="K2653" s="141" t="s">
        <v>4098</v>
      </c>
      <c r="L2653" s="141" t="s">
        <v>4098</v>
      </c>
      <c r="M2653" s="141" t="s">
        <v>4098</v>
      </c>
      <c r="N2653" s="141" t="s">
        <v>4098</v>
      </c>
      <c r="O2653" s="141" t="s">
        <v>4098</v>
      </c>
    </row>
    <row r="2654" spans="1:15" x14ac:dyDescent="0.2">
      <c r="A2654" s="141">
        <v>337826</v>
      </c>
      <c r="B2654" s="141" t="s">
        <v>4111</v>
      </c>
      <c r="C2654" s="141" t="s">
        <v>4099</v>
      </c>
      <c r="D2654" s="141" t="s">
        <v>4098</v>
      </c>
      <c r="E2654" s="141" t="s">
        <v>4099</v>
      </c>
      <c r="F2654" s="141" t="s">
        <v>4099</v>
      </c>
      <c r="G2654" s="141" t="s">
        <v>4099</v>
      </c>
      <c r="H2654" s="141" t="s">
        <v>4098</v>
      </c>
      <c r="I2654" s="141" t="s">
        <v>4098</v>
      </c>
      <c r="J2654" s="141" t="s">
        <v>4098</v>
      </c>
      <c r="K2654" s="141" t="s">
        <v>4098</v>
      </c>
      <c r="L2654" s="141" t="s">
        <v>4098</v>
      </c>
      <c r="M2654" s="141" t="s">
        <v>4098</v>
      </c>
      <c r="N2654" s="141" t="s">
        <v>4098</v>
      </c>
      <c r="O2654" s="141" t="s">
        <v>4098</v>
      </c>
    </row>
    <row r="2655" spans="1:15" x14ac:dyDescent="0.2">
      <c r="A2655" s="141">
        <v>337831</v>
      </c>
      <c r="B2655" s="141" t="s">
        <v>4111</v>
      </c>
      <c r="C2655" s="141" t="s">
        <v>4099</v>
      </c>
      <c r="D2655" s="141" t="s">
        <v>4099</v>
      </c>
      <c r="E2655" s="141" t="s">
        <v>4099</v>
      </c>
      <c r="F2655" s="141" t="s">
        <v>4099</v>
      </c>
      <c r="G2655" s="141" t="s">
        <v>4099</v>
      </c>
      <c r="H2655" s="141" t="s">
        <v>4099</v>
      </c>
      <c r="I2655" s="141" t="s">
        <v>4099</v>
      </c>
      <c r="J2655" s="141" t="s">
        <v>4098</v>
      </c>
      <c r="K2655" s="141" t="s">
        <v>4098</v>
      </c>
      <c r="L2655" s="141" t="s">
        <v>4098</v>
      </c>
      <c r="M2655" s="141" t="s">
        <v>4098</v>
      </c>
      <c r="N2655" s="141" t="s">
        <v>4098</v>
      </c>
      <c r="O2655" s="141" t="s">
        <v>4098</v>
      </c>
    </row>
    <row r="2656" spans="1:15" x14ac:dyDescent="0.2">
      <c r="A2656" s="141">
        <v>337832</v>
      </c>
      <c r="B2656" s="141" t="s">
        <v>4111</v>
      </c>
      <c r="C2656" s="141" t="s">
        <v>4100</v>
      </c>
      <c r="D2656" s="141" t="s">
        <v>4099</v>
      </c>
      <c r="E2656" s="141" t="s">
        <v>4100</v>
      </c>
      <c r="F2656" s="141" t="s">
        <v>4100</v>
      </c>
      <c r="G2656" s="141" t="s">
        <v>4100</v>
      </c>
      <c r="H2656" s="141" t="s">
        <v>4099</v>
      </c>
      <c r="I2656" s="141" t="s">
        <v>4098</v>
      </c>
      <c r="J2656" s="141" t="s">
        <v>4098</v>
      </c>
      <c r="K2656" s="141" t="s">
        <v>4098</v>
      </c>
      <c r="L2656" s="141" t="s">
        <v>4098</v>
      </c>
      <c r="M2656" s="141" t="s">
        <v>4100</v>
      </c>
      <c r="N2656" s="141" t="s">
        <v>4098</v>
      </c>
      <c r="O2656" s="141" t="s">
        <v>4098</v>
      </c>
    </row>
    <row r="2657" spans="1:15" x14ac:dyDescent="0.2">
      <c r="A2657" s="141">
        <v>337833</v>
      </c>
      <c r="B2657" s="141" t="s">
        <v>4111</v>
      </c>
      <c r="C2657" s="141" t="s">
        <v>4099</v>
      </c>
      <c r="D2657" s="141" t="s">
        <v>4099</v>
      </c>
      <c r="E2657" s="141" t="s">
        <v>4098</v>
      </c>
      <c r="F2657" s="141" t="s">
        <v>4098</v>
      </c>
      <c r="G2657" s="141" t="s">
        <v>4098</v>
      </c>
      <c r="H2657" s="141" t="s">
        <v>4099</v>
      </c>
      <c r="I2657" s="141" t="s">
        <v>4099</v>
      </c>
      <c r="J2657" s="141" t="s">
        <v>4098</v>
      </c>
      <c r="K2657" s="141" t="s">
        <v>4098</v>
      </c>
      <c r="L2657" s="141" t="s">
        <v>4098</v>
      </c>
      <c r="M2657" s="141" t="s">
        <v>4098</v>
      </c>
      <c r="N2657" s="141" t="s">
        <v>4098</v>
      </c>
      <c r="O2657" s="141" t="s">
        <v>4098</v>
      </c>
    </row>
    <row r="2658" spans="1:15" x14ac:dyDescent="0.2">
      <c r="A2658" s="141">
        <v>337834</v>
      </c>
      <c r="B2658" s="141" t="s">
        <v>4111</v>
      </c>
      <c r="C2658" s="141" t="s">
        <v>4100</v>
      </c>
      <c r="D2658" s="141" t="s">
        <v>4100</v>
      </c>
      <c r="E2658" s="141" t="s">
        <v>4100</v>
      </c>
      <c r="F2658" s="141" t="s">
        <v>4100</v>
      </c>
      <c r="G2658" s="141" t="s">
        <v>4100</v>
      </c>
      <c r="H2658" s="141" t="s">
        <v>4100</v>
      </c>
      <c r="I2658" s="141" t="s">
        <v>4100</v>
      </c>
      <c r="J2658" s="141" t="s">
        <v>4098</v>
      </c>
      <c r="K2658" s="141" t="s">
        <v>4098</v>
      </c>
      <c r="L2658" s="141" t="s">
        <v>4098</v>
      </c>
      <c r="M2658" s="141" t="s">
        <v>4098</v>
      </c>
      <c r="N2658" s="141" t="s">
        <v>4098</v>
      </c>
      <c r="O2658" s="141" t="s">
        <v>4098</v>
      </c>
    </row>
    <row r="2659" spans="1:15" x14ac:dyDescent="0.2">
      <c r="A2659" s="141">
        <v>337835</v>
      </c>
      <c r="B2659" s="141" t="s">
        <v>4111</v>
      </c>
      <c r="C2659" s="141" t="s">
        <v>4099</v>
      </c>
      <c r="D2659" s="141" t="s">
        <v>4099</v>
      </c>
      <c r="E2659" s="141" t="s">
        <v>4099</v>
      </c>
      <c r="F2659" s="141" t="s">
        <v>4099</v>
      </c>
      <c r="G2659" s="141" t="s">
        <v>4098</v>
      </c>
      <c r="H2659" s="141" t="s">
        <v>4098</v>
      </c>
      <c r="I2659" s="141" t="s">
        <v>4098</v>
      </c>
      <c r="J2659" s="141" t="s">
        <v>4098</v>
      </c>
      <c r="K2659" s="141" t="s">
        <v>4098</v>
      </c>
      <c r="L2659" s="141" t="s">
        <v>4098</v>
      </c>
      <c r="M2659" s="141" t="s">
        <v>4098</v>
      </c>
      <c r="N2659" s="141" t="s">
        <v>4098</v>
      </c>
      <c r="O2659" s="141" t="s">
        <v>4098</v>
      </c>
    </row>
    <row r="2660" spans="1:15" x14ac:dyDescent="0.2">
      <c r="A2660" s="141">
        <v>337837</v>
      </c>
      <c r="B2660" s="141" t="s">
        <v>4111</v>
      </c>
      <c r="C2660" s="141" t="s">
        <v>4099</v>
      </c>
      <c r="D2660" s="141" t="s">
        <v>4098</v>
      </c>
      <c r="E2660" s="141" t="s">
        <v>4099</v>
      </c>
      <c r="F2660" s="141" t="s">
        <v>4098</v>
      </c>
      <c r="G2660" s="141" t="s">
        <v>4098</v>
      </c>
      <c r="H2660" s="141" t="s">
        <v>4099</v>
      </c>
      <c r="I2660" s="141" t="s">
        <v>4099</v>
      </c>
      <c r="J2660" s="141" t="s">
        <v>4098</v>
      </c>
      <c r="K2660" s="141" t="s">
        <v>4098</v>
      </c>
      <c r="L2660" s="141" t="s">
        <v>4098</v>
      </c>
      <c r="M2660" s="141" t="s">
        <v>4098</v>
      </c>
      <c r="N2660" s="141" t="s">
        <v>4098</v>
      </c>
      <c r="O2660" s="141" t="s">
        <v>4098</v>
      </c>
    </row>
    <row r="2661" spans="1:15" x14ac:dyDescent="0.2">
      <c r="A2661" s="141">
        <v>337838</v>
      </c>
      <c r="B2661" s="141" t="s">
        <v>4111</v>
      </c>
      <c r="C2661" s="141" t="s">
        <v>4100</v>
      </c>
      <c r="D2661" s="141" t="s">
        <v>4099</v>
      </c>
      <c r="E2661" s="141" t="s">
        <v>4099</v>
      </c>
      <c r="F2661" s="141" t="s">
        <v>4099</v>
      </c>
      <c r="G2661" s="141" t="s">
        <v>4100</v>
      </c>
      <c r="H2661" s="141" t="s">
        <v>4099</v>
      </c>
      <c r="I2661" s="141" t="s">
        <v>4098</v>
      </c>
      <c r="J2661" s="141" t="s">
        <v>4100</v>
      </c>
      <c r="K2661" s="141" t="s">
        <v>4100</v>
      </c>
      <c r="L2661" s="141" t="s">
        <v>4099</v>
      </c>
      <c r="M2661" s="141" t="s">
        <v>4099</v>
      </c>
      <c r="N2661" s="141" t="s">
        <v>4099</v>
      </c>
      <c r="O2661" s="141" t="s">
        <v>4098</v>
      </c>
    </row>
    <row r="2662" spans="1:15" x14ac:dyDescent="0.2">
      <c r="A2662" s="141">
        <v>337839</v>
      </c>
      <c r="B2662" s="141" t="s">
        <v>4111</v>
      </c>
      <c r="C2662" s="141" t="s">
        <v>4099</v>
      </c>
      <c r="D2662" s="141" t="s">
        <v>4099</v>
      </c>
      <c r="E2662" s="141" t="s">
        <v>4100</v>
      </c>
      <c r="F2662" s="141" t="s">
        <v>4100</v>
      </c>
      <c r="G2662" s="141" t="s">
        <v>4100</v>
      </c>
      <c r="H2662" s="141" t="s">
        <v>4100</v>
      </c>
      <c r="I2662" s="141" t="s">
        <v>4098</v>
      </c>
      <c r="J2662" s="141" t="s">
        <v>4099</v>
      </c>
      <c r="K2662" s="141" t="s">
        <v>4100</v>
      </c>
      <c r="L2662" s="141" t="s">
        <v>4099</v>
      </c>
      <c r="M2662" s="141" t="s">
        <v>4100</v>
      </c>
      <c r="N2662" s="141" t="s">
        <v>4099</v>
      </c>
      <c r="O2662" s="141" t="s">
        <v>4098</v>
      </c>
    </row>
    <row r="2663" spans="1:15" x14ac:dyDescent="0.2">
      <c r="A2663" s="141">
        <v>337845</v>
      </c>
      <c r="B2663" s="141" t="s">
        <v>4111</v>
      </c>
      <c r="C2663" s="141" t="s">
        <v>4099</v>
      </c>
      <c r="D2663" s="141" t="s">
        <v>4099</v>
      </c>
      <c r="E2663" s="141" t="s">
        <v>4098</v>
      </c>
      <c r="F2663" s="141" t="s">
        <v>4098</v>
      </c>
      <c r="G2663" s="141" t="s">
        <v>4099</v>
      </c>
      <c r="H2663" s="141" t="s">
        <v>4099</v>
      </c>
      <c r="I2663" s="141" t="s">
        <v>4099</v>
      </c>
      <c r="J2663" s="141" t="s">
        <v>4098</v>
      </c>
      <c r="K2663" s="141" t="s">
        <v>4098</v>
      </c>
      <c r="L2663" s="141" t="s">
        <v>4098</v>
      </c>
      <c r="M2663" s="141" t="s">
        <v>4098</v>
      </c>
      <c r="N2663" s="141" t="s">
        <v>4098</v>
      </c>
      <c r="O2663" s="141" t="s">
        <v>4098</v>
      </c>
    </row>
    <row r="2664" spans="1:15" x14ac:dyDescent="0.2">
      <c r="A2664" s="141">
        <v>337848</v>
      </c>
      <c r="B2664" s="141" t="s">
        <v>4111</v>
      </c>
      <c r="C2664" s="141" t="s">
        <v>4099</v>
      </c>
      <c r="D2664" s="141" t="s">
        <v>4099</v>
      </c>
      <c r="E2664" s="141" t="s">
        <v>4099</v>
      </c>
      <c r="F2664" s="141" t="s">
        <v>4100</v>
      </c>
      <c r="G2664" s="141" t="s">
        <v>4100</v>
      </c>
      <c r="H2664" s="141" t="s">
        <v>4099</v>
      </c>
      <c r="I2664" s="141" t="s">
        <v>4099</v>
      </c>
      <c r="J2664" s="141" t="s">
        <v>4099</v>
      </c>
      <c r="K2664" s="141" t="s">
        <v>4099</v>
      </c>
      <c r="L2664" s="141" t="s">
        <v>4099</v>
      </c>
      <c r="M2664" s="141" t="s">
        <v>4099</v>
      </c>
      <c r="N2664" s="141" t="s">
        <v>4099</v>
      </c>
      <c r="O2664" s="141" t="s">
        <v>4098</v>
      </c>
    </row>
    <row r="2665" spans="1:15" x14ac:dyDescent="0.2">
      <c r="A2665" s="141">
        <v>337849</v>
      </c>
      <c r="B2665" s="141" t="s">
        <v>4111</v>
      </c>
      <c r="C2665" s="141" t="s">
        <v>4099</v>
      </c>
      <c r="D2665" s="141" t="s">
        <v>4099</v>
      </c>
      <c r="E2665" s="141" t="s">
        <v>4099</v>
      </c>
      <c r="F2665" s="141" t="s">
        <v>4099</v>
      </c>
      <c r="G2665" s="141" t="s">
        <v>4099</v>
      </c>
      <c r="H2665" s="141" t="s">
        <v>4099</v>
      </c>
      <c r="I2665" s="141" t="s">
        <v>4099</v>
      </c>
      <c r="J2665" s="141" t="s">
        <v>4098</v>
      </c>
      <c r="K2665" s="141" t="s">
        <v>4098</v>
      </c>
      <c r="L2665" s="141" t="s">
        <v>4098</v>
      </c>
      <c r="M2665" s="141" t="s">
        <v>4098</v>
      </c>
      <c r="N2665" s="141" t="s">
        <v>4098</v>
      </c>
      <c r="O2665" s="141" t="s">
        <v>4098</v>
      </c>
    </row>
    <row r="2666" spans="1:15" x14ac:dyDescent="0.2">
      <c r="A2666" s="141">
        <v>337850</v>
      </c>
      <c r="B2666" s="141" t="s">
        <v>4111</v>
      </c>
      <c r="C2666" s="141" t="s">
        <v>4099</v>
      </c>
      <c r="D2666" s="141" t="s">
        <v>4099</v>
      </c>
      <c r="E2666" s="141" t="s">
        <v>4099</v>
      </c>
      <c r="F2666" s="141" t="s">
        <v>4098</v>
      </c>
      <c r="G2666" s="141" t="s">
        <v>4100</v>
      </c>
      <c r="H2666" s="141" t="s">
        <v>4099</v>
      </c>
      <c r="I2666" s="141" t="s">
        <v>4100</v>
      </c>
      <c r="J2666" s="141" t="s">
        <v>4100</v>
      </c>
      <c r="K2666" s="141" t="s">
        <v>4100</v>
      </c>
      <c r="L2666" s="141" t="s">
        <v>4100</v>
      </c>
      <c r="M2666" s="141" t="s">
        <v>4100</v>
      </c>
      <c r="N2666" s="141" t="s">
        <v>4100</v>
      </c>
      <c r="O2666" s="141" t="s">
        <v>4098</v>
      </c>
    </row>
    <row r="2667" spans="1:15" x14ac:dyDescent="0.2">
      <c r="A2667" s="141">
        <v>337857</v>
      </c>
      <c r="B2667" s="141" t="s">
        <v>4111</v>
      </c>
      <c r="C2667" s="141" t="s">
        <v>4100</v>
      </c>
      <c r="D2667" s="141" t="s">
        <v>4100</v>
      </c>
      <c r="E2667" s="141" t="s">
        <v>4100</v>
      </c>
      <c r="F2667" s="141" t="s">
        <v>4100</v>
      </c>
      <c r="G2667" s="141" t="s">
        <v>4100</v>
      </c>
      <c r="H2667" s="141" t="s">
        <v>4100</v>
      </c>
      <c r="I2667" s="141" t="s">
        <v>4099</v>
      </c>
      <c r="J2667" s="141" t="s">
        <v>4100</v>
      </c>
      <c r="K2667" s="141" t="s">
        <v>4099</v>
      </c>
      <c r="L2667" s="141" t="s">
        <v>4099</v>
      </c>
      <c r="M2667" s="141" t="s">
        <v>4099</v>
      </c>
      <c r="N2667" s="141" t="s">
        <v>4099</v>
      </c>
      <c r="O2667" s="141" t="s">
        <v>4098</v>
      </c>
    </row>
    <row r="2668" spans="1:15" x14ac:dyDescent="0.2">
      <c r="A2668" s="141">
        <v>337861</v>
      </c>
      <c r="B2668" s="141" t="s">
        <v>4111</v>
      </c>
      <c r="C2668" s="141" t="s">
        <v>4100</v>
      </c>
      <c r="D2668" s="141" t="s">
        <v>4100</v>
      </c>
      <c r="E2668" s="141" t="s">
        <v>4098</v>
      </c>
      <c r="F2668" s="141" t="s">
        <v>4099</v>
      </c>
      <c r="G2668" s="141" t="s">
        <v>4099</v>
      </c>
      <c r="H2668" s="141" t="s">
        <v>4099</v>
      </c>
      <c r="I2668" s="141" t="s">
        <v>4099</v>
      </c>
      <c r="J2668" s="141" t="s">
        <v>4098</v>
      </c>
      <c r="K2668" s="141" t="s">
        <v>4098</v>
      </c>
      <c r="L2668" s="141" t="s">
        <v>4098</v>
      </c>
      <c r="M2668" s="141" t="s">
        <v>4098</v>
      </c>
      <c r="N2668" s="141" t="s">
        <v>4098</v>
      </c>
      <c r="O2668" s="141" t="s">
        <v>4098</v>
      </c>
    </row>
    <row r="2669" spans="1:15" x14ac:dyDescent="0.2">
      <c r="A2669" s="141">
        <v>337862</v>
      </c>
      <c r="B2669" s="141" t="s">
        <v>4111</v>
      </c>
      <c r="C2669" s="141" t="s">
        <v>4098</v>
      </c>
      <c r="D2669" s="141" t="s">
        <v>4099</v>
      </c>
      <c r="E2669" s="141" t="s">
        <v>4100</v>
      </c>
      <c r="F2669" s="141" t="s">
        <v>4100</v>
      </c>
      <c r="G2669" s="141" t="s">
        <v>4099</v>
      </c>
      <c r="H2669" s="141" t="s">
        <v>4099</v>
      </c>
      <c r="I2669" s="141" t="s">
        <v>4100</v>
      </c>
      <c r="J2669" s="141" t="s">
        <v>4098</v>
      </c>
      <c r="K2669" s="141" t="s">
        <v>4098</v>
      </c>
      <c r="L2669" s="141" t="s">
        <v>4098</v>
      </c>
      <c r="M2669" s="141" t="s">
        <v>4098</v>
      </c>
      <c r="N2669" s="141" t="s">
        <v>4098</v>
      </c>
      <c r="O2669" s="141" t="s">
        <v>4098</v>
      </c>
    </row>
    <row r="2670" spans="1:15" x14ac:dyDescent="0.2">
      <c r="A2670" s="141">
        <v>337865</v>
      </c>
      <c r="B2670" s="141" t="s">
        <v>4111</v>
      </c>
      <c r="C2670" s="141" t="s">
        <v>4100</v>
      </c>
      <c r="D2670" s="141" t="s">
        <v>4100</v>
      </c>
      <c r="E2670" s="141" t="s">
        <v>4100</v>
      </c>
      <c r="F2670" s="141" t="s">
        <v>4100</v>
      </c>
      <c r="G2670" s="141" t="s">
        <v>4100</v>
      </c>
      <c r="H2670" s="141" t="s">
        <v>4099</v>
      </c>
      <c r="I2670" s="141" t="s">
        <v>4099</v>
      </c>
      <c r="J2670" s="141" t="s">
        <v>4099</v>
      </c>
      <c r="K2670" s="141" t="s">
        <v>4098</v>
      </c>
      <c r="L2670" s="141" t="s">
        <v>4098</v>
      </c>
      <c r="M2670" s="141" t="s">
        <v>4098</v>
      </c>
      <c r="N2670" s="141" t="s">
        <v>4099</v>
      </c>
      <c r="O2670" s="141" t="s">
        <v>4098</v>
      </c>
    </row>
    <row r="2671" spans="1:15" x14ac:dyDescent="0.2">
      <c r="A2671" s="141">
        <v>337866</v>
      </c>
      <c r="B2671" s="141" t="s">
        <v>4111</v>
      </c>
      <c r="C2671" s="141" t="s">
        <v>4100</v>
      </c>
      <c r="D2671" s="141" t="s">
        <v>4099</v>
      </c>
      <c r="E2671" s="141" t="s">
        <v>4100</v>
      </c>
      <c r="F2671" s="141" t="s">
        <v>4099</v>
      </c>
      <c r="G2671" s="141" t="s">
        <v>4100</v>
      </c>
      <c r="H2671" s="141" t="s">
        <v>4099</v>
      </c>
      <c r="I2671" s="141" t="s">
        <v>4099</v>
      </c>
      <c r="J2671" s="141" t="s">
        <v>4100</v>
      </c>
      <c r="K2671" s="141" t="s">
        <v>4098</v>
      </c>
      <c r="L2671" s="141" t="s">
        <v>4098</v>
      </c>
      <c r="M2671" s="141" t="s">
        <v>4100</v>
      </c>
      <c r="N2671" s="141" t="s">
        <v>4100</v>
      </c>
      <c r="O2671" s="141" t="s">
        <v>4098</v>
      </c>
    </row>
    <row r="2672" spans="1:15" x14ac:dyDescent="0.2">
      <c r="A2672" s="141">
        <v>337870</v>
      </c>
      <c r="B2672" s="141" t="s">
        <v>4111</v>
      </c>
      <c r="C2672" s="141" t="s">
        <v>4099</v>
      </c>
      <c r="D2672" s="141" t="s">
        <v>4098</v>
      </c>
      <c r="E2672" s="141" t="s">
        <v>4099</v>
      </c>
      <c r="F2672" s="141" t="s">
        <v>4098</v>
      </c>
      <c r="G2672" s="141" t="s">
        <v>4098</v>
      </c>
      <c r="H2672" s="141" t="s">
        <v>4098</v>
      </c>
      <c r="I2672" s="141" t="s">
        <v>4098</v>
      </c>
      <c r="J2672" s="141" t="s">
        <v>4098</v>
      </c>
      <c r="K2672" s="141" t="s">
        <v>4098</v>
      </c>
      <c r="L2672" s="141" t="s">
        <v>4098</v>
      </c>
      <c r="M2672" s="141" t="s">
        <v>4098</v>
      </c>
      <c r="N2672" s="141" t="s">
        <v>4098</v>
      </c>
      <c r="O2672" s="141" t="s">
        <v>4098</v>
      </c>
    </row>
    <row r="2673" spans="1:15" x14ac:dyDescent="0.2">
      <c r="A2673" s="141">
        <v>337871</v>
      </c>
      <c r="B2673" s="141" t="s">
        <v>4111</v>
      </c>
      <c r="C2673" s="141" t="s">
        <v>4099</v>
      </c>
      <c r="D2673" s="141" t="s">
        <v>4099</v>
      </c>
      <c r="E2673" s="141" t="s">
        <v>4099</v>
      </c>
      <c r="F2673" s="141" t="s">
        <v>4099</v>
      </c>
      <c r="G2673" s="141" t="s">
        <v>4099</v>
      </c>
      <c r="H2673" s="141" t="s">
        <v>4098</v>
      </c>
      <c r="I2673" s="141" t="s">
        <v>4099</v>
      </c>
      <c r="J2673" s="141" t="s">
        <v>4098</v>
      </c>
      <c r="K2673" s="141" t="s">
        <v>4098</v>
      </c>
      <c r="L2673" s="141" t="s">
        <v>4098</v>
      </c>
      <c r="M2673" s="141" t="s">
        <v>4098</v>
      </c>
      <c r="N2673" s="141" t="s">
        <v>4098</v>
      </c>
      <c r="O2673" s="141" t="s">
        <v>4098</v>
      </c>
    </row>
    <row r="2674" spans="1:15" x14ac:dyDescent="0.2">
      <c r="A2674" s="141">
        <v>337872</v>
      </c>
      <c r="B2674" s="141" t="s">
        <v>4111</v>
      </c>
      <c r="C2674" s="141" t="s">
        <v>4100</v>
      </c>
      <c r="D2674" s="141" t="s">
        <v>4099</v>
      </c>
      <c r="E2674" s="141" t="s">
        <v>4100</v>
      </c>
      <c r="F2674" s="141" t="s">
        <v>4100</v>
      </c>
      <c r="G2674" s="141" t="s">
        <v>4100</v>
      </c>
      <c r="H2674" s="141" t="s">
        <v>4100</v>
      </c>
      <c r="I2674" s="141" t="s">
        <v>4099</v>
      </c>
      <c r="J2674" s="141" t="s">
        <v>4098</v>
      </c>
      <c r="K2674" s="141" t="s">
        <v>4098</v>
      </c>
      <c r="L2674" s="141" t="s">
        <v>4098</v>
      </c>
      <c r="M2674" s="141" t="s">
        <v>4098</v>
      </c>
      <c r="N2674" s="141" t="s">
        <v>4098</v>
      </c>
      <c r="O2674" s="141" t="s">
        <v>4098</v>
      </c>
    </row>
    <row r="2675" spans="1:15" x14ac:dyDescent="0.2">
      <c r="A2675" s="141">
        <v>337876</v>
      </c>
      <c r="B2675" s="141" t="s">
        <v>4111</v>
      </c>
      <c r="C2675" s="141" t="s">
        <v>4098</v>
      </c>
      <c r="D2675" s="141" t="s">
        <v>4098</v>
      </c>
      <c r="E2675" s="141" t="s">
        <v>4099</v>
      </c>
      <c r="F2675" s="141" t="s">
        <v>4098</v>
      </c>
      <c r="G2675" s="141" t="s">
        <v>4099</v>
      </c>
      <c r="H2675" s="141" t="s">
        <v>4098</v>
      </c>
      <c r="I2675" s="141" t="s">
        <v>4098</v>
      </c>
      <c r="J2675" s="141" t="s">
        <v>4098</v>
      </c>
      <c r="K2675" s="141" t="s">
        <v>4098</v>
      </c>
      <c r="L2675" s="141" t="s">
        <v>4098</v>
      </c>
      <c r="M2675" s="141" t="s">
        <v>4098</v>
      </c>
      <c r="N2675" s="141" t="s">
        <v>4098</v>
      </c>
      <c r="O2675" s="141" t="s">
        <v>4098</v>
      </c>
    </row>
    <row r="2676" spans="1:15" x14ac:dyDescent="0.2">
      <c r="A2676" s="141">
        <v>337878</v>
      </c>
      <c r="B2676" s="141" t="s">
        <v>4111</v>
      </c>
      <c r="C2676" s="141" t="s">
        <v>4099</v>
      </c>
      <c r="D2676" s="141" t="s">
        <v>4099</v>
      </c>
      <c r="E2676" s="141" t="s">
        <v>4099</v>
      </c>
      <c r="F2676" s="141" t="s">
        <v>4099</v>
      </c>
      <c r="G2676" s="141" t="s">
        <v>4099</v>
      </c>
      <c r="H2676" s="141" t="s">
        <v>4099</v>
      </c>
      <c r="I2676" s="141" t="s">
        <v>4099</v>
      </c>
      <c r="J2676" s="141" t="s">
        <v>4098</v>
      </c>
      <c r="K2676" s="141" t="s">
        <v>4098</v>
      </c>
      <c r="L2676" s="141" t="s">
        <v>4098</v>
      </c>
      <c r="M2676" s="141" t="s">
        <v>4098</v>
      </c>
      <c r="N2676" s="141" t="s">
        <v>4098</v>
      </c>
      <c r="O2676" s="141" t="s">
        <v>4098</v>
      </c>
    </row>
    <row r="2677" spans="1:15" x14ac:dyDescent="0.2">
      <c r="A2677" s="141">
        <v>337882</v>
      </c>
      <c r="B2677" s="141" t="s">
        <v>4111</v>
      </c>
      <c r="C2677" s="141" t="s">
        <v>4100</v>
      </c>
      <c r="D2677" s="141" t="s">
        <v>4100</v>
      </c>
      <c r="E2677" s="141" t="s">
        <v>4099</v>
      </c>
      <c r="F2677" s="141" t="s">
        <v>4099</v>
      </c>
      <c r="G2677" s="141" t="s">
        <v>4100</v>
      </c>
      <c r="H2677" s="141" t="s">
        <v>4099</v>
      </c>
      <c r="I2677" s="141" t="s">
        <v>4100</v>
      </c>
      <c r="J2677" s="141" t="s">
        <v>4099</v>
      </c>
      <c r="K2677" s="141" t="s">
        <v>4099</v>
      </c>
      <c r="L2677" s="141" t="s">
        <v>4099</v>
      </c>
      <c r="M2677" s="141" t="s">
        <v>4099</v>
      </c>
      <c r="N2677" s="141" t="s">
        <v>4099</v>
      </c>
      <c r="O2677" s="141" t="s">
        <v>4098</v>
      </c>
    </row>
    <row r="2678" spans="1:15" x14ac:dyDescent="0.2">
      <c r="A2678" s="141">
        <v>337884</v>
      </c>
      <c r="B2678" s="141" t="s">
        <v>4111</v>
      </c>
      <c r="C2678" s="141" t="s">
        <v>4100</v>
      </c>
      <c r="D2678" s="141" t="s">
        <v>4100</v>
      </c>
      <c r="E2678" s="141" t="s">
        <v>4100</v>
      </c>
      <c r="F2678" s="141" t="s">
        <v>4100</v>
      </c>
      <c r="G2678" s="141" t="s">
        <v>4099</v>
      </c>
      <c r="H2678" s="141" t="s">
        <v>4099</v>
      </c>
      <c r="I2678" s="141" t="s">
        <v>4099</v>
      </c>
      <c r="J2678" s="141" t="s">
        <v>4100</v>
      </c>
      <c r="K2678" s="141" t="s">
        <v>4100</v>
      </c>
      <c r="L2678" s="141" t="s">
        <v>4099</v>
      </c>
      <c r="M2678" s="141" t="s">
        <v>4100</v>
      </c>
      <c r="N2678" s="141" t="s">
        <v>4100</v>
      </c>
      <c r="O2678" s="141" t="s">
        <v>4099</v>
      </c>
    </row>
    <row r="2679" spans="1:15" x14ac:dyDescent="0.2">
      <c r="A2679" s="141">
        <v>337889</v>
      </c>
      <c r="B2679" s="141" t="s">
        <v>4111</v>
      </c>
      <c r="C2679" s="141" t="s">
        <v>4100</v>
      </c>
      <c r="D2679" s="141" t="s">
        <v>4099</v>
      </c>
      <c r="E2679" s="141" t="s">
        <v>4099</v>
      </c>
      <c r="F2679" s="141" t="s">
        <v>4099</v>
      </c>
      <c r="G2679" s="141" t="s">
        <v>4100</v>
      </c>
      <c r="H2679" s="141" t="s">
        <v>4099</v>
      </c>
      <c r="I2679" s="141" t="s">
        <v>4099</v>
      </c>
      <c r="J2679" s="141" t="s">
        <v>4099</v>
      </c>
      <c r="K2679" s="141" t="s">
        <v>4099</v>
      </c>
      <c r="L2679" s="141" t="s">
        <v>4099</v>
      </c>
      <c r="M2679" s="141" t="s">
        <v>4099</v>
      </c>
      <c r="N2679" s="141" t="s">
        <v>4099</v>
      </c>
      <c r="O2679" s="141" t="s">
        <v>4098</v>
      </c>
    </row>
    <row r="2680" spans="1:15" x14ac:dyDescent="0.2">
      <c r="A2680" s="141">
        <v>337891</v>
      </c>
      <c r="B2680" s="141" t="s">
        <v>4111</v>
      </c>
      <c r="C2680" s="141" t="s">
        <v>4099</v>
      </c>
      <c r="D2680" s="141" t="s">
        <v>4099</v>
      </c>
      <c r="E2680" s="141" t="s">
        <v>4099</v>
      </c>
      <c r="F2680" s="141" t="s">
        <v>4099</v>
      </c>
      <c r="G2680" s="141" t="s">
        <v>4099</v>
      </c>
      <c r="H2680" s="141" t="s">
        <v>4099</v>
      </c>
      <c r="I2680" s="141" t="s">
        <v>4099</v>
      </c>
      <c r="J2680" s="141" t="s">
        <v>4098</v>
      </c>
      <c r="K2680" s="141" t="s">
        <v>4098</v>
      </c>
      <c r="L2680" s="141" t="s">
        <v>4098</v>
      </c>
      <c r="M2680" s="141" t="s">
        <v>4098</v>
      </c>
      <c r="N2680" s="141" t="s">
        <v>4098</v>
      </c>
      <c r="O2680" s="141" t="s">
        <v>4098</v>
      </c>
    </row>
    <row r="2681" spans="1:15" x14ac:dyDescent="0.2">
      <c r="A2681" s="141">
        <v>337896</v>
      </c>
      <c r="B2681" s="141" t="s">
        <v>4111</v>
      </c>
      <c r="C2681" s="141" t="s">
        <v>4099</v>
      </c>
      <c r="D2681" s="141" t="s">
        <v>4100</v>
      </c>
      <c r="E2681" s="141" t="s">
        <v>4100</v>
      </c>
      <c r="F2681" s="141" t="s">
        <v>4099</v>
      </c>
      <c r="G2681" s="141" t="s">
        <v>4100</v>
      </c>
      <c r="H2681" s="141" t="s">
        <v>4100</v>
      </c>
      <c r="I2681" s="141" t="s">
        <v>4099</v>
      </c>
      <c r="J2681" s="141" t="s">
        <v>4098</v>
      </c>
      <c r="K2681" s="141" t="s">
        <v>4098</v>
      </c>
      <c r="L2681" s="141" t="s">
        <v>4099</v>
      </c>
      <c r="M2681" s="141" t="s">
        <v>4098</v>
      </c>
      <c r="N2681" s="141" t="s">
        <v>4098</v>
      </c>
      <c r="O2681" s="141" t="s">
        <v>4098</v>
      </c>
    </row>
    <row r="2682" spans="1:15" x14ac:dyDescent="0.2">
      <c r="A2682" s="141">
        <v>337898</v>
      </c>
      <c r="B2682" s="141" t="s">
        <v>4111</v>
      </c>
      <c r="C2682" s="141" t="s">
        <v>4100</v>
      </c>
      <c r="D2682" s="141" t="s">
        <v>4099</v>
      </c>
      <c r="E2682" s="141" t="s">
        <v>4099</v>
      </c>
      <c r="F2682" s="141" t="s">
        <v>4099</v>
      </c>
      <c r="G2682" s="141" t="s">
        <v>4100</v>
      </c>
      <c r="H2682" s="141" t="s">
        <v>4099</v>
      </c>
      <c r="I2682" s="141" t="s">
        <v>4099</v>
      </c>
      <c r="J2682" s="141" t="s">
        <v>4098</v>
      </c>
      <c r="K2682" s="141" t="s">
        <v>4098</v>
      </c>
      <c r="L2682" s="141" t="s">
        <v>4098</v>
      </c>
      <c r="M2682" s="141" t="s">
        <v>4098</v>
      </c>
      <c r="N2682" s="141" t="s">
        <v>4098</v>
      </c>
      <c r="O2682" s="141" t="s">
        <v>4098</v>
      </c>
    </row>
    <row r="2683" spans="1:15" x14ac:dyDescent="0.2">
      <c r="A2683" s="141">
        <v>337902</v>
      </c>
      <c r="B2683" s="141" t="s">
        <v>4111</v>
      </c>
      <c r="C2683" s="141" t="s">
        <v>4100</v>
      </c>
      <c r="D2683" s="141" t="s">
        <v>4098</v>
      </c>
      <c r="E2683" s="141" t="s">
        <v>4099</v>
      </c>
      <c r="F2683" s="141" t="s">
        <v>4099</v>
      </c>
      <c r="G2683" s="141" t="s">
        <v>4099</v>
      </c>
      <c r="H2683" s="141" t="s">
        <v>4099</v>
      </c>
      <c r="I2683" s="141" t="s">
        <v>4099</v>
      </c>
      <c r="J2683" s="141" t="s">
        <v>4098</v>
      </c>
      <c r="K2683" s="141" t="s">
        <v>4099</v>
      </c>
      <c r="L2683" s="141" t="s">
        <v>4098</v>
      </c>
      <c r="M2683" s="141" t="s">
        <v>4098</v>
      </c>
      <c r="N2683" s="141" t="s">
        <v>4098</v>
      </c>
      <c r="O2683" s="141" t="s">
        <v>4098</v>
      </c>
    </row>
    <row r="2684" spans="1:15" x14ac:dyDescent="0.2">
      <c r="A2684" s="141">
        <v>337903</v>
      </c>
      <c r="B2684" s="141" t="s">
        <v>4111</v>
      </c>
      <c r="C2684" s="141" t="s">
        <v>4099</v>
      </c>
      <c r="D2684" s="141" t="s">
        <v>4099</v>
      </c>
      <c r="E2684" s="141" t="s">
        <v>4099</v>
      </c>
      <c r="F2684" s="141" t="s">
        <v>4099</v>
      </c>
      <c r="G2684" s="141" t="s">
        <v>4099</v>
      </c>
      <c r="H2684" s="141" t="s">
        <v>4099</v>
      </c>
      <c r="I2684" s="141" t="s">
        <v>4099</v>
      </c>
      <c r="J2684" s="141" t="s">
        <v>4098</v>
      </c>
      <c r="K2684" s="141" t="s">
        <v>4098</v>
      </c>
      <c r="L2684" s="141" t="s">
        <v>4098</v>
      </c>
      <c r="M2684" s="141" t="s">
        <v>4098</v>
      </c>
      <c r="N2684" s="141" t="s">
        <v>4098</v>
      </c>
      <c r="O2684" s="141" t="s">
        <v>4098</v>
      </c>
    </row>
    <row r="2685" spans="1:15" x14ac:dyDescent="0.2">
      <c r="A2685" s="141">
        <v>337908</v>
      </c>
      <c r="B2685" s="141" t="s">
        <v>4111</v>
      </c>
      <c r="C2685" s="141" t="s">
        <v>4099</v>
      </c>
      <c r="D2685" s="141" t="s">
        <v>4099</v>
      </c>
      <c r="E2685" s="141" t="s">
        <v>4099</v>
      </c>
      <c r="F2685" s="141" t="s">
        <v>4098</v>
      </c>
      <c r="G2685" s="141" t="s">
        <v>4098</v>
      </c>
      <c r="H2685" s="141" t="s">
        <v>4099</v>
      </c>
      <c r="I2685" s="141" t="s">
        <v>4099</v>
      </c>
      <c r="J2685" s="141" t="s">
        <v>4098</v>
      </c>
      <c r="K2685" s="141" t="s">
        <v>4099</v>
      </c>
      <c r="L2685" s="141" t="s">
        <v>4099</v>
      </c>
      <c r="M2685" s="141" t="s">
        <v>4098</v>
      </c>
      <c r="N2685" s="141" t="s">
        <v>4098</v>
      </c>
      <c r="O2685" s="141" t="s">
        <v>4098</v>
      </c>
    </row>
    <row r="2686" spans="1:15" x14ac:dyDescent="0.2">
      <c r="A2686" s="141">
        <v>337909</v>
      </c>
      <c r="B2686" s="141" t="s">
        <v>4111</v>
      </c>
      <c r="C2686" s="141" t="s">
        <v>4098</v>
      </c>
      <c r="D2686" s="141" t="s">
        <v>4099</v>
      </c>
      <c r="E2686" s="141" t="s">
        <v>4098</v>
      </c>
      <c r="F2686" s="141" t="s">
        <v>4098</v>
      </c>
      <c r="G2686" s="141" t="s">
        <v>4099</v>
      </c>
      <c r="H2686" s="141" t="s">
        <v>4098</v>
      </c>
      <c r="I2686" s="141" t="s">
        <v>4098</v>
      </c>
      <c r="J2686" s="141" t="s">
        <v>4099</v>
      </c>
      <c r="K2686" s="141" t="s">
        <v>4099</v>
      </c>
      <c r="L2686" s="141" t="s">
        <v>4099</v>
      </c>
      <c r="M2686" s="141" t="s">
        <v>4098</v>
      </c>
      <c r="N2686" s="141" t="s">
        <v>4098</v>
      </c>
      <c r="O2686" s="141" t="s">
        <v>4098</v>
      </c>
    </row>
    <row r="2687" spans="1:15" x14ac:dyDescent="0.2">
      <c r="A2687" s="141">
        <v>337910</v>
      </c>
      <c r="B2687" s="141" t="s">
        <v>4111</v>
      </c>
      <c r="C2687" s="141" t="s">
        <v>4098</v>
      </c>
      <c r="D2687" s="141" t="s">
        <v>4099</v>
      </c>
      <c r="E2687" s="141" t="s">
        <v>4098</v>
      </c>
      <c r="F2687" s="141" t="s">
        <v>4098</v>
      </c>
      <c r="G2687" s="141" t="s">
        <v>4099</v>
      </c>
      <c r="H2687" s="141" t="s">
        <v>4098</v>
      </c>
      <c r="I2687" s="141" t="s">
        <v>4099</v>
      </c>
      <c r="J2687" s="141" t="s">
        <v>4098</v>
      </c>
      <c r="K2687" s="141" t="s">
        <v>4098</v>
      </c>
      <c r="L2687" s="141" t="s">
        <v>4098</v>
      </c>
      <c r="M2687" s="141" t="s">
        <v>4098</v>
      </c>
      <c r="N2687" s="141" t="s">
        <v>4098</v>
      </c>
      <c r="O2687" s="141" t="s">
        <v>4098</v>
      </c>
    </row>
    <row r="2688" spans="1:15" x14ac:dyDescent="0.2">
      <c r="A2688" s="141">
        <v>337916</v>
      </c>
      <c r="B2688" s="141" t="s">
        <v>4111</v>
      </c>
      <c r="C2688" s="141" t="s">
        <v>4099</v>
      </c>
      <c r="D2688" s="141" t="s">
        <v>4099</v>
      </c>
      <c r="E2688" s="141" t="s">
        <v>4099</v>
      </c>
      <c r="F2688" s="141" t="s">
        <v>4099</v>
      </c>
      <c r="G2688" s="141" t="s">
        <v>4099</v>
      </c>
      <c r="H2688" s="141" t="s">
        <v>4099</v>
      </c>
      <c r="I2688" s="141" t="s">
        <v>4099</v>
      </c>
      <c r="J2688" s="141" t="s">
        <v>4098</v>
      </c>
      <c r="K2688" s="141" t="s">
        <v>4098</v>
      </c>
      <c r="L2688" s="141" t="s">
        <v>4098</v>
      </c>
      <c r="M2688" s="141" t="s">
        <v>4098</v>
      </c>
      <c r="N2688" s="141" t="s">
        <v>4098</v>
      </c>
      <c r="O2688" s="141" t="s">
        <v>4098</v>
      </c>
    </row>
    <row r="2689" spans="1:15" x14ac:dyDescent="0.2">
      <c r="A2689" s="141">
        <v>337917</v>
      </c>
      <c r="B2689" s="141" t="s">
        <v>4111</v>
      </c>
      <c r="C2689" s="141" t="s">
        <v>4099</v>
      </c>
      <c r="D2689" s="141" t="s">
        <v>4099</v>
      </c>
      <c r="E2689" s="141" t="s">
        <v>4099</v>
      </c>
      <c r="F2689" s="141" t="s">
        <v>4099</v>
      </c>
      <c r="G2689" s="141" t="s">
        <v>4098</v>
      </c>
      <c r="H2689" s="141" t="s">
        <v>4099</v>
      </c>
      <c r="I2689" s="141" t="s">
        <v>4098</v>
      </c>
      <c r="J2689" s="141" t="s">
        <v>4098</v>
      </c>
      <c r="K2689" s="141" t="s">
        <v>4098</v>
      </c>
      <c r="L2689" s="141" t="s">
        <v>4098</v>
      </c>
      <c r="M2689" s="141" t="s">
        <v>4098</v>
      </c>
      <c r="N2689" s="141" t="s">
        <v>4098</v>
      </c>
      <c r="O2689" s="141" t="s">
        <v>4098</v>
      </c>
    </row>
    <row r="2690" spans="1:15" x14ac:dyDescent="0.2">
      <c r="A2690" s="141">
        <v>337918</v>
      </c>
      <c r="B2690" s="141" t="s">
        <v>4111</v>
      </c>
      <c r="C2690" s="141" t="s">
        <v>4100</v>
      </c>
      <c r="D2690" s="141" t="s">
        <v>4099</v>
      </c>
      <c r="E2690" s="141" t="s">
        <v>4100</v>
      </c>
      <c r="F2690" s="141" t="s">
        <v>4099</v>
      </c>
      <c r="G2690" s="141" t="s">
        <v>4099</v>
      </c>
      <c r="H2690" s="141" t="s">
        <v>4100</v>
      </c>
      <c r="I2690" s="141" t="s">
        <v>4099</v>
      </c>
      <c r="J2690" s="141" t="s">
        <v>4099</v>
      </c>
      <c r="K2690" s="141" t="s">
        <v>4099</v>
      </c>
      <c r="L2690" s="141" t="s">
        <v>4099</v>
      </c>
      <c r="M2690" s="141" t="s">
        <v>4099</v>
      </c>
      <c r="N2690" s="141" t="s">
        <v>4099</v>
      </c>
      <c r="O2690" s="141" t="s">
        <v>4098</v>
      </c>
    </row>
    <row r="2691" spans="1:15" x14ac:dyDescent="0.2">
      <c r="A2691" s="141">
        <v>337923</v>
      </c>
      <c r="B2691" s="141" t="s">
        <v>4111</v>
      </c>
      <c r="C2691" s="141" t="s">
        <v>4099</v>
      </c>
      <c r="D2691" s="141" t="s">
        <v>4098</v>
      </c>
      <c r="E2691" s="141" t="s">
        <v>4098</v>
      </c>
      <c r="F2691" s="141" t="s">
        <v>4099</v>
      </c>
      <c r="G2691" s="141" t="s">
        <v>4098</v>
      </c>
      <c r="H2691" s="141" t="s">
        <v>4099</v>
      </c>
      <c r="I2691" s="141" t="s">
        <v>4099</v>
      </c>
      <c r="J2691" s="141" t="s">
        <v>4098</v>
      </c>
      <c r="K2691" s="141" t="s">
        <v>4098</v>
      </c>
      <c r="L2691" s="141" t="s">
        <v>4098</v>
      </c>
      <c r="M2691" s="141" t="s">
        <v>4098</v>
      </c>
      <c r="N2691" s="141" t="s">
        <v>4098</v>
      </c>
      <c r="O2691" s="141" t="s">
        <v>4098</v>
      </c>
    </row>
    <row r="2692" spans="1:15" x14ac:dyDescent="0.2">
      <c r="A2692" s="141">
        <v>337926</v>
      </c>
      <c r="B2692" s="141" t="s">
        <v>4111</v>
      </c>
      <c r="C2692" s="141" t="s">
        <v>4099</v>
      </c>
      <c r="D2692" s="141" t="s">
        <v>4099</v>
      </c>
      <c r="E2692" s="141" t="s">
        <v>4099</v>
      </c>
      <c r="F2692" s="141" t="s">
        <v>4099</v>
      </c>
      <c r="G2692" s="141" t="s">
        <v>4098</v>
      </c>
      <c r="H2692" s="141" t="s">
        <v>4098</v>
      </c>
      <c r="I2692" s="141" t="s">
        <v>4098</v>
      </c>
      <c r="J2692" s="141" t="s">
        <v>4098</v>
      </c>
      <c r="K2692" s="141" t="s">
        <v>4098</v>
      </c>
      <c r="L2692" s="141" t="s">
        <v>4098</v>
      </c>
      <c r="M2692" s="141" t="s">
        <v>4098</v>
      </c>
      <c r="N2692" s="141" t="s">
        <v>4098</v>
      </c>
      <c r="O2692" s="141" t="s">
        <v>4098</v>
      </c>
    </row>
    <row r="2693" spans="1:15" x14ac:dyDescent="0.2">
      <c r="A2693" s="141">
        <v>337927</v>
      </c>
      <c r="B2693" s="141" t="s">
        <v>4111</v>
      </c>
      <c r="C2693" s="141" t="s">
        <v>4099</v>
      </c>
      <c r="D2693" s="141" t="s">
        <v>4099</v>
      </c>
      <c r="E2693" s="141" t="s">
        <v>4099</v>
      </c>
      <c r="F2693" s="141" t="s">
        <v>4099</v>
      </c>
      <c r="G2693" s="141" t="s">
        <v>4099</v>
      </c>
      <c r="H2693" s="141" t="s">
        <v>4099</v>
      </c>
      <c r="I2693" s="141" t="s">
        <v>4098</v>
      </c>
      <c r="J2693" s="141" t="s">
        <v>4098</v>
      </c>
      <c r="K2693" s="141" t="s">
        <v>4098</v>
      </c>
      <c r="L2693" s="141" t="s">
        <v>4098</v>
      </c>
      <c r="M2693" s="141" t="s">
        <v>4098</v>
      </c>
      <c r="N2693" s="141" t="s">
        <v>4098</v>
      </c>
      <c r="O2693" s="141" t="s">
        <v>4098</v>
      </c>
    </row>
    <row r="2694" spans="1:15" x14ac:dyDescent="0.2">
      <c r="A2694" s="141">
        <v>337929</v>
      </c>
      <c r="B2694" s="141" t="s">
        <v>4111</v>
      </c>
      <c r="C2694" s="141" t="s">
        <v>4099</v>
      </c>
      <c r="D2694" s="141" t="s">
        <v>4099</v>
      </c>
      <c r="E2694" s="141" t="s">
        <v>4099</v>
      </c>
      <c r="F2694" s="141" t="s">
        <v>4099</v>
      </c>
      <c r="G2694" s="141" t="s">
        <v>4098</v>
      </c>
      <c r="H2694" s="141" t="s">
        <v>4098</v>
      </c>
      <c r="I2694" s="141" t="s">
        <v>4098</v>
      </c>
      <c r="J2694" s="141" t="s">
        <v>4098</v>
      </c>
      <c r="K2694" s="141" t="s">
        <v>4098</v>
      </c>
      <c r="L2694" s="141" t="s">
        <v>4098</v>
      </c>
      <c r="M2694" s="141" t="s">
        <v>4098</v>
      </c>
      <c r="N2694" s="141" t="s">
        <v>4098</v>
      </c>
      <c r="O2694" s="141" t="s">
        <v>4098</v>
      </c>
    </row>
    <row r="2695" spans="1:15" x14ac:dyDescent="0.2">
      <c r="A2695" s="141">
        <v>337930</v>
      </c>
      <c r="B2695" s="141" t="s">
        <v>4111</v>
      </c>
      <c r="C2695" s="141" t="s">
        <v>4099</v>
      </c>
      <c r="D2695" s="141" t="s">
        <v>4099</v>
      </c>
      <c r="E2695" s="141" t="s">
        <v>4099</v>
      </c>
      <c r="F2695" s="141" t="s">
        <v>4099</v>
      </c>
      <c r="G2695" s="141" t="s">
        <v>4099</v>
      </c>
      <c r="H2695" s="141" t="s">
        <v>4099</v>
      </c>
      <c r="I2695" s="141" t="s">
        <v>4099</v>
      </c>
      <c r="J2695" s="141" t="s">
        <v>4098</v>
      </c>
      <c r="K2695" s="141" t="s">
        <v>4098</v>
      </c>
      <c r="L2695" s="141" t="s">
        <v>4098</v>
      </c>
      <c r="M2695" s="141" t="s">
        <v>4098</v>
      </c>
      <c r="N2695" s="141" t="s">
        <v>4098</v>
      </c>
      <c r="O2695" s="141" t="s">
        <v>4098</v>
      </c>
    </row>
    <row r="2696" spans="1:15" x14ac:dyDescent="0.2">
      <c r="A2696" s="141">
        <v>337933</v>
      </c>
      <c r="B2696" s="141" t="s">
        <v>4111</v>
      </c>
      <c r="C2696" s="141" t="s">
        <v>4099</v>
      </c>
      <c r="D2696" s="141" t="s">
        <v>4099</v>
      </c>
      <c r="E2696" s="141" t="s">
        <v>4099</v>
      </c>
      <c r="F2696" s="141" t="s">
        <v>4098</v>
      </c>
      <c r="G2696" s="141" t="s">
        <v>4098</v>
      </c>
      <c r="H2696" s="141" t="s">
        <v>4098</v>
      </c>
      <c r="I2696" s="141" t="s">
        <v>4099</v>
      </c>
      <c r="J2696" s="141" t="s">
        <v>4098</v>
      </c>
      <c r="K2696" s="141" t="s">
        <v>4098</v>
      </c>
      <c r="L2696" s="141" t="s">
        <v>4098</v>
      </c>
      <c r="M2696" s="141" t="s">
        <v>4098</v>
      </c>
      <c r="N2696" s="141" t="s">
        <v>4098</v>
      </c>
      <c r="O2696" s="141" t="s">
        <v>4098</v>
      </c>
    </row>
    <row r="2697" spans="1:15" x14ac:dyDescent="0.2">
      <c r="A2697" s="141">
        <v>337935</v>
      </c>
      <c r="B2697" s="141" t="s">
        <v>4111</v>
      </c>
      <c r="C2697" s="141" t="s">
        <v>4099</v>
      </c>
      <c r="D2697" s="141" t="s">
        <v>4099</v>
      </c>
      <c r="E2697" s="141" t="s">
        <v>4100</v>
      </c>
      <c r="F2697" s="141" t="s">
        <v>4099</v>
      </c>
      <c r="G2697" s="141" t="s">
        <v>4100</v>
      </c>
      <c r="H2697" s="141" t="s">
        <v>4099</v>
      </c>
      <c r="I2697" s="141" t="s">
        <v>4098</v>
      </c>
      <c r="J2697" s="141" t="s">
        <v>4098</v>
      </c>
      <c r="K2697" s="141" t="s">
        <v>4099</v>
      </c>
      <c r="L2697" s="141" t="s">
        <v>4098</v>
      </c>
      <c r="M2697" s="141" t="s">
        <v>4098</v>
      </c>
      <c r="N2697" s="141" t="s">
        <v>4099</v>
      </c>
      <c r="O2697" s="141" t="s">
        <v>4099</v>
      </c>
    </row>
    <row r="2698" spans="1:15" x14ac:dyDescent="0.2">
      <c r="A2698" s="141">
        <v>337939</v>
      </c>
      <c r="B2698" s="141" t="s">
        <v>4111</v>
      </c>
      <c r="C2698" s="141" t="s">
        <v>4099</v>
      </c>
      <c r="D2698" s="141" t="s">
        <v>4099</v>
      </c>
      <c r="E2698" s="141" t="s">
        <v>4099</v>
      </c>
      <c r="F2698" s="141" t="s">
        <v>4099</v>
      </c>
      <c r="G2698" s="141" t="s">
        <v>4099</v>
      </c>
      <c r="H2698" s="141" t="s">
        <v>4100</v>
      </c>
      <c r="I2698" s="141" t="s">
        <v>4100</v>
      </c>
      <c r="J2698" s="141" t="s">
        <v>4098</v>
      </c>
      <c r="K2698" s="141" t="s">
        <v>4098</v>
      </c>
      <c r="L2698" s="141" t="s">
        <v>4098</v>
      </c>
      <c r="M2698" s="141" t="s">
        <v>4098</v>
      </c>
      <c r="N2698" s="141" t="s">
        <v>4098</v>
      </c>
      <c r="O2698" s="141" t="s">
        <v>4098</v>
      </c>
    </row>
    <row r="2699" spans="1:15" x14ac:dyDescent="0.2">
      <c r="A2699" s="141">
        <v>337941</v>
      </c>
      <c r="B2699" s="141" t="s">
        <v>4111</v>
      </c>
      <c r="C2699" s="141" t="s">
        <v>4099</v>
      </c>
      <c r="D2699" s="141" t="s">
        <v>4099</v>
      </c>
      <c r="E2699" s="141" t="s">
        <v>4099</v>
      </c>
      <c r="F2699" s="141" t="s">
        <v>4099</v>
      </c>
      <c r="G2699" s="141" t="s">
        <v>4099</v>
      </c>
      <c r="H2699" s="141" t="s">
        <v>4099</v>
      </c>
      <c r="I2699" s="141" t="s">
        <v>4099</v>
      </c>
      <c r="J2699" s="141" t="s">
        <v>4098</v>
      </c>
      <c r="K2699" s="141" t="s">
        <v>4098</v>
      </c>
      <c r="L2699" s="141" t="s">
        <v>4098</v>
      </c>
      <c r="M2699" s="141" t="s">
        <v>4098</v>
      </c>
      <c r="N2699" s="141" t="s">
        <v>4098</v>
      </c>
      <c r="O2699" s="141" t="s">
        <v>4098</v>
      </c>
    </row>
    <row r="2700" spans="1:15" x14ac:dyDescent="0.2">
      <c r="A2700" s="141">
        <v>337943</v>
      </c>
      <c r="B2700" s="141" t="s">
        <v>4111</v>
      </c>
      <c r="C2700" s="141" t="s">
        <v>4098</v>
      </c>
      <c r="D2700" s="141" t="s">
        <v>4099</v>
      </c>
      <c r="E2700" s="141" t="s">
        <v>4099</v>
      </c>
      <c r="F2700" s="141" t="s">
        <v>4098</v>
      </c>
      <c r="G2700" s="141" t="s">
        <v>4099</v>
      </c>
      <c r="H2700" s="141" t="s">
        <v>4098</v>
      </c>
      <c r="I2700" s="141" t="s">
        <v>4098</v>
      </c>
      <c r="J2700" s="141" t="s">
        <v>4098</v>
      </c>
      <c r="K2700" s="141" t="s">
        <v>4098</v>
      </c>
      <c r="L2700" s="141" t="s">
        <v>4098</v>
      </c>
      <c r="M2700" s="141" t="s">
        <v>4098</v>
      </c>
      <c r="N2700" s="141" t="s">
        <v>4098</v>
      </c>
      <c r="O2700" s="141" t="s">
        <v>4098</v>
      </c>
    </row>
    <row r="2701" spans="1:15" x14ac:dyDescent="0.2">
      <c r="A2701" s="141">
        <v>337944</v>
      </c>
      <c r="B2701" s="141" t="s">
        <v>4111</v>
      </c>
      <c r="C2701" s="141" t="s">
        <v>4099</v>
      </c>
      <c r="D2701" s="141" t="s">
        <v>4099</v>
      </c>
      <c r="E2701" s="141" t="s">
        <v>4099</v>
      </c>
      <c r="F2701" s="141" t="s">
        <v>4099</v>
      </c>
      <c r="G2701" s="141" t="s">
        <v>4099</v>
      </c>
      <c r="H2701" s="141" t="s">
        <v>4099</v>
      </c>
      <c r="I2701" s="141" t="s">
        <v>4099</v>
      </c>
      <c r="J2701" s="141" t="s">
        <v>4099</v>
      </c>
      <c r="K2701" s="141" t="s">
        <v>4099</v>
      </c>
      <c r="L2701" s="141" t="s">
        <v>4099</v>
      </c>
      <c r="M2701" s="141" t="s">
        <v>4099</v>
      </c>
      <c r="N2701" s="141" t="s">
        <v>4099</v>
      </c>
      <c r="O2701" s="141" t="s">
        <v>4098</v>
      </c>
    </row>
    <row r="2702" spans="1:15" x14ac:dyDescent="0.2">
      <c r="A2702" s="141">
        <v>337945</v>
      </c>
      <c r="B2702" s="141" t="s">
        <v>4111</v>
      </c>
      <c r="C2702" s="141" t="s">
        <v>4099</v>
      </c>
      <c r="D2702" s="141" t="s">
        <v>4099</v>
      </c>
      <c r="E2702" s="141" t="s">
        <v>4099</v>
      </c>
      <c r="F2702" s="141" t="s">
        <v>4098</v>
      </c>
      <c r="G2702" s="141" t="s">
        <v>4098</v>
      </c>
      <c r="H2702" s="141" t="s">
        <v>4098</v>
      </c>
      <c r="I2702" s="141" t="s">
        <v>4098</v>
      </c>
      <c r="J2702" s="141" t="s">
        <v>4098</v>
      </c>
      <c r="K2702" s="141" t="s">
        <v>4098</v>
      </c>
      <c r="L2702" s="141" t="s">
        <v>4098</v>
      </c>
      <c r="M2702" s="141" t="s">
        <v>4098</v>
      </c>
      <c r="N2702" s="141" t="s">
        <v>4098</v>
      </c>
      <c r="O2702" s="141" t="s">
        <v>4098</v>
      </c>
    </row>
    <row r="2703" spans="1:15" x14ac:dyDescent="0.2">
      <c r="A2703" s="141">
        <v>337947</v>
      </c>
      <c r="B2703" s="141" t="s">
        <v>4111</v>
      </c>
      <c r="C2703" s="141" t="s">
        <v>4100</v>
      </c>
      <c r="D2703" s="141" t="s">
        <v>4100</v>
      </c>
      <c r="E2703" s="141" t="s">
        <v>4100</v>
      </c>
      <c r="F2703" s="141" t="s">
        <v>4100</v>
      </c>
      <c r="G2703" s="141" t="s">
        <v>4100</v>
      </c>
      <c r="H2703" s="141" t="s">
        <v>4100</v>
      </c>
      <c r="I2703" s="141" t="s">
        <v>4100</v>
      </c>
      <c r="J2703" s="141" t="s">
        <v>4100</v>
      </c>
      <c r="K2703" s="141" t="s">
        <v>4100</v>
      </c>
      <c r="L2703" s="141" t="s">
        <v>4100</v>
      </c>
      <c r="M2703" s="141" t="s">
        <v>4099</v>
      </c>
      <c r="N2703" s="141" t="s">
        <v>4099</v>
      </c>
      <c r="O2703" s="141" t="s">
        <v>4098</v>
      </c>
    </row>
    <row r="2704" spans="1:15" x14ac:dyDescent="0.2">
      <c r="A2704" s="141">
        <v>337948</v>
      </c>
      <c r="B2704" s="141" t="s">
        <v>4111</v>
      </c>
      <c r="C2704" s="141" t="s">
        <v>4100</v>
      </c>
      <c r="D2704" s="141" t="s">
        <v>4100</v>
      </c>
      <c r="E2704" s="141" t="s">
        <v>4100</v>
      </c>
      <c r="F2704" s="141" t="s">
        <v>4100</v>
      </c>
      <c r="G2704" s="141" t="s">
        <v>4100</v>
      </c>
      <c r="H2704" s="141" t="s">
        <v>4099</v>
      </c>
      <c r="I2704" s="141" t="s">
        <v>4098</v>
      </c>
      <c r="J2704" s="141" t="s">
        <v>4098</v>
      </c>
      <c r="K2704" s="141" t="s">
        <v>4098</v>
      </c>
      <c r="L2704" s="141" t="s">
        <v>4098</v>
      </c>
      <c r="M2704" s="141" t="s">
        <v>4098</v>
      </c>
      <c r="N2704" s="141" t="s">
        <v>4098</v>
      </c>
      <c r="O2704" s="141" t="s">
        <v>4098</v>
      </c>
    </row>
    <row r="2705" spans="1:15" x14ac:dyDescent="0.2">
      <c r="A2705" s="141">
        <v>337949</v>
      </c>
      <c r="B2705" s="141" t="s">
        <v>4111</v>
      </c>
      <c r="C2705" s="141" t="s">
        <v>4099</v>
      </c>
      <c r="D2705" s="141" t="s">
        <v>4099</v>
      </c>
      <c r="E2705" s="141" t="s">
        <v>4098</v>
      </c>
      <c r="F2705" s="141" t="s">
        <v>4098</v>
      </c>
      <c r="G2705" s="141" t="s">
        <v>4099</v>
      </c>
      <c r="H2705" s="141" t="s">
        <v>4099</v>
      </c>
      <c r="I2705" s="141" t="s">
        <v>4099</v>
      </c>
      <c r="J2705" s="141" t="s">
        <v>4098</v>
      </c>
      <c r="K2705" s="141" t="s">
        <v>4098</v>
      </c>
      <c r="L2705" s="141" t="s">
        <v>4098</v>
      </c>
      <c r="M2705" s="141" t="s">
        <v>4098</v>
      </c>
      <c r="N2705" s="141" t="s">
        <v>4098</v>
      </c>
      <c r="O2705" s="141" t="s">
        <v>4098</v>
      </c>
    </row>
    <row r="2706" spans="1:15" x14ac:dyDescent="0.2">
      <c r="A2706" s="141">
        <v>337951</v>
      </c>
      <c r="B2706" s="141" t="s">
        <v>4111</v>
      </c>
      <c r="C2706" s="141" t="s">
        <v>4099</v>
      </c>
      <c r="D2706" s="141" t="s">
        <v>4099</v>
      </c>
      <c r="E2706" s="141" t="s">
        <v>4099</v>
      </c>
      <c r="F2706" s="141" t="s">
        <v>4099</v>
      </c>
      <c r="G2706" s="141" t="s">
        <v>4098</v>
      </c>
      <c r="H2706" s="141" t="s">
        <v>4098</v>
      </c>
      <c r="I2706" s="141" t="s">
        <v>4098</v>
      </c>
      <c r="J2706" s="141" t="s">
        <v>4098</v>
      </c>
      <c r="K2706" s="141" t="s">
        <v>4098</v>
      </c>
      <c r="L2706" s="141" t="s">
        <v>4098</v>
      </c>
      <c r="M2706" s="141" t="s">
        <v>4098</v>
      </c>
      <c r="N2706" s="141" t="s">
        <v>4098</v>
      </c>
      <c r="O2706" s="141" t="s">
        <v>4098</v>
      </c>
    </row>
    <row r="2707" spans="1:15" x14ac:dyDescent="0.2">
      <c r="A2707" s="141">
        <v>337956</v>
      </c>
      <c r="B2707" s="141" t="s">
        <v>4111</v>
      </c>
      <c r="C2707" s="141" t="s">
        <v>4100</v>
      </c>
      <c r="D2707" s="141" t="s">
        <v>4099</v>
      </c>
      <c r="E2707" s="141" t="s">
        <v>4100</v>
      </c>
      <c r="F2707" s="141" t="s">
        <v>4100</v>
      </c>
      <c r="G2707" s="141" t="s">
        <v>4100</v>
      </c>
      <c r="H2707" s="141" t="s">
        <v>4100</v>
      </c>
      <c r="I2707" s="141" t="s">
        <v>4100</v>
      </c>
      <c r="J2707" s="141" t="s">
        <v>4098</v>
      </c>
      <c r="K2707" s="141" t="s">
        <v>4098</v>
      </c>
      <c r="L2707" s="141" t="s">
        <v>4098</v>
      </c>
      <c r="M2707" s="141" t="s">
        <v>4098</v>
      </c>
      <c r="N2707" s="141" t="s">
        <v>4099</v>
      </c>
      <c r="O2707" s="141" t="s">
        <v>4098</v>
      </c>
    </row>
    <row r="2708" spans="1:15" x14ac:dyDescent="0.2">
      <c r="A2708" s="141">
        <v>337957</v>
      </c>
      <c r="B2708" s="141" t="s">
        <v>4111</v>
      </c>
      <c r="C2708" s="141" t="s">
        <v>4100</v>
      </c>
      <c r="D2708" s="141" t="s">
        <v>4099</v>
      </c>
      <c r="E2708" s="141" t="s">
        <v>4100</v>
      </c>
      <c r="F2708" s="141" t="s">
        <v>4100</v>
      </c>
      <c r="G2708" s="141" t="s">
        <v>4100</v>
      </c>
      <c r="H2708" s="141" t="s">
        <v>4100</v>
      </c>
      <c r="I2708" s="141" t="s">
        <v>4100</v>
      </c>
      <c r="J2708" s="141" t="s">
        <v>4099</v>
      </c>
      <c r="K2708" s="141" t="s">
        <v>4100</v>
      </c>
      <c r="L2708" s="141" t="s">
        <v>4099</v>
      </c>
      <c r="M2708" s="141" t="s">
        <v>4100</v>
      </c>
      <c r="N2708" s="141" t="s">
        <v>4100</v>
      </c>
      <c r="O2708" s="141" t="s">
        <v>4098</v>
      </c>
    </row>
    <row r="2709" spans="1:15" x14ac:dyDescent="0.2">
      <c r="A2709" s="141">
        <v>337960</v>
      </c>
      <c r="B2709" s="141" t="s">
        <v>4111</v>
      </c>
      <c r="C2709" s="141" t="s">
        <v>4099</v>
      </c>
      <c r="D2709" s="141" t="s">
        <v>4099</v>
      </c>
      <c r="E2709" s="141" t="s">
        <v>4099</v>
      </c>
      <c r="F2709" s="141" t="s">
        <v>4098</v>
      </c>
      <c r="G2709" s="141" t="s">
        <v>4098</v>
      </c>
      <c r="H2709" s="141" t="s">
        <v>4099</v>
      </c>
      <c r="I2709" s="141" t="s">
        <v>4099</v>
      </c>
      <c r="J2709" s="141" t="s">
        <v>4098</v>
      </c>
      <c r="K2709" s="141" t="s">
        <v>4098</v>
      </c>
      <c r="L2709" s="141" t="s">
        <v>4098</v>
      </c>
      <c r="M2709" s="141" t="s">
        <v>4098</v>
      </c>
      <c r="N2709" s="141" t="s">
        <v>4098</v>
      </c>
      <c r="O2709" s="141" t="s">
        <v>4098</v>
      </c>
    </row>
    <row r="2710" spans="1:15" x14ac:dyDescent="0.2">
      <c r="A2710" s="141">
        <v>337962</v>
      </c>
      <c r="B2710" s="141" t="s">
        <v>4111</v>
      </c>
      <c r="C2710" s="141" t="s">
        <v>4100</v>
      </c>
      <c r="D2710" s="141" t="s">
        <v>4100</v>
      </c>
      <c r="E2710" s="141" t="s">
        <v>4100</v>
      </c>
      <c r="F2710" s="141" t="s">
        <v>4100</v>
      </c>
      <c r="G2710" s="141" t="s">
        <v>4100</v>
      </c>
      <c r="H2710" s="141" t="s">
        <v>4100</v>
      </c>
      <c r="I2710" s="141" t="s">
        <v>4100</v>
      </c>
      <c r="J2710" s="141" t="s">
        <v>4098</v>
      </c>
      <c r="K2710" s="141" t="s">
        <v>4098</v>
      </c>
      <c r="L2710" s="141" t="s">
        <v>4098</v>
      </c>
      <c r="M2710" s="141" t="s">
        <v>4098</v>
      </c>
      <c r="N2710" s="141" t="s">
        <v>4098</v>
      </c>
      <c r="O2710" s="141" t="s">
        <v>4098</v>
      </c>
    </row>
    <row r="2711" spans="1:15" x14ac:dyDescent="0.2">
      <c r="A2711" s="141">
        <v>337964</v>
      </c>
      <c r="B2711" s="141" t="s">
        <v>4111</v>
      </c>
      <c r="C2711" s="141" t="s">
        <v>4100</v>
      </c>
      <c r="D2711" s="141" t="s">
        <v>4100</v>
      </c>
      <c r="E2711" s="141" t="s">
        <v>4100</v>
      </c>
      <c r="F2711" s="141" t="s">
        <v>4100</v>
      </c>
      <c r="G2711" s="141" t="s">
        <v>4100</v>
      </c>
      <c r="H2711" s="141" t="s">
        <v>4099</v>
      </c>
      <c r="I2711" s="141" t="s">
        <v>4100</v>
      </c>
      <c r="J2711" s="141" t="s">
        <v>4098</v>
      </c>
      <c r="K2711" s="141" t="s">
        <v>4098</v>
      </c>
      <c r="L2711" s="141" t="s">
        <v>4098</v>
      </c>
      <c r="M2711" s="141" t="s">
        <v>4098</v>
      </c>
      <c r="N2711" s="141" t="s">
        <v>4098</v>
      </c>
      <c r="O2711" s="141" t="s">
        <v>4098</v>
      </c>
    </row>
    <row r="2712" spans="1:15" x14ac:dyDescent="0.2">
      <c r="A2712" s="141">
        <v>337965</v>
      </c>
      <c r="B2712" s="141" t="s">
        <v>4111</v>
      </c>
      <c r="C2712" s="141" t="s">
        <v>4099</v>
      </c>
      <c r="D2712" s="141" t="s">
        <v>4099</v>
      </c>
      <c r="E2712" s="141" t="s">
        <v>4099</v>
      </c>
      <c r="F2712" s="141" t="s">
        <v>4099</v>
      </c>
      <c r="G2712" s="141" t="s">
        <v>4099</v>
      </c>
      <c r="H2712" s="141" t="s">
        <v>4099</v>
      </c>
      <c r="I2712" s="141" t="s">
        <v>4099</v>
      </c>
      <c r="J2712" s="141" t="s">
        <v>4098</v>
      </c>
      <c r="K2712" s="141" t="s">
        <v>4098</v>
      </c>
      <c r="L2712" s="141" t="s">
        <v>4098</v>
      </c>
      <c r="M2712" s="141" t="s">
        <v>4098</v>
      </c>
      <c r="N2712" s="141" t="s">
        <v>4098</v>
      </c>
      <c r="O2712" s="141" t="s">
        <v>4098</v>
      </c>
    </row>
    <row r="2713" spans="1:15" x14ac:dyDescent="0.2">
      <c r="A2713" s="141">
        <v>337967</v>
      </c>
      <c r="B2713" s="141" t="s">
        <v>4111</v>
      </c>
      <c r="C2713" s="141" t="s">
        <v>4100</v>
      </c>
      <c r="D2713" s="141" t="s">
        <v>4099</v>
      </c>
      <c r="E2713" s="141" t="s">
        <v>4099</v>
      </c>
      <c r="F2713" s="141" t="s">
        <v>4099</v>
      </c>
      <c r="G2713" s="141" t="s">
        <v>4100</v>
      </c>
      <c r="H2713" s="141" t="s">
        <v>4099</v>
      </c>
      <c r="I2713" s="141" t="s">
        <v>4100</v>
      </c>
      <c r="J2713" s="141" t="s">
        <v>4099</v>
      </c>
      <c r="K2713" s="141" t="s">
        <v>4099</v>
      </c>
      <c r="L2713" s="141" t="s">
        <v>4099</v>
      </c>
      <c r="M2713" s="141" t="s">
        <v>4099</v>
      </c>
      <c r="N2713" s="141" t="s">
        <v>4099</v>
      </c>
      <c r="O2713" s="141" t="s">
        <v>4099</v>
      </c>
    </row>
    <row r="2714" spans="1:15" x14ac:dyDescent="0.2">
      <c r="A2714" s="141">
        <v>337969</v>
      </c>
      <c r="B2714" s="141" t="s">
        <v>4111</v>
      </c>
      <c r="C2714" s="141" t="s">
        <v>4100</v>
      </c>
      <c r="D2714" s="141" t="s">
        <v>4099</v>
      </c>
      <c r="E2714" s="141" t="s">
        <v>4100</v>
      </c>
      <c r="F2714" s="141" t="s">
        <v>4099</v>
      </c>
      <c r="G2714" s="141" t="s">
        <v>4099</v>
      </c>
      <c r="H2714" s="141" t="s">
        <v>4100</v>
      </c>
      <c r="I2714" s="141" t="s">
        <v>4100</v>
      </c>
      <c r="J2714" s="141" t="s">
        <v>4099</v>
      </c>
      <c r="K2714" s="141" t="s">
        <v>4099</v>
      </c>
      <c r="L2714" s="141" t="s">
        <v>4099</v>
      </c>
      <c r="M2714" s="141" t="s">
        <v>4099</v>
      </c>
      <c r="N2714" s="141" t="s">
        <v>4099</v>
      </c>
      <c r="O2714" s="141" t="s">
        <v>4098</v>
      </c>
    </row>
    <row r="2715" spans="1:15" x14ac:dyDescent="0.2">
      <c r="A2715" s="141">
        <v>337970</v>
      </c>
      <c r="B2715" s="141" t="s">
        <v>4111</v>
      </c>
      <c r="C2715" s="141" t="s">
        <v>4099</v>
      </c>
      <c r="D2715" s="141" t="s">
        <v>4098</v>
      </c>
      <c r="E2715" s="141" t="s">
        <v>4098</v>
      </c>
      <c r="F2715" s="141" t="s">
        <v>4099</v>
      </c>
      <c r="G2715" s="141" t="s">
        <v>4099</v>
      </c>
      <c r="H2715" s="141" t="s">
        <v>4099</v>
      </c>
      <c r="I2715" s="141" t="s">
        <v>4099</v>
      </c>
      <c r="J2715" s="141" t="s">
        <v>4098</v>
      </c>
      <c r="K2715" s="141" t="s">
        <v>4098</v>
      </c>
      <c r="L2715" s="141" t="s">
        <v>4098</v>
      </c>
      <c r="M2715" s="141" t="s">
        <v>4098</v>
      </c>
      <c r="N2715" s="141" t="s">
        <v>4098</v>
      </c>
      <c r="O2715" s="141" t="s">
        <v>4098</v>
      </c>
    </row>
    <row r="2716" spans="1:15" x14ac:dyDescent="0.2">
      <c r="A2716" s="141">
        <v>337971</v>
      </c>
      <c r="B2716" s="141" t="s">
        <v>4111</v>
      </c>
      <c r="C2716" s="141" t="s">
        <v>4099</v>
      </c>
      <c r="D2716" s="141" t="s">
        <v>4100</v>
      </c>
      <c r="E2716" s="141" t="s">
        <v>4098</v>
      </c>
      <c r="F2716" s="141" t="s">
        <v>4099</v>
      </c>
      <c r="G2716" s="141" t="s">
        <v>4098</v>
      </c>
      <c r="H2716" s="141" t="s">
        <v>4100</v>
      </c>
      <c r="I2716" s="141" t="s">
        <v>4099</v>
      </c>
      <c r="J2716" s="141" t="s">
        <v>4098</v>
      </c>
      <c r="K2716" s="141" t="s">
        <v>4098</v>
      </c>
      <c r="L2716" s="141" t="s">
        <v>4098</v>
      </c>
      <c r="M2716" s="141" t="s">
        <v>4098</v>
      </c>
      <c r="N2716" s="141" t="s">
        <v>4098</v>
      </c>
      <c r="O2716" s="141" t="s">
        <v>4098</v>
      </c>
    </row>
    <row r="2717" spans="1:15" x14ac:dyDescent="0.2">
      <c r="A2717" s="141">
        <v>337972</v>
      </c>
      <c r="B2717" s="141" t="s">
        <v>4111</v>
      </c>
      <c r="C2717" s="141" t="s">
        <v>4099</v>
      </c>
      <c r="D2717" s="141" t="s">
        <v>4099</v>
      </c>
      <c r="E2717" s="141" t="s">
        <v>4099</v>
      </c>
      <c r="F2717" s="141" t="s">
        <v>4099</v>
      </c>
      <c r="G2717" s="141" t="s">
        <v>4099</v>
      </c>
      <c r="H2717" s="141" t="s">
        <v>4099</v>
      </c>
      <c r="I2717" s="141" t="s">
        <v>4099</v>
      </c>
      <c r="J2717" s="141" t="s">
        <v>4098</v>
      </c>
      <c r="K2717" s="141" t="s">
        <v>4098</v>
      </c>
      <c r="L2717" s="141" t="s">
        <v>4098</v>
      </c>
      <c r="M2717" s="141" t="s">
        <v>4098</v>
      </c>
      <c r="N2717" s="141" t="s">
        <v>4098</v>
      </c>
      <c r="O2717" s="141" t="s">
        <v>4098</v>
      </c>
    </row>
    <row r="2718" spans="1:15" x14ac:dyDescent="0.2">
      <c r="A2718" s="141">
        <v>337973</v>
      </c>
      <c r="B2718" s="141" t="s">
        <v>4111</v>
      </c>
      <c r="C2718" s="141" t="s">
        <v>4100</v>
      </c>
      <c r="D2718" s="141" t="s">
        <v>4100</v>
      </c>
      <c r="E2718" s="141" t="s">
        <v>4100</v>
      </c>
      <c r="F2718" s="141" t="s">
        <v>4100</v>
      </c>
      <c r="G2718" s="141" t="s">
        <v>4100</v>
      </c>
      <c r="H2718" s="141" t="s">
        <v>4100</v>
      </c>
      <c r="I2718" s="141" t="s">
        <v>4100</v>
      </c>
      <c r="J2718" s="141" t="s">
        <v>4100</v>
      </c>
      <c r="K2718" s="141" t="s">
        <v>4100</v>
      </c>
      <c r="L2718" s="141" t="s">
        <v>4100</v>
      </c>
      <c r="M2718" s="141" t="s">
        <v>4100</v>
      </c>
      <c r="N2718" s="141" t="s">
        <v>4099</v>
      </c>
      <c r="O2718" s="141" t="s">
        <v>4099</v>
      </c>
    </row>
    <row r="2719" spans="1:15" x14ac:dyDescent="0.2">
      <c r="A2719" s="141">
        <v>337974</v>
      </c>
      <c r="B2719" s="141" t="s">
        <v>4111</v>
      </c>
      <c r="C2719" s="141" t="s">
        <v>4099</v>
      </c>
      <c r="D2719" s="141" t="s">
        <v>4099</v>
      </c>
      <c r="E2719" s="141" t="s">
        <v>4099</v>
      </c>
      <c r="F2719" s="141" t="s">
        <v>4099</v>
      </c>
      <c r="G2719" s="141" t="s">
        <v>4099</v>
      </c>
      <c r="H2719" s="141" t="s">
        <v>4099</v>
      </c>
      <c r="I2719" s="141" t="s">
        <v>4099</v>
      </c>
      <c r="J2719" s="141" t="s">
        <v>4098</v>
      </c>
      <c r="K2719" s="141" t="s">
        <v>4098</v>
      </c>
      <c r="L2719" s="141" t="s">
        <v>4098</v>
      </c>
      <c r="M2719" s="141" t="s">
        <v>4098</v>
      </c>
      <c r="N2719" s="141" t="s">
        <v>4098</v>
      </c>
      <c r="O2719" s="141" t="s">
        <v>4098</v>
      </c>
    </row>
    <row r="2720" spans="1:15" x14ac:dyDescent="0.2">
      <c r="A2720" s="141">
        <v>337975</v>
      </c>
      <c r="B2720" s="141" t="s">
        <v>4111</v>
      </c>
      <c r="C2720" s="141" t="s">
        <v>4099</v>
      </c>
      <c r="D2720" s="141" t="s">
        <v>4099</v>
      </c>
      <c r="E2720" s="141" t="s">
        <v>4099</v>
      </c>
      <c r="F2720" s="141" t="s">
        <v>4099</v>
      </c>
      <c r="G2720" s="141" t="s">
        <v>4099</v>
      </c>
      <c r="H2720" s="141" t="s">
        <v>4099</v>
      </c>
      <c r="I2720" s="141" t="s">
        <v>4099</v>
      </c>
      <c r="J2720" s="141" t="s">
        <v>4098</v>
      </c>
      <c r="K2720" s="141" t="s">
        <v>4098</v>
      </c>
      <c r="L2720" s="141" t="s">
        <v>4098</v>
      </c>
      <c r="M2720" s="141" t="s">
        <v>4098</v>
      </c>
      <c r="N2720" s="141" t="s">
        <v>4098</v>
      </c>
      <c r="O2720" s="141" t="s">
        <v>4098</v>
      </c>
    </row>
    <row r="2721" spans="1:15" x14ac:dyDescent="0.2">
      <c r="A2721" s="141">
        <v>337978</v>
      </c>
      <c r="B2721" s="141" t="s">
        <v>4111</v>
      </c>
      <c r="C2721" s="141" t="s">
        <v>4100</v>
      </c>
      <c r="D2721" s="141" t="s">
        <v>4100</v>
      </c>
      <c r="E2721" s="141" t="s">
        <v>4099</v>
      </c>
      <c r="F2721" s="141" t="s">
        <v>4100</v>
      </c>
      <c r="G2721" s="141" t="s">
        <v>4100</v>
      </c>
      <c r="H2721" s="141" t="s">
        <v>4100</v>
      </c>
      <c r="I2721" s="141" t="s">
        <v>4099</v>
      </c>
      <c r="J2721" s="141" t="s">
        <v>4099</v>
      </c>
      <c r="K2721" s="141" t="s">
        <v>4100</v>
      </c>
      <c r="L2721" s="141" t="s">
        <v>4099</v>
      </c>
      <c r="M2721" s="141" t="s">
        <v>4099</v>
      </c>
      <c r="N2721" s="141" t="s">
        <v>4100</v>
      </c>
      <c r="O2721" s="141" t="s">
        <v>4099</v>
      </c>
    </row>
    <row r="2722" spans="1:15" x14ac:dyDescent="0.2">
      <c r="A2722" s="141">
        <v>337979</v>
      </c>
      <c r="B2722" s="141" t="s">
        <v>4111</v>
      </c>
      <c r="C2722" s="141" t="s">
        <v>4100</v>
      </c>
      <c r="D2722" s="141" t="s">
        <v>4100</v>
      </c>
      <c r="E2722" s="141" t="s">
        <v>4100</v>
      </c>
      <c r="F2722" s="141" t="s">
        <v>4099</v>
      </c>
      <c r="G2722" s="141" t="s">
        <v>4100</v>
      </c>
      <c r="H2722" s="141" t="s">
        <v>4100</v>
      </c>
      <c r="I2722" s="141" t="s">
        <v>4099</v>
      </c>
      <c r="J2722" s="141" t="s">
        <v>4098</v>
      </c>
      <c r="K2722" s="141" t="s">
        <v>4098</v>
      </c>
      <c r="L2722" s="141" t="s">
        <v>4098</v>
      </c>
      <c r="M2722" s="141" t="s">
        <v>4098</v>
      </c>
      <c r="N2722" s="141" t="s">
        <v>4098</v>
      </c>
      <c r="O2722" s="141" t="s">
        <v>4098</v>
      </c>
    </row>
    <row r="2723" spans="1:15" x14ac:dyDescent="0.2">
      <c r="A2723" s="141">
        <v>337981</v>
      </c>
      <c r="B2723" s="141" t="s">
        <v>4111</v>
      </c>
      <c r="C2723" s="141" t="s">
        <v>4099</v>
      </c>
      <c r="D2723" s="141" t="s">
        <v>4099</v>
      </c>
      <c r="E2723" s="141" t="s">
        <v>4099</v>
      </c>
      <c r="F2723" s="141" t="s">
        <v>4099</v>
      </c>
      <c r="G2723" s="141" t="s">
        <v>4099</v>
      </c>
      <c r="H2723" s="141" t="s">
        <v>4099</v>
      </c>
      <c r="I2723" s="141" t="s">
        <v>4099</v>
      </c>
      <c r="J2723" s="141" t="s">
        <v>4098</v>
      </c>
      <c r="K2723" s="141" t="s">
        <v>4098</v>
      </c>
      <c r="L2723" s="141" t="s">
        <v>4098</v>
      </c>
      <c r="M2723" s="141" t="s">
        <v>4098</v>
      </c>
      <c r="N2723" s="141" t="s">
        <v>4098</v>
      </c>
      <c r="O2723" s="141" t="s">
        <v>4098</v>
      </c>
    </row>
    <row r="2724" spans="1:15" x14ac:dyDescent="0.2">
      <c r="A2724" s="141">
        <v>337982</v>
      </c>
      <c r="B2724" s="141" t="s">
        <v>4111</v>
      </c>
      <c r="C2724" s="141" t="s">
        <v>4100</v>
      </c>
      <c r="D2724" s="141" t="s">
        <v>4099</v>
      </c>
      <c r="E2724" s="141" t="s">
        <v>4098</v>
      </c>
      <c r="F2724" s="141" t="s">
        <v>4099</v>
      </c>
      <c r="G2724" s="141" t="s">
        <v>4099</v>
      </c>
      <c r="H2724" s="141" t="s">
        <v>4100</v>
      </c>
      <c r="I2724" s="141" t="s">
        <v>4100</v>
      </c>
      <c r="J2724" s="141" t="s">
        <v>4098</v>
      </c>
      <c r="K2724" s="141" t="s">
        <v>4098</v>
      </c>
      <c r="L2724" s="141" t="s">
        <v>4098</v>
      </c>
      <c r="M2724" s="141" t="s">
        <v>4098</v>
      </c>
      <c r="N2724" s="141" t="s">
        <v>4098</v>
      </c>
      <c r="O2724" s="141" t="s">
        <v>4098</v>
      </c>
    </row>
    <row r="2725" spans="1:15" x14ac:dyDescent="0.2">
      <c r="A2725" s="141">
        <v>337983</v>
      </c>
      <c r="B2725" s="141" t="s">
        <v>4111</v>
      </c>
      <c r="C2725" s="141" t="s">
        <v>4100</v>
      </c>
      <c r="D2725" s="141" t="s">
        <v>4100</v>
      </c>
      <c r="E2725" s="141" t="s">
        <v>4099</v>
      </c>
      <c r="F2725" s="141" t="s">
        <v>4099</v>
      </c>
      <c r="G2725" s="141" t="s">
        <v>4100</v>
      </c>
      <c r="H2725" s="141" t="s">
        <v>4099</v>
      </c>
      <c r="I2725" s="141" t="s">
        <v>4099</v>
      </c>
      <c r="J2725" s="141" t="s">
        <v>4099</v>
      </c>
      <c r="K2725" s="141" t="s">
        <v>4100</v>
      </c>
      <c r="L2725" s="141" t="s">
        <v>4100</v>
      </c>
      <c r="M2725" s="141" t="s">
        <v>4099</v>
      </c>
      <c r="N2725" s="141" t="s">
        <v>4099</v>
      </c>
      <c r="O2725" s="141" t="s">
        <v>4099</v>
      </c>
    </row>
    <row r="2726" spans="1:15" x14ac:dyDescent="0.2">
      <c r="A2726" s="141">
        <v>337985</v>
      </c>
      <c r="B2726" s="141" t="s">
        <v>4111</v>
      </c>
      <c r="C2726" s="141" t="s">
        <v>4099</v>
      </c>
      <c r="D2726" s="141" t="s">
        <v>4099</v>
      </c>
      <c r="E2726" s="141" t="s">
        <v>4099</v>
      </c>
      <c r="F2726" s="141" t="s">
        <v>4099</v>
      </c>
      <c r="G2726" s="141" t="s">
        <v>4099</v>
      </c>
      <c r="H2726" s="141" t="s">
        <v>4098</v>
      </c>
      <c r="I2726" s="141" t="s">
        <v>4098</v>
      </c>
      <c r="J2726" s="141" t="s">
        <v>4098</v>
      </c>
      <c r="K2726" s="141" t="s">
        <v>4098</v>
      </c>
      <c r="L2726" s="141" t="s">
        <v>4098</v>
      </c>
      <c r="M2726" s="141" t="s">
        <v>4098</v>
      </c>
      <c r="N2726" s="141" t="s">
        <v>4098</v>
      </c>
      <c r="O2726" s="141" t="s">
        <v>4098</v>
      </c>
    </row>
    <row r="2727" spans="1:15" x14ac:dyDescent="0.2">
      <c r="A2727" s="141">
        <v>337986</v>
      </c>
      <c r="B2727" s="141" t="s">
        <v>4111</v>
      </c>
      <c r="C2727" s="141" t="s">
        <v>4100</v>
      </c>
      <c r="D2727" s="141" t="s">
        <v>4099</v>
      </c>
      <c r="E2727" s="141" t="s">
        <v>4100</v>
      </c>
      <c r="F2727" s="141" t="s">
        <v>4100</v>
      </c>
      <c r="G2727" s="141" t="s">
        <v>4100</v>
      </c>
      <c r="H2727" s="141" t="s">
        <v>4100</v>
      </c>
      <c r="I2727" s="141" t="s">
        <v>4100</v>
      </c>
      <c r="J2727" s="141" t="s">
        <v>4098</v>
      </c>
      <c r="K2727" s="141" t="s">
        <v>4098</v>
      </c>
      <c r="L2727" s="141" t="s">
        <v>4100</v>
      </c>
      <c r="M2727" s="141" t="s">
        <v>4098</v>
      </c>
      <c r="N2727" s="141" t="s">
        <v>4100</v>
      </c>
      <c r="O2727" s="141" t="s">
        <v>4098</v>
      </c>
    </row>
    <row r="2728" spans="1:15" x14ac:dyDescent="0.2">
      <c r="A2728" s="141">
        <v>337988</v>
      </c>
      <c r="B2728" s="141" t="s">
        <v>4111</v>
      </c>
      <c r="C2728" s="141" t="s">
        <v>4099</v>
      </c>
      <c r="D2728" s="141" t="s">
        <v>4099</v>
      </c>
      <c r="E2728" s="141" t="s">
        <v>4099</v>
      </c>
      <c r="F2728" s="141" t="s">
        <v>4099</v>
      </c>
      <c r="G2728" s="141" t="s">
        <v>4099</v>
      </c>
      <c r="H2728" s="141" t="s">
        <v>4099</v>
      </c>
      <c r="I2728" s="141" t="s">
        <v>4099</v>
      </c>
      <c r="J2728" s="141" t="s">
        <v>4098</v>
      </c>
      <c r="K2728" s="141" t="s">
        <v>4098</v>
      </c>
      <c r="L2728" s="141" t="s">
        <v>4098</v>
      </c>
      <c r="M2728" s="141" t="s">
        <v>4098</v>
      </c>
      <c r="N2728" s="141" t="s">
        <v>4098</v>
      </c>
      <c r="O2728" s="141" t="s">
        <v>4098</v>
      </c>
    </row>
    <row r="2729" spans="1:15" x14ac:dyDescent="0.2">
      <c r="A2729" s="141">
        <v>337989</v>
      </c>
      <c r="B2729" s="141" t="s">
        <v>4111</v>
      </c>
      <c r="C2729" s="141" t="s">
        <v>4099</v>
      </c>
      <c r="D2729" s="141" t="s">
        <v>4100</v>
      </c>
      <c r="E2729" s="141" t="s">
        <v>4099</v>
      </c>
      <c r="F2729" s="141" t="s">
        <v>4100</v>
      </c>
      <c r="G2729" s="141" t="s">
        <v>4099</v>
      </c>
      <c r="H2729" s="141" t="s">
        <v>4100</v>
      </c>
      <c r="I2729" s="141" t="s">
        <v>4100</v>
      </c>
      <c r="J2729" s="141" t="s">
        <v>4099</v>
      </c>
      <c r="K2729" s="141" t="s">
        <v>4099</v>
      </c>
      <c r="L2729" s="141" t="s">
        <v>4099</v>
      </c>
      <c r="M2729" s="141" t="s">
        <v>4099</v>
      </c>
      <c r="N2729" s="141" t="s">
        <v>4098</v>
      </c>
      <c r="O2729" s="141" t="s">
        <v>4099</v>
      </c>
    </row>
    <row r="2730" spans="1:15" x14ac:dyDescent="0.2">
      <c r="A2730" s="141">
        <v>337990</v>
      </c>
      <c r="B2730" s="141" t="s">
        <v>4111</v>
      </c>
      <c r="C2730" s="141" t="s">
        <v>4099</v>
      </c>
      <c r="D2730" s="141" t="s">
        <v>4099</v>
      </c>
      <c r="E2730" s="141" t="s">
        <v>4099</v>
      </c>
      <c r="F2730" s="141" t="s">
        <v>4100</v>
      </c>
      <c r="G2730" s="141" t="s">
        <v>4100</v>
      </c>
      <c r="H2730" s="141" t="s">
        <v>4099</v>
      </c>
      <c r="I2730" s="141" t="s">
        <v>4099</v>
      </c>
      <c r="J2730" s="141" t="s">
        <v>4098</v>
      </c>
      <c r="K2730" s="141" t="s">
        <v>4098</v>
      </c>
      <c r="L2730" s="141" t="s">
        <v>4098</v>
      </c>
      <c r="M2730" s="141" t="s">
        <v>4098</v>
      </c>
      <c r="N2730" s="141" t="s">
        <v>4098</v>
      </c>
      <c r="O2730" s="141" t="s">
        <v>4098</v>
      </c>
    </row>
    <row r="2731" spans="1:15" x14ac:dyDescent="0.2">
      <c r="A2731" s="141">
        <v>337991</v>
      </c>
      <c r="B2731" s="141" t="s">
        <v>4111</v>
      </c>
      <c r="C2731" s="141" t="s">
        <v>4099</v>
      </c>
      <c r="D2731" s="141" t="s">
        <v>4099</v>
      </c>
      <c r="E2731" s="141" t="s">
        <v>4099</v>
      </c>
      <c r="F2731" s="141" t="s">
        <v>4099</v>
      </c>
      <c r="G2731" s="141" t="s">
        <v>4099</v>
      </c>
      <c r="H2731" s="141" t="s">
        <v>4099</v>
      </c>
      <c r="I2731" s="141" t="s">
        <v>4098</v>
      </c>
      <c r="J2731" s="141" t="s">
        <v>4098</v>
      </c>
      <c r="K2731" s="141" t="s">
        <v>4098</v>
      </c>
      <c r="L2731" s="141" t="s">
        <v>4098</v>
      </c>
      <c r="M2731" s="141" t="s">
        <v>4098</v>
      </c>
      <c r="N2731" s="141" t="s">
        <v>4098</v>
      </c>
      <c r="O2731" s="141" t="s">
        <v>4098</v>
      </c>
    </row>
    <row r="2732" spans="1:15" x14ac:dyDescent="0.2">
      <c r="A2732" s="141">
        <v>337993</v>
      </c>
      <c r="B2732" s="141" t="s">
        <v>4111</v>
      </c>
      <c r="C2732" s="141" t="s">
        <v>4100</v>
      </c>
      <c r="D2732" s="141" t="s">
        <v>4099</v>
      </c>
      <c r="E2732" s="141" t="s">
        <v>4099</v>
      </c>
      <c r="F2732" s="141" t="s">
        <v>4099</v>
      </c>
      <c r="G2732" s="141" t="s">
        <v>4100</v>
      </c>
      <c r="H2732" s="141" t="s">
        <v>4100</v>
      </c>
      <c r="I2732" s="141" t="s">
        <v>4100</v>
      </c>
      <c r="J2732" s="141" t="s">
        <v>4098</v>
      </c>
      <c r="K2732" s="141" t="s">
        <v>4098</v>
      </c>
      <c r="L2732" s="141" t="s">
        <v>4098</v>
      </c>
      <c r="M2732" s="141" t="s">
        <v>4098</v>
      </c>
      <c r="N2732" s="141" t="s">
        <v>4098</v>
      </c>
      <c r="O2732" s="141" t="s">
        <v>4098</v>
      </c>
    </row>
    <row r="2733" spans="1:15" x14ac:dyDescent="0.2">
      <c r="A2733" s="141">
        <v>337994</v>
      </c>
      <c r="B2733" s="141" t="s">
        <v>4111</v>
      </c>
      <c r="C2733" s="141" t="s">
        <v>4099</v>
      </c>
      <c r="D2733" s="141" t="s">
        <v>4099</v>
      </c>
      <c r="E2733" s="141" t="s">
        <v>4099</v>
      </c>
      <c r="F2733" s="141" t="s">
        <v>4099</v>
      </c>
      <c r="G2733" s="141" t="s">
        <v>4099</v>
      </c>
      <c r="H2733" s="141" t="s">
        <v>4099</v>
      </c>
      <c r="I2733" s="141" t="s">
        <v>4099</v>
      </c>
      <c r="J2733" s="141" t="s">
        <v>4098</v>
      </c>
      <c r="K2733" s="141" t="s">
        <v>4098</v>
      </c>
      <c r="L2733" s="141" t="s">
        <v>4098</v>
      </c>
      <c r="M2733" s="141" t="s">
        <v>4098</v>
      </c>
      <c r="N2733" s="141" t="s">
        <v>4098</v>
      </c>
      <c r="O2733" s="141" t="s">
        <v>4098</v>
      </c>
    </row>
    <row r="2734" spans="1:15" x14ac:dyDescent="0.2">
      <c r="A2734" s="141">
        <v>337995</v>
      </c>
      <c r="B2734" s="141" t="s">
        <v>4111</v>
      </c>
      <c r="C2734" s="141" t="s">
        <v>4099</v>
      </c>
      <c r="D2734" s="141" t="s">
        <v>4099</v>
      </c>
      <c r="E2734" s="141" t="s">
        <v>4099</v>
      </c>
      <c r="F2734" s="141" t="s">
        <v>4099</v>
      </c>
      <c r="G2734" s="141" t="s">
        <v>4099</v>
      </c>
      <c r="H2734" s="141" t="s">
        <v>4099</v>
      </c>
      <c r="I2734" s="141" t="s">
        <v>4099</v>
      </c>
      <c r="J2734" s="141" t="s">
        <v>4098</v>
      </c>
      <c r="K2734" s="141" t="s">
        <v>4098</v>
      </c>
      <c r="L2734" s="141" t="s">
        <v>4098</v>
      </c>
      <c r="M2734" s="141" t="s">
        <v>4098</v>
      </c>
      <c r="N2734" s="141" t="s">
        <v>4098</v>
      </c>
      <c r="O2734" s="141" t="s">
        <v>4098</v>
      </c>
    </row>
    <row r="2735" spans="1:15" x14ac:dyDescent="0.2">
      <c r="A2735" s="141">
        <v>337996</v>
      </c>
      <c r="B2735" s="141" t="s">
        <v>4111</v>
      </c>
      <c r="C2735" s="141" t="s">
        <v>4100</v>
      </c>
      <c r="D2735" s="141" t="s">
        <v>4100</v>
      </c>
      <c r="E2735" s="141" t="s">
        <v>4099</v>
      </c>
      <c r="F2735" s="141" t="s">
        <v>4100</v>
      </c>
      <c r="G2735" s="141" t="s">
        <v>4100</v>
      </c>
      <c r="H2735" s="141" t="s">
        <v>4100</v>
      </c>
      <c r="I2735" s="141" t="s">
        <v>4100</v>
      </c>
      <c r="J2735" s="141" t="s">
        <v>4100</v>
      </c>
      <c r="K2735" s="141" t="s">
        <v>4099</v>
      </c>
      <c r="L2735" s="141" t="s">
        <v>4098</v>
      </c>
      <c r="M2735" s="141" t="s">
        <v>4100</v>
      </c>
      <c r="N2735" s="141" t="s">
        <v>4099</v>
      </c>
      <c r="O2735" s="141" t="s">
        <v>4098</v>
      </c>
    </row>
    <row r="2736" spans="1:15" x14ac:dyDescent="0.2">
      <c r="A2736" s="141">
        <v>337997</v>
      </c>
      <c r="B2736" s="141" t="s">
        <v>4111</v>
      </c>
      <c r="C2736" s="141" t="s">
        <v>4099</v>
      </c>
      <c r="D2736" s="141" t="s">
        <v>4098</v>
      </c>
      <c r="E2736" s="141" t="s">
        <v>4099</v>
      </c>
      <c r="F2736" s="141" t="s">
        <v>4099</v>
      </c>
      <c r="G2736" s="141" t="s">
        <v>4099</v>
      </c>
      <c r="H2736" s="141" t="s">
        <v>4098</v>
      </c>
      <c r="I2736" s="141" t="s">
        <v>4098</v>
      </c>
      <c r="J2736" s="141" t="s">
        <v>4098</v>
      </c>
      <c r="K2736" s="141" t="s">
        <v>4098</v>
      </c>
      <c r="L2736" s="141" t="s">
        <v>4098</v>
      </c>
      <c r="M2736" s="141" t="s">
        <v>4098</v>
      </c>
      <c r="N2736" s="141" t="s">
        <v>4098</v>
      </c>
      <c r="O2736" s="141" t="s">
        <v>4098</v>
      </c>
    </row>
    <row r="2737" spans="1:15" x14ac:dyDescent="0.2">
      <c r="A2737" s="141">
        <v>337998</v>
      </c>
      <c r="B2737" s="141" t="s">
        <v>4111</v>
      </c>
      <c r="C2737" s="141" t="s">
        <v>4099</v>
      </c>
      <c r="D2737" s="141" t="s">
        <v>4099</v>
      </c>
      <c r="E2737" s="141" t="s">
        <v>4099</v>
      </c>
      <c r="F2737" s="141" t="s">
        <v>4099</v>
      </c>
      <c r="G2737" s="141" t="s">
        <v>4099</v>
      </c>
      <c r="H2737" s="141" t="s">
        <v>4098</v>
      </c>
      <c r="I2737" s="141" t="s">
        <v>4098</v>
      </c>
      <c r="J2737" s="141" t="s">
        <v>4098</v>
      </c>
      <c r="K2737" s="141" t="s">
        <v>4098</v>
      </c>
      <c r="L2737" s="141" t="s">
        <v>4098</v>
      </c>
      <c r="M2737" s="141" t="s">
        <v>4098</v>
      </c>
      <c r="N2737" s="141" t="s">
        <v>4098</v>
      </c>
      <c r="O2737" s="141" t="s">
        <v>4098</v>
      </c>
    </row>
    <row r="2738" spans="1:15" x14ac:dyDescent="0.2">
      <c r="A2738" s="141">
        <v>338000</v>
      </c>
      <c r="B2738" s="141" t="s">
        <v>4111</v>
      </c>
      <c r="C2738" s="141" t="s">
        <v>4099</v>
      </c>
      <c r="D2738" s="141" t="s">
        <v>4099</v>
      </c>
      <c r="E2738" s="141" t="s">
        <v>4099</v>
      </c>
      <c r="F2738" s="141" t="s">
        <v>4099</v>
      </c>
      <c r="G2738" s="141" t="s">
        <v>4099</v>
      </c>
      <c r="H2738" s="141" t="s">
        <v>4099</v>
      </c>
      <c r="I2738" s="141" t="s">
        <v>4099</v>
      </c>
      <c r="J2738" s="141" t="s">
        <v>4098</v>
      </c>
      <c r="K2738" s="141" t="s">
        <v>4098</v>
      </c>
      <c r="L2738" s="141" t="s">
        <v>4098</v>
      </c>
      <c r="M2738" s="141" t="s">
        <v>4098</v>
      </c>
      <c r="N2738" s="141" t="s">
        <v>4098</v>
      </c>
      <c r="O2738" s="141" t="s">
        <v>4098</v>
      </c>
    </row>
    <row r="2739" spans="1:15" x14ac:dyDescent="0.2">
      <c r="A2739" s="141">
        <v>338001</v>
      </c>
      <c r="B2739" s="141" t="s">
        <v>4111</v>
      </c>
      <c r="C2739" s="141" t="s">
        <v>4099</v>
      </c>
      <c r="D2739" s="141" t="s">
        <v>4100</v>
      </c>
      <c r="E2739" s="141" t="s">
        <v>4099</v>
      </c>
      <c r="F2739" s="141" t="s">
        <v>4098</v>
      </c>
      <c r="G2739" s="141" t="s">
        <v>4100</v>
      </c>
      <c r="H2739" s="141" t="s">
        <v>4100</v>
      </c>
      <c r="I2739" s="141" t="s">
        <v>4099</v>
      </c>
      <c r="J2739" s="141" t="s">
        <v>4098</v>
      </c>
      <c r="K2739" s="141" t="s">
        <v>4099</v>
      </c>
      <c r="L2739" s="141" t="s">
        <v>4099</v>
      </c>
      <c r="M2739" s="141" t="s">
        <v>4099</v>
      </c>
      <c r="N2739" s="141" t="s">
        <v>4099</v>
      </c>
      <c r="O2739" s="141" t="s">
        <v>4099</v>
      </c>
    </row>
    <row r="2740" spans="1:15" x14ac:dyDescent="0.2">
      <c r="A2740" s="141">
        <v>338003</v>
      </c>
      <c r="B2740" s="141" t="s">
        <v>4111</v>
      </c>
      <c r="C2740" s="141" t="s">
        <v>4099</v>
      </c>
      <c r="D2740" s="141" t="s">
        <v>4099</v>
      </c>
      <c r="E2740" s="141" t="s">
        <v>4099</v>
      </c>
      <c r="F2740" s="141" t="s">
        <v>4099</v>
      </c>
      <c r="G2740" s="141" t="s">
        <v>4099</v>
      </c>
      <c r="H2740" s="141" t="s">
        <v>4099</v>
      </c>
      <c r="I2740" s="141" t="s">
        <v>4099</v>
      </c>
      <c r="J2740" s="141" t="s">
        <v>4098</v>
      </c>
      <c r="K2740" s="141" t="s">
        <v>4098</v>
      </c>
      <c r="L2740" s="141" t="s">
        <v>4098</v>
      </c>
      <c r="M2740" s="141" t="s">
        <v>4098</v>
      </c>
      <c r="N2740" s="141" t="s">
        <v>4098</v>
      </c>
      <c r="O2740" s="141" t="s">
        <v>4098</v>
      </c>
    </row>
    <row r="2741" spans="1:15" x14ac:dyDescent="0.2">
      <c r="A2741" s="141">
        <v>338004</v>
      </c>
      <c r="B2741" s="141" t="s">
        <v>4111</v>
      </c>
      <c r="C2741" s="141" t="s">
        <v>4100</v>
      </c>
      <c r="D2741" s="141" t="s">
        <v>4099</v>
      </c>
      <c r="E2741" s="141" t="s">
        <v>4099</v>
      </c>
      <c r="F2741" s="141" t="s">
        <v>4099</v>
      </c>
      <c r="G2741" s="141" t="s">
        <v>4100</v>
      </c>
      <c r="H2741" s="141" t="s">
        <v>4099</v>
      </c>
      <c r="I2741" s="141" t="s">
        <v>4100</v>
      </c>
      <c r="J2741" s="141" t="s">
        <v>4099</v>
      </c>
      <c r="K2741" s="141" t="s">
        <v>4099</v>
      </c>
      <c r="L2741" s="141" t="s">
        <v>4099</v>
      </c>
      <c r="M2741" s="141" t="s">
        <v>4099</v>
      </c>
      <c r="N2741" s="141" t="s">
        <v>4099</v>
      </c>
      <c r="O2741" s="141" t="s">
        <v>4099</v>
      </c>
    </row>
    <row r="2742" spans="1:15" x14ac:dyDescent="0.2">
      <c r="A2742" s="141">
        <v>338010</v>
      </c>
      <c r="B2742" s="141" t="s">
        <v>4111</v>
      </c>
      <c r="C2742" s="141" t="s">
        <v>4100</v>
      </c>
      <c r="D2742" s="141" t="s">
        <v>4100</v>
      </c>
      <c r="E2742" s="141" t="s">
        <v>4100</v>
      </c>
      <c r="F2742" s="141" t="s">
        <v>4099</v>
      </c>
      <c r="G2742" s="141" t="s">
        <v>4100</v>
      </c>
      <c r="H2742" s="141" t="s">
        <v>4099</v>
      </c>
      <c r="I2742" s="141" t="s">
        <v>4099</v>
      </c>
      <c r="J2742" s="141" t="s">
        <v>4099</v>
      </c>
      <c r="K2742" s="141" t="s">
        <v>4099</v>
      </c>
      <c r="L2742" s="141" t="s">
        <v>4099</v>
      </c>
      <c r="M2742" s="141" t="s">
        <v>4098</v>
      </c>
      <c r="N2742" s="141" t="s">
        <v>4100</v>
      </c>
      <c r="O2742" s="141" t="s">
        <v>4098</v>
      </c>
    </row>
    <row r="2743" spans="1:15" x14ac:dyDescent="0.2">
      <c r="A2743" s="141">
        <v>338012</v>
      </c>
      <c r="B2743" s="141" t="s">
        <v>4111</v>
      </c>
      <c r="C2743" s="141" t="s">
        <v>4099</v>
      </c>
      <c r="D2743" s="141" t="s">
        <v>4098</v>
      </c>
      <c r="E2743" s="141" t="s">
        <v>4098</v>
      </c>
      <c r="F2743" s="141" t="s">
        <v>4099</v>
      </c>
      <c r="G2743" s="141" t="s">
        <v>4099</v>
      </c>
      <c r="H2743" s="141" t="s">
        <v>4099</v>
      </c>
      <c r="I2743" s="141" t="s">
        <v>4099</v>
      </c>
      <c r="J2743" s="141" t="s">
        <v>4098</v>
      </c>
      <c r="K2743" s="141" t="s">
        <v>4098</v>
      </c>
      <c r="L2743" s="141" t="s">
        <v>4098</v>
      </c>
      <c r="M2743" s="141" t="s">
        <v>4098</v>
      </c>
      <c r="N2743" s="141" t="s">
        <v>4098</v>
      </c>
      <c r="O2743" s="141" t="s">
        <v>4098</v>
      </c>
    </row>
    <row r="2744" spans="1:15" x14ac:dyDescent="0.2">
      <c r="A2744" s="141">
        <v>338014</v>
      </c>
      <c r="B2744" s="141" t="s">
        <v>4111</v>
      </c>
      <c r="C2744" s="141" t="s">
        <v>4099</v>
      </c>
      <c r="D2744" s="141" t="s">
        <v>4099</v>
      </c>
      <c r="E2744" s="141" t="s">
        <v>4099</v>
      </c>
      <c r="F2744" s="141" t="s">
        <v>4099</v>
      </c>
      <c r="G2744" s="141" t="s">
        <v>4099</v>
      </c>
      <c r="H2744" s="141" t="s">
        <v>4099</v>
      </c>
      <c r="I2744" s="141" t="s">
        <v>4099</v>
      </c>
      <c r="J2744" s="141" t="s">
        <v>4098</v>
      </c>
      <c r="K2744" s="141" t="s">
        <v>4098</v>
      </c>
      <c r="L2744" s="141" t="s">
        <v>4098</v>
      </c>
      <c r="M2744" s="141" t="s">
        <v>4098</v>
      </c>
      <c r="N2744" s="141" t="s">
        <v>4098</v>
      </c>
      <c r="O2744" s="141" t="s">
        <v>4098</v>
      </c>
    </row>
    <row r="2745" spans="1:15" x14ac:dyDescent="0.2">
      <c r="A2745" s="141">
        <v>338017</v>
      </c>
      <c r="B2745" s="141" t="s">
        <v>4111</v>
      </c>
      <c r="C2745" s="141" t="s">
        <v>4100</v>
      </c>
      <c r="D2745" s="141" t="s">
        <v>4098</v>
      </c>
      <c r="E2745" s="141" t="s">
        <v>4099</v>
      </c>
      <c r="F2745" s="141" t="s">
        <v>4100</v>
      </c>
      <c r="G2745" s="141" t="s">
        <v>4098</v>
      </c>
      <c r="H2745" s="141" t="s">
        <v>4100</v>
      </c>
      <c r="I2745" s="141" t="s">
        <v>4099</v>
      </c>
      <c r="J2745" s="141" t="s">
        <v>4098</v>
      </c>
      <c r="K2745" s="141" t="s">
        <v>4099</v>
      </c>
      <c r="L2745" s="141" t="s">
        <v>4099</v>
      </c>
      <c r="M2745" s="141" t="s">
        <v>4098</v>
      </c>
      <c r="N2745" s="141" t="s">
        <v>4098</v>
      </c>
      <c r="O2745" s="141" t="s">
        <v>4098</v>
      </c>
    </row>
    <row r="2746" spans="1:15" x14ac:dyDescent="0.2">
      <c r="A2746" s="141">
        <v>338018</v>
      </c>
      <c r="B2746" s="141" t="s">
        <v>4111</v>
      </c>
      <c r="C2746" s="141" t="s">
        <v>4100</v>
      </c>
      <c r="D2746" s="141" t="s">
        <v>4100</v>
      </c>
      <c r="E2746" s="141" t="s">
        <v>4100</v>
      </c>
      <c r="F2746" s="141" t="s">
        <v>4100</v>
      </c>
      <c r="G2746" s="141" t="s">
        <v>4100</v>
      </c>
      <c r="H2746" s="141" t="s">
        <v>4100</v>
      </c>
      <c r="I2746" s="141" t="s">
        <v>4100</v>
      </c>
      <c r="J2746" s="141" t="s">
        <v>4098</v>
      </c>
      <c r="K2746" s="141" t="s">
        <v>4098</v>
      </c>
      <c r="L2746" s="141" t="s">
        <v>4098</v>
      </c>
      <c r="M2746" s="141" t="s">
        <v>4098</v>
      </c>
      <c r="N2746" s="141" t="s">
        <v>4098</v>
      </c>
      <c r="O2746" s="141" t="s">
        <v>4098</v>
      </c>
    </row>
    <row r="2747" spans="1:15" x14ac:dyDescent="0.2">
      <c r="A2747" s="141">
        <v>338019</v>
      </c>
      <c r="B2747" s="141" t="s">
        <v>4111</v>
      </c>
      <c r="C2747" s="141" t="s">
        <v>4100</v>
      </c>
      <c r="D2747" s="141" t="s">
        <v>4099</v>
      </c>
      <c r="E2747" s="141" t="s">
        <v>4100</v>
      </c>
      <c r="F2747" s="141" t="s">
        <v>4098</v>
      </c>
      <c r="G2747" s="141" t="s">
        <v>4099</v>
      </c>
      <c r="H2747" s="141" t="s">
        <v>4099</v>
      </c>
      <c r="I2747" s="141" t="s">
        <v>4099</v>
      </c>
      <c r="J2747" s="141" t="s">
        <v>4100</v>
      </c>
      <c r="K2747" s="141" t="s">
        <v>4100</v>
      </c>
      <c r="L2747" s="141" t="s">
        <v>4098</v>
      </c>
      <c r="M2747" s="141" t="s">
        <v>4098</v>
      </c>
      <c r="N2747" s="141" t="s">
        <v>4099</v>
      </c>
      <c r="O2747" s="141" t="s">
        <v>4098</v>
      </c>
    </row>
    <row r="2748" spans="1:15" x14ac:dyDescent="0.2">
      <c r="A2748" s="141">
        <v>338020</v>
      </c>
      <c r="B2748" s="141" t="s">
        <v>4111</v>
      </c>
      <c r="C2748" s="141" t="s">
        <v>4099</v>
      </c>
      <c r="D2748" s="141" t="s">
        <v>4099</v>
      </c>
      <c r="E2748" s="141" t="s">
        <v>4099</v>
      </c>
      <c r="F2748" s="141" t="s">
        <v>4098</v>
      </c>
      <c r="G2748" s="141" t="s">
        <v>4099</v>
      </c>
      <c r="H2748" s="141" t="s">
        <v>4098</v>
      </c>
      <c r="I2748" s="141" t="s">
        <v>4098</v>
      </c>
      <c r="J2748" s="141" t="s">
        <v>4098</v>
      </c>
      <c r="K2748" s="141" t="s">
        <v>4098</v>
      </c>
      <c r="L2748" s="141" t="s">
        <v>4098</v>
      </c>
      <c r="M2748" s="141" t="s">
        <v>4098</v>
      </c>
      <c r="N2748" s="141" t="s">
        <v>4098</v>
      </c>
      <c r="O2748" s="141" t="s">
        <v>4098</v>
      </c>
    </row>
    <row r="2749" spans="1:15" x14ac:dyDescent="0.2">
      <c r="A2749" s="141">
        <v>338021</v>
      </c>
      <c r="B2749" s="141" t="s">
        <v>4111</v>
      </c>
      <c r="C2749" s="141" t="s">
        <v>4098</v>
      </c>
      <c r="D2749" s="141" t="s">
        <v>4099</v>
      </c>
      <c r="E2749" s="141" t="s">
        <v>4098</v>
      </c>
      <c r="F2749" s="141" t="s">
        <v>4098</v>
      </c>
      <c r="G2749" s="141" t="s">
        <v>4098</v>
      </c>
      <c r="H2749" s="141" t="s">
        <v>4099</v>
      </c>
      <c r="I2749" s="141" t="s">
        <v>4098</v>
      </c>
      <c r="J2749" s="141" t="s">
        <v>4098</v>
      </c>
      <c r="K2749" s="141" t="s">
        <v>4098</v>
      </c>
      <c r="L2749" s="141" t="s">
        <v>4098</v>
      </c>
      <c r="M2749" s="141" t="s">
        <v>4098</v>
      </c>
      <c r="N2749" s="141" t="s">
        <v>4098</v>
      </c>
      <c r="O2749" s="141" t="s">
        <v>4098</v>
      </c>
    </row>
    <row r="2750" spans="1:15" x14ac:dyDescent="0.2">
      <c r="A2750" s="141">
        <v>338023</v>
      </c>
      <c r="B2750" s="141" t="s">
        <v>4111</v>
      </c>
      <c r="C2750" s="141" t="s">
        <v>4099</v>
      </c>
      <c r="D2750" s="141" t="s">
        <v>4098</v>
      </c>
      <c r="E2750" s="141" t="s">
        <v>4098</v>
      </c>
      <c r="F2750" s="141" t="s">
        <v>4099</v>
      </c>
      <c r="G2750" s="141" t="s">
        <v>4099</v>
      </c>
      <c r="H2750" s="141" t="s">
        <v>4098</v>
      </c>
      <c r="I2750" s="141" t="s">
        <v>4098</v>
      </c>
      <c r="J2750" s="141" t="s">
        <v>4098</v>
      </c>
      <c r="K2750" s="141" t="s">
        <v>4098</v>
      </c>
      <c r="L2750" s="141" t="s">
        <v>4098</v>
      </c>
      <c r="M2750" s="141" t="s">
        <v>4098</v>
      </c>
      <c r="N2750" s="141" t="s">
        <v>4098</v>
      </c>
      <c r="O2750" s="141" t="s">
        <v>4098</v>
      </c>
    </row>
    <row r="2751" spans="1:15" x14ac:dyDescent="0.2">
      <c r="A2751" s="141">
        <v>338025</v>
      </c>
      <c r="B2751" s="141" t="s">
        <v>4111</v>
      </c>
      <c r="C2751" s="141" t="s">
        <v>4100</v>
      </c>
      <c r="D2751" s="141" t="s">
        <v>4098</v>
      </c>
      <c r="E2751" s="141" t="s">
        <v>4100</v>
      </c>
      <c r="F2751" s="141" t="s">
        <v>4100</v>
      </c>
      <c r="G2751" s="141" t="s">
        <v>4098</v>
      </c>
      <c r="H2751" s="141" t="s">
        <v>4099</v>
      </c>
      <c r="I2751" s="141" t="s">
        <v>4099</v>
      </c>
      <c r="J2751" s="141" t="s">
        <v>4098</v>
      </c>
      <c r="K2751" s="141" t="s">
        <v>4098</v>
      </c>
      <c r="L2751" s="141" t="s">
        <v>4098</v>
      </c>
      <c r="M2751" s="141" t="s">
        <v>4098</v>
      </c>
      <c r="N2751" s="141" t="s">
        <v>4098</v>
      </c>
      <c r="O2751" s="141" t="s">
        <v>4098</v>
      </c>
    </row>
    <row r="2752" spans="1:15" x14ac:dyDescent="0.2">
      <c r="A2752" s="141">
        <v>338027</v>
      </c>
      <c r="B2752" s="141" t="s">
        <v>4111</v>
      </c>
      <c r="C2752" s="141" t="s">
        <v>4100</v>
      </c>
      <c r="D2752" s="141" t="s">
        <v>4100</v>
      </c>
      <c r="E2752" s="141" t="s">
        <v>4100</v>
      </c>
      <c r="F2752" s="141" t="s">
        <v>4100</v>
      </c>
      <c r="G2752" s="141" t="s">
        <v>4100</v>
      </c>
      <c r="H2752" s="141" t="s">
        <v>4100</v>
      </c>
      <c r="I2752" s="141" t="s">
        <v>4100</v>
      </c>
      <c r="J2752" s="141" t="s">
        <v>4099</v>
      </c>
      <c r="K2752" s="141" t="s">
        <v>4099</v>
      </c>
      <c r="L2752" s="141" t="s">
        <v>4099</v>
      </c>
      <c r="M2752" s="141" t="s">
        <v>4099</v>
      </c>
      <c r="N2752" s="141" t="s">
        <v>4099</v>
      </c>
      <c r="O2752" s="141" t="s">
        <v>4098</v>
      </c>
    </row>
    <row r="2753" spans="1:15" x14ac:dyDescent="0.2">
      <c r="A2753" s="141">
        <v>338030</v>
      </c>
      <c r="B2753" s="141" t="s">
        <v>4111</v>
      </c>
      <c r="C2753" s="141" t="s">
        <v>4099</v>
      </c>
      <c r="D2753" s="141" t="s">
        <v>4099</v>
      </c>
      <c r="E2753" s="141" t="s">
        <v>4099</v>
      </c>
      <c r="F2753" s="141" t="s">
        <v>4099</v>
      </c>
      <c r="G2753" s="141" t="s">
        <v>4099</v>
      </c>
      <c r="H2753" s="141" t="s">
        <v>4099</v>
      </c>
      <c r="I2753" s="141" t="s">
        <v>4099</v>
      </c>
      <c r="J2753" s="141" t="s">
        <v>4098</v>
      </c>
      <c r="K2753" s="141" t="s">
        <v>4098</v>
      </c>
      <c r="L2753" s="141" t="s">
        <v>4098</v>
      </c>
      <c r="M2753" s="141" t="s">
        <v>4098</v>
      </c>
      <c r="N2753" s="141" t="s">
        <v>4098</v>
      </c>
      <c r="O2753" s="141" t="s">
        <v>4098</v>
      </c>
    </row>
    <row r="2754" spans="1:15" x14ac:dyDescent="0.2">
      <c r="A2754" s="141">
        <v>338032</v>
      </c>
      <c r="B2754" s="141" t="s">
        <v>4111</v>
      </c>
      <c r="C2754" s="141" t="s">
        <v>4099</v>
      </c>
      <c r="D2754" s="141" t="s">
        <v>4099</v>
      </c>
      <c r="E2754" s="141" t="s">
        <v>4098</v>
      </c>
      <c r="F2754" s="141" t="s">
        <v>4099</v>
      </c>
      <c r="G2754" s="141" t="s">
        <v>4098</v>
      </c>
      <c r="H2754" s="141" t="s">
        <v>4098</v>
      </c>
      <c r="I2754" s="141" t="s">
        <v>4099</v>
      </c>
      <c r="J2754" s="141" t="s">
        <v>4098</v>
      </c>
      <c r="K2754" s="141" t="s">
        <v>4098</v>
      </c>
      <c r="L2754" s="141" t="s">
        <v>4098</v>
      </c>
      <c r="M2754" s="141" t="s">
        <v>4098</v>
      </c>
      <c r="N2754" s="141" t="s">
        <v>4098</v>
      </c>
      <c r="O2754" s="141" t="s">
        <v>4098</v>
      </c>
    </row>
    <row r="2755" spans="1:15" x14ac:dyDescent="0.2">
      <c r="A2755" s="141">
        <v>338038</v>
      </c>
      <c r="B2755" s="141" t="s">
        <v>4111</v>
      </c>
      <c r="C2755" s="141" t="s">
        <v>4099</v>
      </c>
      <c r="D2755" s="141" t="s">
        <v>4099</v>
      </c>
      <c r="E2755" s="141" t="s">
        <v>4099</v>
      </c>
      <c r="F2755" s="141" t="s">
        <v>4098</v>
      </c>
      <c r="G2755" s="141" t="s">
        <v>4099</v>
      </c>
      <c r="H2755" s="141" t="s">
        <v>4099</v>
      </c>
      <c r="I2755" s="141" t="s">
        <v>4098</v>
      </c>
      <c r="J2755" s="141" t="s">
        <v>4098</v>
      </c>
      <c r="K2755" s="141" t="s">
        <v>4098</v>
      </c>
      <c r="L2755" s="141" t="s">
        <v>4098</v>
      </c>
      <c r="M2755" s="141" t="s">
        <v>4098</v>
      </c>
      <c r="N2755" s="141" t="s">
        <v>4098</v>
      </c>
      <c r="O2755" s="141" t="s">
        <v>4098</v>
      </c>
    </row>
    <row r="2756" spans="1:15" x14ac:dyDescent="0.2">
      <c r="A2756" s="141">
        <v>338041</v>
      </c>
      <c r="B2756" s="141" t="s">
        <v>4111</v>
      </c>
      <c r="C2756" s="141" t="s">
        <v>4100</v>
      </c>
      <c r="D2756" s="141" t="s">
        <v>4100</v>
      </c>
      <c r="E2756" s="141" t="s">
        <v>4099</v>
      </c>
      <c r="F2756" s="141" t="s">
        <v>4100</v>
      </c>
      <c r="G2756" s="141" t="s">
        <v>4100</v>
      </c>
      <c r="H2756" s="141" t="s">
        <v>4099</v>
      </c>
      <c r="I2756" s="141" t="s">
        <v>4100</v>
      </c>
      <c r="J2756" s="141" t="s">
        <v>4099</v>
      </c>
      <c r="K2756" s="141" t="s">
        <v>4100</v>
      </c>
      <c r="L2756" s="141" t="s">
        <v>4099</v>
      </c>
      <c r="M2756" s="141" t="s">
        <v>4099</v>
      </c>
      <c r="N2756" s="141" t="s">
        <v>4100</v>
      </c>
      <c r="O2756" s="141" t="s">
        <v>4098</v>
      </c>
    </row>
    <row r="2757" spans="1:15" x14ac:dyDescent="0.2">
      <c r="A2757" s="141">
        <v>338043</v>
      </c>
      <c r="B2757" s="141" t="s">
        <v>4111</v>
      </c>
      <c r="C2757" s="141" t="s">
        <v>4099</v>
      </c>
      <c r="D2757" s="141" t="s">
        <v>4100</v>
      </c>
      <c r="E2757" s="141" t="s">
        <v>4099</v>
      </c>
      <c r="F2757" s="141" t="s">
        <v>4099</v>
      </c>
      <c r="G2757" s="141" t="s">
        <v>4099</v>
      </c>
      <c r="H2757" s="141" t="s">
        <v>4100</v>
      </c>
      <c r="I2757" s="141" t="s">
        <v>4098</v>
      </c>
      <c r="J2757" s="141" t="s">
        <v>4099</v>
      </c>
      <c r="K2757" s="141" t="s">
        <v>4099</v>
      </c>
      <c r="L2757" s="141" t="s">
        <v>4098</v>
      </c>
      <c r="M2757" s="141" t="s">
        <v>4099</v>
      </c>
      <c r="N2757" s="141" t="s">
        <v>4098</v>
      </c>
      <c r="O2757" s="141" t="s">
        <v>4098</v>
      </c>
    </row>
    <row r="2758" spans="1:15" x14ac:dyDescent="0.2">
      <c r="A2758" s="141">
        <v>338044</v>
      </c>
      <c r="B2758" s="141" t="s">
        <v>4111</v>
      </c>
      <c r="C2758" s="141" t="s">
        <v>4100</v>
      </c>
      <c r="D2758" s="141" t="s">
        <v>4099</v>
      </c>
      <c r="E2758" s="141" t="s">
        <v>4099</v>
      </c>
      <c r="F2758" s="141" t="s">
        <v>4099</v>
      </c>
      <c r="G2758" s="141" t="s">
        <v>4100</v>
      </c>
      <c r="H2758" s="141" t="s">
        <v>4099</v>
      </c>
      <c r="I2758" s="141" t="s">
        <v>4098</v>
      </c>
      <c r="J2758" s="141" t="s">
        <v>4098</v>
      </c>
      <c r="K2758" s="141" t="s">
        <v>4098</v>
      </c>
      <c r="L2758" s="141" t="s">
        <v>4098</v>
      </c>
      <c r="M2758" s="141" t="s">
        <v>4099</v>
      </c>
      <c r="N2758" s="141" t="s">
        <v>4098</v>
      </c>
      <c r="O2758" s="141" t="s">
        <v>4098</v>
      </c>
    </row>
    <row r="2759" spans="1:15" x14ac:dyDescent="0.2">
      <c r="A2759" s="141">
        <v>338047</v>
      </c>
      <c r="B2759" s="141" t="s">
        <v>4111</v>
      </c>
      <c r="C2759" s="141" t="s">
        <v>4100</v>
      </c>
      <c r="D2759" s="141" t="s">
        <v>4099</v>
      </c>
      <c r="E2759" s="141" t="s">
        <v>4099</v>
      </c>
      <c r="F2759" s="141" t="s">
        <v>4100</v>
      </c>
      <c r="G2759" s="141" t="s">
        <v>4100</v>
      </c>
      <c r="H2759" s="141" t="s">
        <v>4099</v>
      </c>
      <c r="I2759" s="141" t="s">
        <v>4099</v>
      </c>
      <c r="J2759" s="141" t="s">
        <v>4100</v>
      </c>
      <c r="K2759" s="141" t="s">
        <v>4100</v>
      </c>
      <c r="L2759" s="141" t="s">
        <v>4099</v>
      </c>
      <c r="M2759" s="141" t="s">
        <v>4100</v>
      </c>
      <c r="N2759" s="141" t="s">
        <v>4099</v>
      </c>
      <c r="O2759" s="141" t="s">
        <v>4099</v>
      </c>
    </row>
    <row r="2760" spans="1:15" x14ac:dyDescent="0.2">
      <c r="A2760" s="141">
        <v>338049</v>
      </c>
      <c r="B2760" s="141" t="s">
        <v>4111</v>
      </c>
      <c r="C2760" s="141" t="s">
        <v>4100</v>
      </c>
      <c r="D2760" s="141" t="s">
        <v>4100</v>
      </c>
      <c r="E2760" s="141" t="s">
        <v>4100</v>
      </c>
      <c r="F2760" s="141" t="s">
        <v>4099</v>
      </c>
      <c r="G2760" s="141" t="s">
        <v>4099</v>
      </c>
      <c r="H2760" s="141" t="s">
        <v>4098</v>
      </c>
      <c r="I2760" s="141" t="s">
        <v>4099</v>
      </c>
      <c r="J2760" s="141" t="s">
        <v>4098</v>
      </c>
      <c r="K2760" s="141" t="s">
        <v>4098</v>
      </c>
      <c r="L2760" s="141" t="s">
        <v>4098</v>
      </c>
      <c r="M2760" s="141" t="s">
        <v>4098</v>
      </c>
      <c r="N2760" s="141" t="s">
        <v>4098</v>
      </c>
      <c r="O2760" s="141" t="s">
        <v>4098</v>
      </c>
    </row>
    <row r="2761" spans="1:15" x14ac:dyDescent="0.2">
      <c r="A2761" s="141">
        <v>338051</v>
      </c>
      <c r="B2761" s="141" t="s">
        <v>4111</v>
      </c>
      <c r="C2761" s="141" t="s">
        <v>4100</v>
      </c>
      <c r="D2761" s="141" t="s">
        <v>4099</v>
      </c>
      <c r="E2761" s="141" t="s">
        <v>4099</v>
      </c>
      <c r="F2761" s="141" t="s">
        <v>4099</v>
      </c>
      <c r="G2761" s="141" t="s">
        <v>4099</v>
      </c>
      <c r="H2761" s="141" t="s">
        <v>4100</v>
      </c>
      <c r="I2761" s="141" t="s">
        <v>4099</v>
      </c>
      <c r="J2761" s="141" t="s">
        <v>4100</v>
      </c>
      <c r="K2761" s="141" t="s">
        <v>4100</v>
      </c>
      <c r="L2761" s="141" t="s">
        <v>4100</v>
      </c>
      <c r="M2761" s="141" t="s">
        <v>4099</v>
      </c>
      <c r="N2761" s="141" t="s">
        <v>4099</v>
      </c>
      <c r="O2761" s="141" t="s">
        <v>4099</v>
      </c>
    </row>
    <row r="2762" spans="1:15" x14ac:dyDescent="0.2">
      <c r="A2762" s="141">
        <v>338052</v>
      </c>
      <c r="B2762" s="141" t="s">
        <v>4111</v>
      </c>
      <c r="C2762" s="141" t="s">
        <v>4099</v>
      </c>
      <c r="D2762" s="141" t="s">
        <v>4099</v>
      </c>
      <c r="E2762" s="141" t="s">
        <v>4099</v>
      </c>
      <c r="F2762" s="141" t="s">
        <v>4099</v>
      </c>
      <c r="G2762" s="141" t="s">
        <v>4098</v>
      </c>
      <c r="H2762" s="141" t="s">
        <v>4098</v>
      </c>
      <c r="I2762" s="141" t="s">
        <v>4098</v>
      </c>
      <c r="J2762" s="141" t="s">
        <v>4098</v>
      </c>
      <c r="K2762" s="141" t="s">
        <v>4098</v>
      </c>
      <c r="L2762" s="141" t="s">
        <v>4098</v>
      </c>
      <c r="M2762" s="141" t="s">
        <v>4098</v>
      </c>
      <c r="N2762" s="141" t="s">
        <v>4098</v>
      </c>
      <c r="O2762" s="141" t="s">
        <v>4098</v>
      </c>
    </row>
    <row r="2763" spans="1:15" x14ac:dyDescent="0.2">
      <c r="A2763" s="141">
        <v>338053</v>
      </c>
      <c r="B2763" s="141" t="s">
        <v>4111</v>
      </c>
      <c r="C2763" s="141" t="s">
        <v>4099</v>
      </c>
      <c r="D2763" s="141" t="s">
        <v>4099</v>
      </c>
      <c r="E2763" s="141" t="s">
        <v>4099</v>
      </c>
      <c r="F2763" s="141" t="s">
        <v>4098</v>
      </c>
      <c r="G2763" s="141" t="s">
        <v>4099</v>
      </c>
      <c r="H2763" s="141" t="s">
        <v>4099</v>
      </c>
      <c r="I2763" s="141" t="s">
        <v>4098</v>
      </c>
      <c r="J2763" s="141" t="s">
        <v>4098</v>
      </c>
      <c r="K2763" s="141" t="s">
        <v>4098</v>
      </c>
      <c r="L2763" s="141" t="s">
        <v>4098</v>
      </c>
      <c r="M2763" s="141" t="s">
        <v>4098</v>
      </c>
      <c r="N2763" s="141" t="s">
        <v>4098</v>
      </c>
      <c r="O2763" s="141" t="s">
        <v>4098</v>
      </c>
    </row>
    <row r="2764" spans="1:15" x14ac:dyDescent="0.2">
      <c r="A2764" s="141">
        <v>338057</v>
      </c>
      <c r="B2764" s="141" t="s">
        <v>4111</v>
      </c>
      <c r="C2764" s="141" t="s">
        <v>4099</v>
      </c>
      <c r="D2764" s="141" t="s">
        <v>4099</v>
      </c>
      <c r="E2764" s="141" t="s">
        <v>4099</v>
      </c>
      <c r="F2764" s="141" t="s">
        <v>4099</v>
      </c>
      <c r="G2764" s="141" t="s">
        <v>4099</v>
      </c>
      <c r="H2764" s="141" t="s">
        <v>4099</v>
      </c>
      <c r="I2764" s="141" t="s">
        <v>4099</v>
      </c>
      <c r="J2764" s="141" t="s">
        <v>4098</v>
      </c>
      <c r="K2764" s="141" t="s">
        <v>4098</v>
      </c>
      <c r="L2764" s="141" t="s">
        <v>4098</v>
      </c>
      <c r="M2764" s="141" t="s">
        <v>4098</v>
      </c>
      <c r="N2764" s="141" t="s">
        <v>4098</v>
      </c>
      <c r="O2764" s="141" t="s">
        <v>4098</v>
      </c>
    </row>
    <row r="2765" spans="1:15" x14ac:dyDescent="0.2">
      <c r="A2765" s="141">
        <v>338058</v>
      </c>
      <c r="B2765" s="141" t="s">
        <v>4111</v>
      </c>
      <c r="C2765" s="141" t="s">
        <v>4099</v>
      </c>
      <c r="D2765" s="141" t="s">
        <v>4099</v>
      </c>
      <c r="E2765" s="141" t="s">
        <v>4099</v>
      </c>
      <c r="F2765" s="141" t="s">
        <v>4099</v>
      </c>
      <c r="G2765" s="141" t="s">
        <v>4099</v>
      </c>
      <c r="H2765" s="141" t="s">
        <v>4099</v>
      </c>
      <c r="I2765" s="141" t="s">
        <v>4099</v>
      </c>
      <c r="J2765" s="141" t="s">
        <v>4098</v>
      </c>
      <c r="K2765" s="141" t="s">
        <v>4098</v>
      </c>
      <c r="L2765" s="141" t="s">
        <v>4098</v>
      </c>
      <c r="M2765" s="141" t="s">
        <v>4098</v>
      </c>
      <c r="N2765" s="141" t="s">
        <v>4098</v>
      </c>
      <c r="O2765" s="141" t="s">
        <v>4098</v>
      </c>
    </row>
    <row r="2766" spans="1:15" x14ac:dyDescent="0.2">
      <c r="A2766" s="141">
        <v>338059</v>
      </c>
      <c r="B2766" s="141" t="s">
        <v>4111</v>
      </c>
      <c r="C2766" s="141" t="s">
        <v>4099</v>
      </c>
      <c r="D2766" s="141" t="s">
        <v>4099</v>
      </c>
      <c r="E2766" s="141" t="s">
        <v>4099</v>
      </c>
      <c r="F2766" s="141" t="s">
        <v>4099</v>
      </c>
      <c r="G2766" s="141" t="s">
        <v>4099</v>
      </c>
      <c r="H2766" s="141" t="s">
        <v>4099</v>
      </c>
      <c r="I2766" s="141" t="s">
        <v>4099</v>
      </c>
      <c r="J2766" s="141" t="s">
        <v>4098</v>
      </c>
      <c r="K2766" s="141" t="s">
        <v>4098</v>
      </c>
      <c r="L2766" s="141" t="s">
        <v>4098</v>
      </c>
      <c r="M2766" s="141" t="s">
        <v>4098</v>
      </c>
      <c r="N2766" s="141" t="s">
        <v>4098</v>
      </c>
      <c r="O2766" s="141" t="s">
        <v>4098</v>
      </c>
    </row>
    <row r="2767" spans="1:15" x14ac:dyDescent="0.2">
      <c r="A2767" s="141">
        <v>338061</v>
      </c>
      <c r="B2767" s="141" t="s">
        <v>4111</v>
      </c>
      <c r="C2767" s="141" t="s">
        <v>4099</v>
      </c>
      <c r="D2767" s="141" t="s">
        <v>4099</v>
      </c>
      <c r="E2767" s="141" t="s">
        <v>4099</v>
      </c>
      <c r="F2767" s="141" t="s">
        <v>4099</v>
      </c>
      <c r="G2767" s="141" t="s">
        <v>4099</v>
      </c>
      <c r="H2767" s="141" t="s">
        <v>4099</v>
      </c>
      <c r="I2767" s="141" t="s">
        <v>4099</v>
      </c>
      <c r="J2767" s="141" t="s">
        <v>4098</v>
      </c>
      <c r="K2767" s="141" t="s">
        <v>4098</v>
      </c>
      <c r="L2767" s="141" t="s">
        <v>4098</v>
      </c>
      <c r="M2767" s="141" t="s">
        <v>4098</v>
      </c>
      <c r="N2767" s="141" t="s">
        <v>4098</v>
      </c>
      <c r="O2767" s="141" t="s">
        <v>4098</v>
      </c>
    </row>
    <row r="2768" spans="1:15" x14ac:dyDescent="0.2">
      <c r="A2768" s="141">
        <v>338063</v>
      </c>
      <c r="B2768" s="141" t="s">
        <v>4111</v>
      </c>
      <c r="C2768" s="141" t="s">
        <v>4100</v>
      </c>
      <c r="D2768" s="141" t="s">
        <v>4100</v>
      </c>
      <c r="E2768" s="141" t="s">
        <v>4100</v>
      </c>
      <c r="F2768" s="141" t="s">
        <v>4100</v>
      </c>
      <c r="G2768" s="141" t="s">
        <v>4100</v>
      </c>
      <c r="H2768" s="141" t="s">
        <v>4099</v>
      </c>
      <c r="I2768" s="141" t="s">
        <v>4099</v>
      </c>
      <c r="J2768" s="141" t="s">
        <v>4098</v>
      </c>
      <c r="K2768" s="141" t="s">
        <v>4098</v>
      </c>
      <c r="L2768" s="141" t="s">
        <v>4098</v>
      </c>
      <c r="M2768" s="141" t="s">
        <v>4098</v>
      </c>
      <c r="N2768" s="141" t="s">
        <v>4098</v>
      </c>
      <c r="O2768" s="141" t="s">
        <v>4098</v>
      </c>
    </row>
    <row r="2769" spans="1:15" x14ac:dyDescent="0.2">
      <c r="A2769" s="141">
        <v>338065</v>
      </c>
      <c r="B2769" s="141" t="s">
        <v>4111</v>
      </c>
      <c r="C2769" s="141" t="s">
        <v>4100</v>
      </c>
      <c r="D2769" s="141" t="s">
        <v>4099</v>
      </c>
      <c r="E2769" s="141" t="s">
        <v>4099</v>
      </c>
      <c r="F2769" s="141" t="s">
        <v>4099</v>
      </c>
      <c r="G2769" s="141" t="s">
        <v>4100</v>
      </c>
      <c r="H2769" s="141" t="s">
        <v>4099</v>
      </c>
      <c r="I2769" s="141" t="s">
        <v>4100</v>
      </c>
      <c r="J2769" s="141" t="s">
        <v>4100</v>
      </c>
      <c r="K2769" s="141" t="s">
        <v>4099</v>
      </c>
      <c r="L2769" s="141" t="s">
        <v>4099</v>
      </c>
      <c r="M2769" s="141" t="s">
        <v>4099</v>
      </c>
      <c r="N2769" s="141" t="s">
        <v>4100</v>
      </c>
      <c r="O2769" s="141" t="s">
        <v>4099</v>
      </c>
    </row>
    <row r="2770" spans="1:15" x14ac:dyDescent="0.2">
      <c r="A2770" s="141">
        <v>338068</v>
      </c>
      <c r="B2770" s="141" t="s">
        <v>4111</v>
      </c>
      <c r="C2770" s="141" t="s">
        <v>4100</v>
      </c>
      <c r="D2770" s="141" t="s">
        <v>4099</v>
      </c>
      <c r="E2770" s="141" t="s">
        <v>4099</v>
      </c>
      <c r="F2770" s="141" t="s">
        <v>4099</v>
      </c>
      <c r="G2770" s="141" t="s">
        <v>4100</v>
      </c>
      <c r="H2770" s="141" t="s">
        <v>4100</v>
      </c>
      <c r="I2770" s="141" t="s">
        <v>4100</v>
      </c>
      <c r="J2770" s="141" t="s">
        <v>4100</v>
      </c>
      <c r="K2770" s="141" t="s">
        <v>4100</v>
      </c>
      <c r="L2770" s="141" t="s">
        <v>4099</v>
      </c>
      <c r="M2770" s="141" t="s">
        <v>4099</v>
      </c>
      <c r="N2770" s="141" t="s">
        <v>4100</v>
      </c>
      <c r="O2770" s="141" t="s">
        <v>4100</v>
      </c>
    </row>
    <row r="2771" spans="1:15" x14ac:dyDescent="0.2">
      <c r="A2771" s="141">
        <v>338071</v>
      </c>
      <c r="B2771" s="141" t="s">
        <v>4111</v>
      </c>
      <c r="C2771" s="141" t="s">
        <v>4098</v>
      </c>
      <c r="D2771" s="141" t="s">
        <v>4099</v>
      </c>
      <c r="E2771" s="141" t="s">
        <v>4098</v>
      </c>
      <c r="F2771" s="141" t="s">
        <v>4099</v>
      </c>
      <c r="G2771" s="141" t="s">
        <v>4098</v>
      </c>
      <c r="H2771" s="141" t="s">
        <v>4100</v>
      </c>
      <c r="I2771" s="141" t="s">
        <v>4100</v>
      </c>
      <c r="J2771" s="141" t="s">
        <v>4099</v>
      </c>
      <c r="K2771" s="141" t="s">
        <v>4099</v>
      </c>
      <c r="L2771" s="141" t="s">
        <v>4099</v>
      </c>
      <c r="M2771" s="141" t="s">
        <v>4098</v>
      </c>
      <c r="N2771" s="141" t="s">
        <v>4098</v>
      </c>
      <c r="O2771" s="141" t="s">
        <v>4099</v>
      </c>
    </row>
    <row r="2772" spans="1:15" x14ac:dyDescent="0.2">
      <c r="A2772" s="141">
        <v>338076</v>
      </c>
      <c r="B2772" s="141" t="s">
        <v>4111</v>
      </c>
      <c r="C2772" s="141" t="s">
        <v>4100</v>
      </c>
      <c r="D2772" s="141" t="s">
        <v>4100</v>
      </c>
      <c r="E2772" s="141" t="s">
        <v>4099</v>
      </c>
      <c r="F2772" s="141" t="s">
        <v>4099</v>
      </c>
      <c r="G2772" s="141" t="s">
        <v>4100</v>
      </c>
      <c r="H2772" s="141" t="s">
        <v>4099</v>
      </c>
      <c r="I2772" s="141" t="s">
        <v>4100</v>
      </c>
      <c r="J2772" s="141" t="s">
        <v>4099</v>
      </c>
      <c r="K2772" s="141" t="s">
        <v>4099</v>
      </c>
      <c r="L2772" s="141" t="s">
        <v>4099</v>
      </c>
      <c r="M2772" s="141" t="s">
        <v>4099</v>
      </c>
      <c r="N2772" s="141" t="s">
        <v>4099</v>
      </c>
      <c r="O2772" s="141" t="s">
        <v>4098</v>
      </c>
    </row>
    <row r="2773" spans="1:15" x14ac:dyDescent="0.2">
      <c r="A2773" s="141">
        <v>338079</v>
      </c>
      <c r="B2773" s="141" t="s">
        <v>4111</v>
      </c>
      <c r="C2773" s="141" t="s">
        <v>4100</v>
      </c>
      <c r="D2773" s="141" t="s">
        <v>4100</v>
      </c>
      <c r="E2773" s="141" t="s">
        <v>4100</v>
      </c>
      <c r="F2773" s="141" t="s">
        <v>4100</v>
      </c>
      <c r="G2773" s="141" t="s">
        <v>4100</v>
      </c>
      <c r="H2773" s="141" t="s">
        <v>4100</v>
      </c>
      <c r="I2773" s="141" t="s">
        <v>4100</v>
      </c>
      <c r="J2773" s="141" t="s">
        <v>4099</v>
      </c>
      <c r="K2773" s="141" t="s">
        <v>4099</v>
      </c>
      <c r="L2773" s="141" t="s">
        <v>4100</v>
      </c>
      <c r="M2773" s="141" t="s">
        <v>4099</v>
      </c>
      <c r="N2773" s="141" t="s">
        <v>4100</v>
      </c>
      <c r="O2773" s="141" t="s">
        <v>4099</v>
      </c>
    </row>
    <row r="2774" spans="1:15" x14ac:dyDescent="0.2">
      <c r="A2774" s="141">
        <v>338080</v>
      </c>
      <c r="B2774" s="141" t="s">
        <v>4111</v>
      </c>
      <c r="C2774" s="141" t="s">
        <v>4099</v>
      </c>
      <c r="D2774" s="141" t="s">
        <v>4099</v>
      </c>
      <c r="E2774" s="141" t="s">
        <v>4099</v>
      </c>
      <c r="F2774" s="141" t="s">
        <v>4099</v>
      </c>
      <c r="G2774" s="141" t="s">
        <v>4099</v>
      </c>
      <c r="H2774" s="141" t="s">
        <v>4099</v>
      </c>
      <c r="I2774" s="141" t="s">
        <v>4099</v>
      </c>
      <c r="J2774" s="141" t="s">
        <v>4098</v>
      </c>
      <c r="K2774" s="141" t="s">
        <v>4098</v>
      </c>
      <c r="L2774" s="141" t="s">
        <v>4098</v>
      </c>
      <c r="M2774" s="141" t="s">
        <v>4098</v>
      </c>
      <c r="N2774" s="141" t="s">
        <v>4098</v>
      </c>
      <c r="O2774" s="141" t="s">
        <v>4098</v>
      </c>
    </row>
    <row r="2775" spans="1:15" x14ac:dyDescent="0.2">
      <c r="A2775" s="141">
        <v>338085</v>
      </c>
      <c r="B2775" s="141" t="s">
        <v>4111</v>
      </c>
      <c r="C2775" s="141" t="s">
        <v>4099</v>
      </c>
      <c r="D2775" s="141" t="s">
        <v>4098</v>
      </c>
      <c r="E2775" s="141" t="s">
        <v>4100</v>
      </c>
      <c r="F2775" s="141" t="s">
        <v>4098</v>
      </c>
      <c r="G2775" s="141" t="s">
        <v>4098</v>
      </c>
      <c r="H2775" s="141" t="s">
        <v>4099</v>
      </c>
      <c r="I2775" s="141" t="s">
        <v>4098</v>
      </c>
      <c r="J2775" s="141" t="s">
        <v>4098</v>
      </c>
      <c r="K2775" s="141" t="s">
        <v>4098</v>
      </c>
      <c r="L2775" s="141" t="s">
        <v>4098</v>
      </c>
      <c r="M2775" s="141" t="s">
        <v>4098</v>
      </c>
      <c r="N2775" s="141" t="s">
        <v>4099</v>
      </c>
      <c r="O2775" s="141" t="s">
        <v>4098</v>
      </c>
    </row>
    <row r="2776" spans="1:15" x14ac:dyDescent="0.2">
      <c r="A2776" s="141">
        <v>338086</v>
      </c>
      <c r="B2776" s="141" t="s">
        <v>4111</v>
      </c>
      <c r="C2776" s="141" t="s">
        <v>4099</v>
      </c>
      <c r="D2776" s="141" t="s">
        <v>4099</v>
      </c>
      <c r="E2776" s="141" t="s">
        <v>4099</v>
      </c>
      <c r="F2776" s="141" t="s">
        <v>4099</v>
      </c>
      <c r="G2776" s="141" t="s">
        <v>4099</v>
      </c>
      <c r="H2776" s="141" t="s">
        <v>4099</v>
      </c>
      <c r="I2776" s="141" t="s">
        <v>4099</v>
      </c>
      <c r="J2776" s="141" t="s">
        <v>4098</v>
      </c>
      <c r="K2776" s="141" t="s">
        <v>4098</v>
      </c>
      <c r="L2776" s="141" t="s">
        <v>4098</v>
      </c>
      <c r="M2776" s="141" t="s">
        <v>4098</v>
      </c>
      <c r="N2776" s="141" t="s">
        <v>4098</v>
      </c>
      <c r="O2776" s="141" t="s">
        <v>4098</v>
      </c>
    </row>
    <row r="2777" spans="1:15" x14ac:dyDescent="0.2">
      <c r="A2777" s="141">
        <v>338087</v>
      </c>
      <c r="B2777" s="141" t="s">
        <v>4111</v>
      </c>
      <c r="C2777" s="141" t="s">
        <v>4099</v>
      </c>
      <c r="D2777" s="141" t="s">
        <v>4099</v>
      </c>
      <c r="E2777" s="141" t="s">
        <v>4099</v>
      </c>
      <c r="F2777" s="141" t="s">
        <v>4099</v>
      </c>
      <c r="G2777" s="141" t="s">
        <v>4099</v>
      </c>
      <c r="H2777" s="141" t="s">
        <v>4099</v>
      </c>
      <c r="I2777" s="141" t="s">
        <v>4099</v>
      </c>
      <c r="J2777" s="141" t="s">
        <v>4098</v>
      </c>
      <c r="K2777" s="141" t="s">
        <v>4098</v>
      </c>
      <c r="L2777" s="141" t="s">
        <v>4098</v>
      </c>
      <c r="M2777" s="141" t="s">
        <v>4098</v>
      </c>
      <c r="N2777" s="141" t="s">
        <v>4098</v>
      </c>
      <c r="O2777" s="141" t="s">
        <v>4098</v>
      </c>
    </row>
    <row r="2778" spans="1:15" x14ac:dyDescent="0.2">
      <c r="A2778" s="141">
        <v>338089</v>
      </c>
      <c r="B2778" s="141" t="s">
        <v>4111</v>
      </c>
      <c r="C2778" s="141" t="s">
        <v>4099</v>
      </c>
      <c r="D2778" s="141" t="s">
        <v>4098</v>
      </c>
      <c r="E2778" s="141" t="s">
        <v>4098</v>
      </c>
      <c r="F2778" s="141" t="s">
        <v>4098</v>
      </c>
      <c r="G2778" s="141" t="s">
        <v>4098</v>
      </c>
      <c r="H2778" s="141" t="s">
        <v>4099</v>
      </c>
      <c r="I2778" s="141" t="s">
        <v>4099</v>
      </c>
      <c r="J2778" s="141" t="s">
        <v>4098</v>
      </c>
      <c r="K2778" s="141" t="s">
        <v>4098</v>
      </c>
      <c r="L2778" s="141" t="s">
        <v>4098</v>
      </c>
      <c r="M2778" s="141" t="s">
        <v>4098</v>
      </c>
      <c r="N2778" s="141" t="s">
        <v>4098</v>
      </c>
      <c r="O2778" s="141" t="s">
        <v>4098</v>
      </c>
    </row>
    <row r="2779" spans="1:15" x14ac:dyDescent="0.2">
      <c r="A2779" s="141">
        <v>338093</v>
      </c>
      <c r="B2779" s="141" t="s">
        <v>4111</v>
      </c>
      <c r="C2779" s="141" t="s">
        <v>4099</v>
      </c>
      <c r="D2779" s="141" t="s">
        <v>4099</v>
      </c>
      <c r="E2779" s="141" t="s">
        <v>4099</v>
      </c>
      <c r="F2779" s="141" t="s">
        <v>4099</v>
      </c>
      <c r="G2779" s="141" t="s">
        <v>4099</v>
      </c>
      <c r="H2779" s="141" t="s">
        <v>4098</v>
      </c>
      <c r="I2779" s="141" t="s">
        <v>4098</v>
      </c>
      <c r="J2779" s="141" t="s">
        <v>4098</v>
      </c>
      <c r="K2779" s="141" t="s">
        <v>4098</v>
      </c>
      <c r="L2779" s="141" t="s">
        <v>4098</v>
      </c>
      <c r="M2779" s="141" t="s">
        <v>4098</v>
      </c>
      <c r="N2779" s="141" t="s">
        <v>4098</v>
      </c>
      <c r="O2779" s="141" t="s">
        <v>4098</v>
      </c>
    </row>
    <row r="2780" spans="1:15" x14ac:dyDescent="0.2">
      <c r="A2780" s="141">
        <v>338095</v>
      </c>
      <c r="B2780" s="141" t="s">
        <v>4111</v>
      </c>
      <c r="C2780" s="141" t="s">
        <v>4100</v>
      </c>
      <c r="D2780" s="141" t="s">
        <v>4099</v>
      </c>
      <c r="E2780" s="141" t="s">
        <v>4099</v>
      </c>
      <c r="F2780" s="141" t="s">
        <v>4100</v>
      </c>
      <c r="G2780" s="141" t="s">
        <v>4099</v>
      </c>
      <c r="H2780" s="141" t="s">
        <v>4100</v>
      </c>
      <c r="I2780" s="141" t="s">
        <v>4100</v>
      </c>
      <c r="J2780" s="141" t="s">
        <v>4098</v>
      </c>
      <c r="K2780" s="141" t="s">
        <v>4098</v>
      </c>
      <c r="L2780" s="141" t="s">
        <v>4098</v>
      </c>
      <c r="M2780" s="141" t="s">
        <v>4098</v>
      </c>
      <c r="N2780" s="141" t="s">
        <v>4098</v>
      </c>
      <c r="O2780" s="141" t="s">
        <v>4098</v>
      </c>
    </row>
    <row r="2781" spans="1:15" x14ac:dyDescent="0.2">
      <c r="A2781" s="141">
        <v>338097</v>
      </c>
      <c r="B2781" s="141" t="s">
        <v>4111</v>
      </c>
      <c r="C2781" s="141" t="s">
        <v>4098</v>
      </c>
      <c r="D2781" s="141" t="s">
        <v>4099</v>
      </c>
      <c r="E2781" s="141" t="s">
        <v>4099</v>
      </c>
      <c r="F2781" s="141" t="s">
        <v>4098</v>
      </c>
      <c r="G2781" s="141" t="s">
        <v>4098</v>
      </c>
      <c r="H2781" s="141" t="s">
        <v>4098</v>
      </c>
      <c r="I2781" s="141" t="s">
        <v>4098</v>
      </c>
      <c r="J2781" s="141" t="s">
        <v>4098</v>
      </c>
      <c r="K2781" s="141" t="s">
        <v>4098</v>
      </c>
      <c r="L2781" s="141" t="s">
        <v>4098</v>
      </c>
      <c r="M2781" s="141" t="s">
        <v>4098</v>
      </c>
      <c r="N2781" s="141" t="s">
        <v>4098</v>
      </c>
      <c r="O2781" s="141" t="s">
        <v>4098</v>
      </c>
    </row>
    <row r="2782" spans="1:15" x14ac:dyDescent="0.2">
      <c r="A2782" s="141">
        <v>338098</v>
      </c>
      <c r="B2782" s="141" t="s">
        <v>4111</v>
      </c>
      <c r="C2782" s="141" t="s">
        <v>4099</v>
      </c>
      <c r="D2782" s="141" t="s">
        <v>4099</v>
      </c>
      <c r="E2782" s="141" t="s">
        <v>4099</v>
      </c>
      <c r="F2782" s="141" t="s">
        <v>4099</v>
      </c>
      <c r="G2782" s="141" t="s">
        <v>4099</v>
      </c>
      <c r="H2782" s="141" t="s">
        <v>4099</v>
      </c>
      <c r="I2782" s="141" t="s">
        <v>4099</v>
      </c>
      <c r="J2782" s="141" t="s">
        <v>4098</v>
      </c>
      <c r="K2782" s="141" t="s">
        <v>4098</v>
      </c>
      <c r="L2782" s="141" t="s">
        <v>4098</v>
      </c>
      <c r="M2782" s="141" t="s">
        <v>4098</v>
      </c>
      <c r="N2782" s="141" t="s">
        <v>4098</v>
      </c>
      <c r="O2782" s="141" t="s">
        <v>4098</v>
      </c>
    </row>
    <row r="2783" spans="1:15" x14ac:dyDescent="0.2">
      <c r="A2783" s="141">
        <v>338099</v>
      </c>
      <c r="B2783" s="141" t="s">
        <v>4111</v>
      </c>
      <c r="C2783" s="141" t="s">
        <v>4100</v>
      </c>
      <c r="D2783" s="141" t="s">
        <v>4099</v>
      </c>
      <c r="E2783" s="141" t="s">
        <v>4099</v>
      </c>
      <c r="F2783" s="141" t="s">
        <v>4098</v>
      </c>
      <c r="G2783" s="141" t="s">
        <v>4100</v>
      </c>
      <c r="H2783" s="141" t="s">
        <v>4100</v>
      </c>
      <c r="I2783" s="141" t="s">
        <v>4100</v>
      </c>
      <c r="J2783" s="141" t="s">
        <v>4099</v>
      </c>
      <c r="K2783" s="141" t="s">
        <v>4098</v>
      </c>
      <c r="L2783" s="141" t="s">
        <v>4098</v>
      </c>
      <c r="M2783" s="141" t="s">
        <v>4099</v>
      </c>
      <c r="N2783" s="141" t="s">
        <v>4098</v>
      </c>
      <c r="O2783" s="141" t="s">
        <v>4098</v>
      </c>
    </row>
    <row r="2784" spans="1:15" x14ac:dyDescent="0.2">
      <c r="A2784" s="141">
        <v>338100</v>
      </c>
      <c r="B2784" s="141" t="s">
        <v>4111</v>
      </c>
      <c r="C2784" s="141" t="s">
        <v>4100</v>
      </c>
      <c r="D2784" s="141" t="s">
        <v>4099</v>
      </c>
      <c r="E2784" s="141" t="s">
        <v>4099</v>
      </c>
      <c r="F2784" s="141" t="s">
        <v>4099</v>
      </c>
      <c r="G2784" s="141" t="s">
        <v>4100</v>
      </c>
      <c r="H2784" s="141" t="s">
        <v>4099</v>
      </c>
      <c r="I2784" s="141" t="s">
        <v>4099</v>
      </c>
      <c r="J2784" s="141" t="s">
        <v>4098</v>
      </c>
      <c r="K2784" s="141" t="s">
        <v>4098</v>
      </c>
      <c r="L2784" s="141" t="s">
        <v>4099</v>
      </c>
      <c r="M2784" s="141" t="s">
        <v>4099</v>
      </c>
      <c r="N2784" s="141" t="s">
        <v>4099</v>
      </c>
      <c r="O2784" s="141" t="s">
        <v>4098</v>
      </c>
    </row>
    <row r="2785" spans="1:15" x14ac:dyDescent="0.2">
      <c r="A2785" s="141">
        <v>338103</v>
      </c>
      <c r="B2785" s="141" t="s">
        <v>4111</v>
      </c>
      <c r="C2785" s="141" t="s">
        <v>4100</v>
      </c>
      <c r="D2785" s="141" t="s">
        <v>4100</v>
      </c>
      <c r="E2785" s="141" t="s">
        <v>4100</v>
      </c>
      <c r="F2785" s="141" t="s">
        <v>4100</v>
      </c>
      <c r="G2785" s="141" t="s">
        <v>4100</v>
      </c>
      <c r="H2785" s="141" t="s">
        <v>4100</v>
      </c>
      <c r="I2785" s="141" t="s">
        <v>4099</v>
      </c>
      <c r="J2785" s="141" t="s">
        <v>4100</v>
      </c>
      <c r="K2785" s="141" t="s">
        <v>4100</v>
      </c>
      <c r="L2785" s="141" t="s">
        <v>4099</v>
      </c>
      <c r="M2785" s="141" t="s">
        <v>4099</v>
      </c>
      <c r="N2785" s="141" t="s">
        <v>4099</v>
      </c>
      <c r="O2785" s="141" t="s">
        <v>4098</v>
      </c>
    </row>
    <row r="2786" spans="1:15" x14ac:dyDescent="0.2">
      <c r="A2786" s="141">
        <v>338104</v>
      </c>
      <c r="B2786" s="141" t="s">
        <v>4111</v>
      </c>
      <c r="C2786" s="141" t="s">
        <v>4099</v>
      </c>
      <c r="D2786" s="141" t="s">
        <v>4098</v>
      </c>
      <c r="E2786" s="141" t="s">
        <v>4099</v>
      </c>
      <c r="F2786" s="141" t="s">
        <v>4099</v>
      </c>
      <c r="G2786" s="141" t="s">
        <v>4099</v>
      </c>
      <c r="H2786" s="141" t="s">
        <v>4098</v>
      </c>
      <c r="I2786" s="141" t="s">
        <v>4098</v>
      </c>
      <c r="J2786" s="141" t="s">
        <v>4098</v>
      </c>
      <c r="K2786" s="141" t="s">
        <v>4098</v>
      </c>
      <c r="L2786" s="141" t="s">
        <v>4098</v>
      </c>
      <c r="M2786" s="141" t="s">
        <v>4098</v>
      </c>
      <c r="N2786" s="141" t="s">
        <v>4098</v>
      </c>
      <c r="O2786" s="141" t="s">
        <v>4098</v>
      </c>
    </row>
    <row r="2787" spans="1:15" x14ac:dyDescent="0.2">
      <c r="A2787" s="141">
        <v>338109</v>
      </c>
      <c r="B2787" s="141" t="s">
        <v>4111</v>
      </c>
      <c r="C2787" s="141" t="s">
        <v>4099</v>
      </c>
      <c r="D2787" s="141" t="s">
        <v>4099</v>
      </c>
      <c r="E2787" s="141" t="s">
        <v>4099</v>
      </c>
      <c r="F2787" s="141" t="s">
        <v>4099</v>
      </c>
      <c r="G2787" s="141" t="s">
        <v>4099</v>
      </c>
      <c r="H2787" s="141" t="s">
        <v>4099</v>
      </c>
      <c r="I2787" s="141" t="s">
        <v>4099</v>
      </c>
      <c r="J2787" s="141" t="s">
        <v>4098</v>
      </c>
      <c r="K2787" s="141" t="s">
        <v>4098</v>
      </c>
      <c r="L2787" s="141" t="s">
        <v>4098</v>
      </c>
      <c r="M2787" s="141" t="s">
        <v>4098</v>
      </c>
      <c r="N2787" s="141" t="s">
        <v>4098</v>
      </c>
      <c r="O2787" s="141" t="s">
        <v>4098</v>
      </c>
    </row>
    <row r="2788" spans="1:15" x14ac:dyDescent="0.2">
      <c r="A2788" s="141">
        <v>338110</v>
      </c>
      <c r="B2788" s="141" t="s">
        <v>4111</v>
      </c>
      <c r="C2788" s="141" t="s">
        <v>4100</v>
      </c>
      <c r="D2788" s="141" t="s">
        <v>4100</v>
      </c>
      <c r="E2788" s="141" t="s">
        <v>4100</v>
      </c>
      <c r="F2788" s="141" t="s">
        <v>4100</v>
      </c>
      <c r="G2788" s="141" t="s">
        <v>4100</v>
      </c>
      <c r="H2788" s="141" t="s">
        <v>4100</v>
      </c>
      <c r="I2788" s="141" t="s">
        <v>4100</v>
      </c>
      <c r="J2788" s="141" t="s">
        <v>4099</v>
      </c>
      <c r="K2788" s="141" t="s">
        <v>4099</v>
      </c>
      <c r="L2788" s="141" t="s">
        <v>4099</v>
      </c>
      <c r="M2788" s="141" t="s">
        <v>4099</v>
      </c>
      <c r="N2788" s="141" t="s">
        <v>4099</v>
      </c>
      <c r="O2788" s="141" t="s">
        <v>4098</v>
      </c>
    </row>
    <row r="2789" spans="1:15" x14ac:dyDescent="0.2">
      <c r="A2789" s="141">
        <v>338111</v>
      </c>
      <c r="B2789" s="141" t="s">
        <v>4111</v>
      </c>
      <c r="C2789" s="141" t="s">
        <v>4099</v>
      </c>
      <c r="D2789" s="141" t="s">
        <v>4098</v>
      </c>
      <c r="E2789" s="141" t="s">
        <v>4099</v>
      </c>
      <c r="F2789" s="141" t="s">
        <v>4099</v>
      </c>
      <c r="G2789" s="141" t="s">
        <v>4099</v>
      </c>
      <c r="H2789" s="141" t="s">
        <v>4098</v>
      </c>
      <c r="I2789" s="141" t="s">
        <v>4099</v>
      </c>
      <c r="J2789" s="141" t="s">
        <v>4098</v>
      </c>
      <c r="K2789" s="141" t="s">
        <v>4098</v>
      </c>
      <c r="L2789" s="141" t="s">
        <v>4098</v>
      </c>
      <c r="M2789" s="141" t="s">
        <v>4098</v>
      </c>
      <c r="N2789" s="141" t="s">
        <v>4098</v>
      </c>
      <c r="O2789" s="141" t="s">
        <v>4098</v>
      </c>
    </row>
    <row r="2790" spans="1:15" x14ac:dyDescent="0.2">
      <c r="A2790" s="141">
        <v>338117</v>
      </c>
      <c r="B2790" s="141" t="s">
        <v>4111</v>
      </c>
      <c r="C2790" s="141" t="s">
        <v>4100</v>
      </c>
      <c r="D2790" s="141" t="s">
        <v>4099</v>
      </c>
      <c r="E2790" s="141" t="s">
        <v>4099</v>
      </c>
      <c r="F2790" s="141" t="s">
        <v>4099</v>
      </c>
      <c r="G2790" s="141" t="s">
        <v>4099</v>
      </c>
      <c r="H2790" s="141" t="s">
        <v>4099</v>
      </c>
      <c r="I2790" s="141" t="s">
        <v>4099</v>
      </c>
      <c r="J2790" s="141" t="s">
        <v>4099</v>
      </c>
      <c r="K2790" s="141" t="s">
        <v>4099</v>
      </c>
      <c r="L2790" s="141" t="s">
        <v>4099</v>
      </c>
      <c r="M2790" s="141" t="s">
        <v>4099</v>
      </c>
      <c r="N2790" s="141" t="s">
        <v>4099</v>
      </c>
      <c r="O2790" s="141" t="s">
        <v>4098</v>
      </c>
    </row>
    <row r="2791" spans="1:15" x14ac:dyDescent="0.2">
      <c r="A2791" s="141">
        <v>338118</v>
      </c>
      <c r="B2791" s="141" t="s">
        <v>4111</v>
      </c>
      <c r="C2791" s="141" t="s">
        <v>4099</v>
      </c>
      <c r="D2791" s="141" t="s">
        <v>4099</v>
      </c>
      <c r="E2791" s="141" t="s">
        <v>4099</v>
      </c>
      <c r="F2791" s="141" t="s">
        <v>4098</v>
      </c>
      <c r="G2791" s="141" t="s">
        <v>4098</v>
      </c>
      <c r="H2791" s="141" t="s">
        <v>4099</v>
      </c>
      <c r="I2791" s="141" t="s">
        <v>4098</v>
      </c>
      <c r="J2791" s="141" t="s">
        <v>4098</v>
      </c>
      <c r="K2791" s="141" t="s">
        <v>4098</v>
      </c>
      <c r="L2791" s="141" t="s">
        <v>4098</v>
      </c>
      <c r="M2791" s="141" t="s">
        <v>4098</v>
      </c>
      <c r="N2791" s="141" t="s">
        <v>4098</v>
      </c>
      <c r="O2791" s="141" t="s">
        <v>4098</v>
      </c>
    </row>
    <row r="2792" spans="1:15" x14ac:dyDescent="0.2">
      <c r="A2792" s="141">
        <v>338119</v>
      </c>
      <c r="B2792" s="141" t="s">
        <v>4111</v>
      </c>
      <c r="C2792" s="141" t="s">
        <v>4099</v>
      </c>
      <c r="D2792" s="141" t="s">
        <v>4099</v>
      </c>
      <c r="E2792" s="141" t="s">
        <v>4099</v>
      </c>
      <c r="F2792" s="141" t="s">
        <v>4099</v>
      </c>
      <c r="G2792" s="141" t="s">
        <v>4099</v>
      </c>
      <c r="H2792" s="141" t="s">
        <v>4099</v>
      </c>
      <c r="I2792" s="141" t="s">
        <v>4099</v>
      </c>
      <c r="J2792" s="141" t="s">
        <v>4098</v>
      </c>
      <c r="K2792" s="141" t="s">
        <v>4098</v>
      </c>
      <c r="L2792" s="141" t="s">
        <v>4098</v>
      </c>
      <c r="M2792" s="141" t="s">
        <v>4098</v>
      </c>
      <c r="N2792" s="141" t="s">
        <v>4098</v>
      </c>
      <c r="O2792" s="141" t="s">
        <v>4098</v>
      </c>
    </row>
    <row r="2793" spans="1:15" x14ac:dyDescent="0.2">
      <c r="A2793" s="141">
        <v>338120</v>
      </c>
      <c r="B2793" s="141" t="s">
        <v>4111</v>
      </c>
      <c r="C2793" s="141" t="s">
        <v>4100</v>
      </c>
      <c r="D2793" s="141" t="s">
        <v>4100</v>
      </c>
      <c r="E2793" s="141" t="s">
        <v>4100</v>
      </c>
      <c r="F2793" s="141" t="s">
        <v>4100</v>
      </c>
      <c r="G2793" s="141" t="s">
        <v>4100</v>
      </c>
      <c r="H2793" s="141" t="s">
        <v>4100</v>
      </c>
      <c r="I2793" s="141" t="s">
        <v>4099</v>
      </c>
      <c r="J2793" s="141" t="s">
        <v>4100</v>
      </c>
      <c r="K2793" s="141" t="s">
        <v>4099</v>
      </c>
      <c r="L2793" s="141" t="s">
        <v>4100</v>
      </c>
      <c r="M2793" s="141" t="s">
        <v>4100</v>
      </c>
      <c r="N2793" s="141" t="s">
        <v>4098</v>
      </c>
      <c r="O2793" s="141" t="s">
        <v>4099</v>
      </c>
    </row>
    <row r="2794" spans="1:15" x14ac:dyDescent="0.2">
      <c r="A2794" s="141">
        <v>338123</v>
      </c>
      <c r="B2794" s="141" t="s">
        <v>4111</v>
      </c>
      <c r="C2794" s="141" t="s">
        <v>4099</v>
      </c>
      <c r="D2794" s="141" t="s">
        <v>4099</v>
      </c>
      <c r="E2794" s="141" t="s">
        <v>4099</v>
      </c>
      <c r="F2794" s="141" t="s">
        <v>4099</v>
      </c>
      <c r="G2794" s="141" t="s">
        <v>4099</v>
      </c>
      <c r="H2794" s="141" t="s">
        <v>4099</v>
      </c>
      <c r="I2794" s="141" t="s">
        <v>4099</v>
      </c>
      <c r="J2794" s="141" t="s">
        <v>4098</v>
      </c>
      <c r="K2794" s="141" t="s">
        <v>4099</v>
      </c>
      <c r="L2794" s="141" t="s">
        <v>4099</v>
      </c>
      <c r="M2794" s="141" t="s">
        <v>4098</v>
      </c>
      <c r="N2794" s="141" t="s">
        <v>4098</v>
      </c>
      <c r="O2794" s="141" t="s">
        <v>4099</v>
      </c>
    </row>
    <row r="2795" spans="1:15" x14ac:dyDescent="0.2">
      <c r="A2795" s="141">
        <v>338126</v>
      </c>
      <c r="B2795" s="141" t="s">
        <v>4111</v>
      </c>
      <c r="C2795" s="141" t="s">
        <v>4099</v>
      </c>
      <c r="D2795" s="141" t="s">
        <v>4099</v>
      </c>
      <c r="E2795" s="141" t="s">
        <v>4099</v>
      </c>
      <c r="F2795" s="141" t="s">
        <v>4099</v>
      </c>
      <c r="G2795" s="141" t="s">
        <v>4099</v>
      </c>
      <c r="H2795" s="141" t="s">
        <v>4098</v>
      </c>
      <c r="I2795" s="141" t="s">
        <v>4098</v>
      </c>
      <c r="J2795" s="141" t="s">
        <v>4098</v>
      </c>
      <c r="K2795" s="141" t="s">
        <v>4098</v>
      </c>
      <c r="L2795" s="141" t="s">
        <v>4098</v>
      </c>
      <c r="M2795" s="141" t="s">
        <v>4098</v>
      </c>
      <c r="N2795" s="141" t="s">
        <v>4098</v>
      </c>
      <c r="O2795" s="141" t="s">
        <v>4098</v>
      </c>
    </row>
    <row r="2796" spans="1:15" x14ac:dyDescent="0.2">
      <c r="A2796" s="141">
        <v>338127</v>
      </c>
      <c r="B2796" s="141" t="s">
        <v>4111</v>
      </c>
      <c r="C2796" s="141" t="s">
        <v>4099</v>
      </c>
      <c r="D2796" s="141" t="s">
        <v>4099</v>
      </c>
      <c r="E2796" s="141" t="s">
        <v>4099</v>
      </c>
      <c r="F2796" s="141" t="s">
        <v>4099</v>
      </c>
      <c r="G2796" s="141" t="s">
        <v>4098</v>
      </c>
      <c r="H2796" s="141" t="s">
        <v>4098</v>
      </c>
      <c r="I2796" s="141" t="s">
        <v>4098</v>
      </c>
      <c r="J2796" s="141" t="s">
        <v>4098</v>
      </c>
      <c r="K2796" s="141" t="s">
        <v>4098</v>
      </c>
      <c r="L2796" s="141" t="s">
        <v>4098</v>
      </c>
      <c r="M2796" s="141" t="s">
        <v>4098</v>
      </c>
      <c r="N2796" s="141" t="s">
        <v>4098</v>
      </c>
      <c r="O2796" s="141" t="s">
        <v>4098</v>
      </c>
    </row>
    <row r="2797" spans="1:15" x14ac:dyDescent="0.2">
      <c r="A2797" s="141">
        <v>338130</v>
      </c>
      <c r="B2797" s="141" t="s">
        <v>4111</v>
      </c>
      <c r="C2797" s="141" t="s">
        <v>4099</v>
      </c>
      <c r="D2797" s="141" t="s">
        <v>4100</v>
      </c>
      <c r="E2797" s="141" t="s">
        <v>4100</v>
      </c>
      <c r="F2797" s="141" t="s">
        <v>4099</v>
      </c>
      <c r="G2797" s="141" t="s">
        <v>4099</v>
      </c>
      <c r="H2797" s="141" t="s">
        <v>4099</v>
      </c>
      <c r="I2797" s="141" t="s">
        <v>4098</v>
      </c>
      <c r="J2797" s="141" t="s">
        <v>4100</v>
      </c>
      <c r="K2797" s="141" t="s">
        <v>4100</v>
      </c>
      <c r="L2797" s="141" t="s">
        <v>4098</v>
      </c>
      <c r="M2797" s="141" t="s">
        <v>4098</v>
      </c>
      <c r="N2797" s="141" t="s">
        <v>4098</v>
      </c>
      <c r="O2797" s="141" t="s">
        <v>4098</v>
      </c>
    </row>
    <row r="2798" spans="1:15" x14ac:dyDescent="0.2">
      <c r="A2798" s="141">
        <v>338139</v>
      </c>
      <c r="B2798" s="141" t="s">
        <v>4111</v>
      </c>
      <c r="C2798" s="141" t="s">
        <v>4100</v>
      </c>
      <c r="D2798" s="141" t="s">
        <v>4100</v>
      </c>
      <c r="E2798" s="141" t="s">
        <v>4100</v>
      </c>
      <c r="F2798" s="141" t="s">
        <v>4100</v>
      </c>
      <c r="G2798" s="141" t="s">
        <v>4100</v>
      </c>
      <c r="H2798" s="141" t="s">
        <v>4100</v>
      </c>
      <c r="I2798" s="141" t="s">
        <v>4100</v>
      </c>
      <c r="J2798" s="141" t="s">
        <v>4099</v>
      </c>
      <c r="K2798" s="141" t="s">
        <v>4099</v>
      </c>
      <c r="L2798" s="141" t="s">
        <v>4099</v>
      </c>
      <c r="M2798" s="141" t="s">
        <v>4099</v>
      </c>
      <c r="N2798" s="141" t="s">
        <v>4099</v>
      </c>
      <c r="O2798" s="141" t="s">
        <v>4098</v>
      </c>
    </row>
    <row r="2799" spans="1:15" x14ac:dyDescent="0.2">
      <c r="A2799" s="141">
        <v>338140</v>
      </c>
      <c r="B2799" s="141" t="s">
        <v>4111</v>
      </c>
      <c r="C2799" s="141" t="s">
        <v>4100</v>
      </c>
      <c r="D2799" s="141" t="s">
        <v>4099</v>
      </c>
      <c r="E2799" s="141" t="s">
        <v>4099</v>
      </c>
      <c r="F2799" s="141" t="s">
        <v>4099</v>
      </c>
      <c r="G2799" s="141" t="s">
        <v>4099</v>
      </c>
      <c r="H2799" s="141" t="s">
        <v>4098</v>
      </c>
      <c r="I2799" s="141" t="s">
        <v>4100</v>
      </c>
      <c r="J2799" s="141" t="s">
        <v>4098</v>
      </c>
      <c r="K2799" s="141" t="s">
        <v>4099</v>
      </c>
      <c r="L2799" s="141" t="s">
        <v>4099</v>
      </c>
      <c r="M2799" s="141" t="s">
        <v>4098</v>
      </c>
      <c r="N2799" s="141" t="s">
        <v>4098</v>
      </c>
      <c r="O2799" s="141" t="s">
        <v>4098</v>
      </c>
    </row>
    <row r="2800" spans="1:15" x14ac:dyDescent="0.2">
      <c r="A2800" s="141">
        <v>338141</v>
      </c>
      <c r="B2800" s="141" t="s">
        <v>4111</v>
      </c>
      <c r="C2800" s="141" t="s">
        <v>4099</v>
      </c>
      <c r="D2800" s="141" t="s">
        <v>4099</v>
      </c>
      <c r="E2800" s="141" t="s">
        <v>4099</v>
      </c>
      <c r="F2800" s="141" t="s">
        <v>4099</v>
      </c>
      <c r="G2800" s="141" t="s">
        <v>4099</v>
      </c>
      <c r="H2800" s="141" t="s">
        <v>4099</v>
      </c>
      <c r="I2800" s="141" t="s">
        <v>4099</v>
      </c>
      <c r="J2800" s="141" t="s">
        <v>4098</v>
      </c>
      <c r="K2800" s="141" t="s">
        <v>4098</v>
      </c>
      <c r="L2800" s="141" t="s">
        <v>4098</v>
      </c>
      <c r="M2800" s="141" t="s">
        <v>4098</v>
      </c>
      <c r="N2800" s="141" t="s">
        <v>4098</v>
      </c>
      <c r="O2800" s="141" t="s">
        <v>4098</v>
      </c>
    </row>
    <row r="2801" spans="1:15" x14ac:dyDescent="0.2">
      <c r="A2801" s="141">
        <v>338144</v>
      </c>
      <c r="B2801" s="141" t="s">
        <v>4111</v>
      </c>
      <c r="C2801" s="141" t="s">
        <v>4099</v>
      </c>
      <c r="D2801" s="141" t="s">
        <v>4098</v>
      </c>
      <c r="E2801" s="141" t="s">
        <v>4099</v>
      </c>
      <c r="F2801" s="141" t="s">
        <v>4099</v>
      </c>
      <c r="G2801" s="141" t="s">
        <v>4099</v>
      </c>
      <c r="H2801" s="141" t="s">
        <v>4099</v>
      </c>
      <c r="I2801" s="141" t="s">
        <v>4098</v>
      </c>
      <c r="J2801" s="141" t="s">
        <v>4098</v>
      </c>
      <c r="K2801" s="141" t="s">
        <v>4098</v>
      </c>
      <c r="L2801" s="141" t="s">
        <v>4098</v>
      </c>
      <c r="M2801" s="141" t="s">
        <v>4098</v>
      </c>
      <c r="N2801" s="141" t="s">
        <v>4098</v>
      </c>
      <c r="O2801" s="141" t="s">
        <v>4098</v>
      </c>
    </row>
    <row r="2802" spans="1:15" x14ac:dyDescent="0.2">
      <c r="A2802" s="141">
        <v>338145</v>
      </c>
      <c r="B2802" s="141" t="s">
        <v>4111</v>
      </c>
      <c r="C2802" s="141" t="s">
        <v>4100</v>
      </c>
      <c r="D2802" s="141" t="s">
        <v>4099</v>
      </c>
      <c r="E2802" s="141" t="s">
        <v>4099</v>
      </c>
      <c r="F2802" s="141" t="s">
        <v>4100</v>
      </c>
      <c r="G2802" s="141" t="s">
        <v>4100</v>
      </c>
      <c r="H2802" s="141" t="s">
        <v>4100</v>
      </c>
      <c r="I2802" s="141" t="s">
        <v>4100</v>
      </c>
      <c r="J2802" s="141" t="s">
        <v>4100</v>
      </c>
      <c r="K2802" s="141" t="s">
        <v>4100</v>
      </c>
      <c r="L2802" s="141" t="s">
        <v>4100</v>
      </c>
      <c r="M2802" s="141" t="s">
        <v>4099</v>
      </c>
      <c r="N2802" s="141" t="s">
        <v>4099</v>
      </c>
      <c r="O2802" s="141" t="s">
        <v>4099</v>
      </c>
    </row>
    <row r="2803" spans="1:15" x14ac:dyDescent="0.2">
      <c r="A2803" s="141">
        <v>338151</v>
      </c>
      <c r="B2803" s="141" t="s">
        <v>4111</v>
      </c>
      <c r="C2803" s="141" t="s">
        <v>4100</v>
      </c>
      <c r="D2803" s="141" t="s">
        <v>4099</v>
      </c>
      <c r="E2803" s="141" t="s">
        <v>4100</v>
      </c>
      <c r="F2803" s="141" t="s">
        <v>4100</v>
      </c>
      <c r="G2803" s="141" t="s">
        <v>4100</v>
      </c>
      <c r="H2803" s="141" t="s">
        <v>4099</v>
      </c>
      <c r="I2803" s="141" t="s">
        <v>4099</v>
      </c>
      <c r="J2803" s="141" t="s">
        <v>4099</v>
      </c>
      <c r="K2803" s="141" t="s">
        <v>4099</v>
      </c>
      <c r="L2803" s="141" t="s">
        <v>4099</v>
      </c>
      <c r="M2803" s="141" t="s">
        <v>4099</v>
      </c>
      <c r="N2803" s="141" t="s">
        <v>4099</v>
      </c>
      <c r="O2803" s="141" t="s">
        <v>4099</v>
      </c>
    </row>
    <row r="2804" spans="1:15" x14ac:dyDescent="0.2">
      <c r="A2804" s="141">
        <v>338152</v>
      </c>
      <c r="B2804" s="141" t="s">
        <v>4111</v>
      </c>
      <c r="C2804" s="141" t="s">
        <v>4100</v>
      </c>
      <c r="D2804" s="141" t="s">
        <v>4099</v>
      </c>
      <c r="E2804" s="141" t="s">
        <v>4100</v>
      </c>
      <c r="F2804" s="141" t="s">
        <v>4099</v>
      </c>
      <c r="G2804" s="141" t="s">
        <v>4099</v>
      </c>
      <c r="H2804" s="141" t="s">
        <v>4098</v>
      </c>
      <c r="I2804" s="141" t="s">
        <v>4098</v>
      </c>
      <c r="J2804" s="141" t="s">
        <v>4098</v>
      </c>
      <c r="K2804" s="141" t="s">
        <v>4099</v>
      </c>
      <c r="L2804" s="141" t="s">
        <v>4098</v>
      </c>
      <c r="M2804" s="141" t="s">
        <v>4099</v>
      </c>
      <c r="N2804" s="141" t="s">
        <v>4098</v>
      </c>
      <c r="O2804" s="141" t="s">
        <v>4098</v>
      </c>
    </row>
    <row r="2805" spans="1:15" x14ac:dyDescent="0.2">
      <c r="A2805" s="141">
        <v>338160</v>
      </c>
      <c r="B2805" s="141" t="s">
        <v>4111</v>
      </c>
      <c r="C2805" s="141" t="s">
        <v>4099</v>
      </c>
      <c r="D2805" s="141" t="s">
        <v>4100</v>
      </c>
      <c r="E2805" s="141" t="s">
        <v>4100</v>
      </c>
      <c r="F2805" s="141" t="s">
        <v>4099</v>
      </c>
      <c r="G2805" s="141" t="s">
        <v>4099</v>
      </c>
      <c r="H2805" s="141" t="s">
        <v>4100</v>
      </c>
      <c r="I2805" s="141" t="s">
        <v>4099</v>
      </c>
      <c r="J2805" s="141" t="s">
        <v>4099</v>
      </c>
      <c r="K2805" s="141" t="s">
        <v>4099</v>
      </c>
      <c r="L2805" s="141" t="s">
        <v>4099</v>
      </c>
      <c r="M2805" s="141" t="s">
        <v>4100</v>
      </c>
      <c r="N2805" s="141" t="s">
        <v>4099</v>
      </c>
      <c r="O2805" s="141" t="s">
        <v>4098</v>
      </c>
    </row>
    <row r="2806" spans="1:15" x14ac:dyDescent="0.2">
      <c r="A2806" s="141">
        <v>338163</v>
      </c>
      <c r="B2806" s="141" t="s">
        <v>4111</v>
      </c>
      <c r="C2806" s="141" t="s">
        <v>4100</v>
      </c>
      <c r="D2806" s="141" t="s">
        <v>4099</v>
      </c>
      <c r="E2806" s="141" t="s">
        <v>4100</v>
      </c>
      <c r="F2806" s="141" t="s">
        <v>4100</v>
      </c>
      <c r="G2806" s="141" t="s">
        <v>4099</v>
      </c>
      <c r="H2806" s="141" t="s">
        <v>4099</v>
      </c>
      <c r="I2806" s="141" t="s">
        <v>4100</v>
      </c>
      <c r="J2806" s="141" t="s">
        <v>4098</v>
      </c>
      <c r="K2806" s="141" t="s">
        <v>4098</v>
      </c>
      <c r="L2806" s="141" t="s">
        <v>4098</v>
      </c>
      <c r="M2806" s="141" t="s">
        <v>4098</v>
      </c>
      <c r="N2806" s="141" t="s">
        <v>4098</v>
      </c>
      <c r="O2806" s="141" t="s">
        <v>4098</v>
      </c>
    </row>
    <row r="2807" spans="1:15" x14ac:dyDescent="0.2">
      <c r="A2807" s="141">
        <v>338166</v>
      </c>
      <c r="B2807" s="141" t="s">
        <v>4111</v>
      </c>
      <c r="C2807" s="141" t="s">
        <v>4100</v>
      </c>
      <c r="D2807" s="141" t="s">
        <v>4099</v>
      </c>
      <c r="E2807" s="141" t="s">
        <v>4100</v>
      </c>
      <c r="F2807" s="141" t="s">
        <v>4100</v>
      </c>
      <c r="G2807" s="141" t="s">
        <v>4100</v>
      </c>
      <c r="H2807" s="141" t="s">
        <v>4100</v>
      </c>
      <c r="I2807" s="141" t="s">
        <v>4100</v>
      </c>
      <c r="J2807" s="141" t="s">
        <v>4099</v>
      </c>
      <c r="K2807" s="141" t="s">
        <v>4098</v>
      </c>
      <c r="L2807" s="141" t="s">
        <v>4098</v>
      </c>
      <c r="M2807" s="141" t="s">
        <v>4099</v>
      </c>
      <c r="N2807" s="141" t="s">
        <v>4099</v>
      </c>
      <c r="O2807" s="141" t="s">
        <v>4098</v>
      </c>
    </row>
    <row r="2808" spans="1:15" x14ac:dyDescent="0.2">
      <c r="A2808" s="141">
        <v>338168</v>
      </c>
      <c r="B2808" s="141" t="s">
        <v>4111</v>
      </c>
      <c r="C2808" s="141" t="s">
        <v>4100</v>
      </c>
      <c r="D2808" s="141" t="s">
        <v>4099</v>
      </c>
      <c r="E2808" s="141" t="s">
        <v>4100</v>
      </c>
      <c r="F2808" s="141" t="s">
        <v>4099</v>
      </c>
      <c r="G2808" s="141" t="s">
        <v>4099</v>
      </c>
      <c r="H2808" s="141" t="s">
        <v>4099</v>
      </c>
      <c r="I2808" s="141" t="s">
        <v>4099</v>
      </c>
      <c r="J2808" s="141" t="s">
        <v>4099</v>
      </c>
      <c r="K2808" s="141" t="s">
        <v>4099</v>
      </c>
      <c r="L2808" s="141" t="s">
        <v>4099</v>
      </c>
      <c r="M2808" s="141" t="s">
        <v>4098</v>
      </c>
      <c r="N2808" s="141" t="s">
        <v>4098</v>
      </c>
      <c r="O2808" s="141" t="s">
        <v>4099</v>
      </c>
    </row>
    <row r="2809" spans="1:15" x14ac:dyDescent="0.2">
      <c r="A2809" s="141">
        <v>338169</v>
      </c>
      <c r="B2809" s="141" t="s">
        <v>4111</v>
      </c>
      <c r="C2809" s="141" t="s">
        <v>4099</v>
      </c>
      <c r="D2809" s="141" t="s">
        <v>4099</v>
      </c>
      <c r="E2809" s="141" t="s">
        <v>4099</v>
      </c>
      <c r="F2809" s="141" t="s">
        <v>4099</v>
      </c>
      <c r="G2809" s="141" t="s">
        <v>4099</v>
      </c>
      <c r="H2809" s="141" t="s">
        <v>4099</v>
      </c>
      <c r="I2809" s="141" t="s">
        <v>4099</v>
      </c>
      <c r="J2809" s="141" t="s">
        <v>4098</v>
      </c>
      <c r="K2809" s="141" t="s">
        <v>4098</v>
      </c>
      <c r="L2809" s="141" t="s">
        <v>4098</v>
      </c>
      <c r="M2809" s="141" t="s">
        <v>4098</v>
      </c>
      <c r="N2809" s="141" t="s">
        <v>4098</v>
      </c>
      <c r="O2809" s="141" t="s">
        <v>4098</v>
      </c>
    </row>
    <row r="2810" spans="1:15" x14ac:dyDescent="0.2">
      <c r="A2810" s="141">
        <v>338170</v>
      </c>
      <c r="B2810" s="141" t="s">
        <v>4111</v>
      </c>
      <c r="C2810" s="141" t="s">
        <v>4099</v>
      </c>
      <c r="D2810" s="141" t="s">
        <v>4099</v>
      </c>
      <c r="E2810" s="141" t="s">
        <v>4099</v>
      </c>
      <c r="F2810" s="141" t="s">
        <v>4099</v>
      </c>
      <c r="G2810" s="141" t="s">
        <v>4099</v>
      </c>
      <c r="H2810" s="141" t="s">
        <v>4099</v>
      </c>
      <c r="I2810" s="141" t="s">
        <v>4099</v>
      </c>
      <c r="J2810" s="141" t="s">
        <v>4098</v>
      </c>
      <c r="K2810" s="141" t="s">
        <v>4098</v>
      </c>
      <c r="L2810" s="141" t="s">
        <v>4098</v>
      </c>
      <c r="M2810" s="141" t="s">
        <v>4098</v>
      </c>
      <c r="N2810" s="141" t="s">
        <v>4098</v>
      </c>
      <c r="O2810" s="141" t="s">
        <v>4098</v>
      </c>
    </row>
    <row r="2811" spans="1:15" x14ac:dyDescent="0.2">
      <c r="A2811" s="141">
        <v>338172</v>
      </c>
      <c r="B2811" s="141" t="s">
        <v>4111</v>
      </c>
      <c r="C2811" s="141" t="s">
        <v>4099</v>
      </c>
      <c r="D2811" s="141" t="s">
        <v>4099</v>
      </c>
      <c r="E2811" s="141" t="s">
        <v>4099</v>
      </c>
      <c r="F2811" s="141" t="s">
        <v>4099</v>
      </c>
      <c r="G2811" s="141" t="s">
        <v>4099</v>
      </c>
      <c r="H2811" s="141" t="s">
        <v>4098</v>
      </c>
      <c r="I2811" s="141" t="s">
        <v>4098</v>
      </c>
      <c r="J2811" s="141" t="s">
        <v>4098</v>
      </c>
      <c r="K2811" s="141" t="s">
        <v>4098</v>
      </c>
      <c r="L2811" s="141" t="s">
        <v>4098</v>
      </c>
      <c r="M2811" s="141" t="s">
        <v>4098</v>
      </c>
      <c r="N2811" s="141" t="s">
        <v>4098</v>
      </c>
      <c r="O2811" s="141" t="s">
        <v>4098</v>
      </c>
    </row>
    <row r="2812" spans="1:15" x14ac:dyDescent="0.2">
      <c r="A2812" s="141">
        <v>338174</v>
      </c>
      <c r="B2812" s="141" t="s">
        <v>4111</v>
      </c>
      <c r="C2812" s="141" t="s">
        <v>4100</v>
      </c>
      <c r="D2812" s="141" t="s">
        <v>4100</v>
      </c>
      <c r="E2812" s="141" t="s">
        <v>4100</v>
      </c>
      <c r="F2812" s="141" t="s">
        <v>4100</v>
      </c>
      <c r="G2812" s="141" t="s">
        <v>4100</v>
      </c>
      <c r="H2812" s="141" t="s">
        <v>4100</v>
      </c>
      <c r="I2812" s="141" t="s">
        <v>4099</v>
      </c>
      <c r="J2812" s="141" t="s">
        <v>4099</v>
      </c>
      <c r="K2812" s="141" t="s">
        <v>4099</v>
      </c>
      <c r="L2812" s="141" t="s">
        <v>4099</v>
      </c>
      <c r="M2812" s="141" t="s">
        <v>4099</v>
      </c>
      <c r="N2812" s="141" t="s">
        <v>4099</v>
      </c>
      <c r="O2812" s="141" t="s">
        <v>4099</v>
      </c>
    </row>
    <row r="2813" spans="1:15" x14ac:dyDescent="0.2">
      <c r="A2813" s="141">
        <v>338175</v>
      </c>
      <c r="B2813" s="141" t="s">
        <v>4111</v>
      </c>
      <c r="C2813" s="141" t="s">
        <v>4099</v>
      </c>
      <c r="D2813" s="141" t="s">
        <v>4099</v>
      </c>
      <c r="E2813" s="141" t="s">
        <v>4099</v>
      </c>
      <c r="F2813" s="141" t="s">
        <v>4099</v>
      </c>
      <c r="G2813" s="141" t="s">
        <v>4099</v>
      </c>
      <c r="H2813" s="141" t="s">
        <v>4099</v>
      </c>
      <c r="I2813" s="141" t="s">
        <v>4099</v>
      </c>
      <c r="J2813" s="141" t="s">
        <v>4098</v>
      </c>
      <c r="K2813" s="141" t="s">
        <v>4098</v>
      </c>
      <c r="L2813" s="141" t="s">
        <v>4098</v>
      </c>
      <c r="M2813" s="141" t="s">
        <v>4098</v>
      </c>
      <c r="N2813" s="141" t="s">
        <v>4098</v>
      </c>
      <c r="O2813" s="141" t="s">
        <v>4098</v>
      </c>
    </row>
    <row r="2814" spans="1:15" x14ac:dyDescent="0.2">
      <c r="A2814" s="141">
        <v>338176</v>
      </c>
      <c r="B2814" s="141" t="s">
        <v>4111</v>
      </c>
      <c r="C2814" s="141" t="s">
        <v>4099</v>
      </c>
      <c r="D2814" s="141" t="s">
        <v>4099</v>
      </c>
      <c r="E2814" s="141" t="s">
        <v>4099</v>
      </c>
      <c r="F2814" s="141" t="s">
        <v>4099</v>
      </c>
      <c r="G2814" s="141" t="s">
        <v>4099</v>
      </c>
      <c r="H2814" s="141" t="s">
        <v>4099</v>
      </c>
      <c r="I2814" s="141" t="s">
        <v>4099</v>
      </c>
      <c r="J2814" s="141" t="s">
        <v>4098</v>
      </c>
      <c r="K2814" s="141" t="s">
        <v>4098</v>
      </c>
      <c r="L2814" s="141" t="s">
        <v>4098</v>
      </c>
      <c r="M2814" s="141" t="s">
        <v>4098</v>
      </c>
      <c r="N2814" s="141" t="s">
        <v>4098</v>
      </c>
      <c r="O2814" s="141" t="s">
        <v>4098</v>
      </c>
    </row>
    <row r="2815" spans="1:15" x14ac:dyDescent="0.2">
      <c r="A2815" s="141">
        <v>338177</v>
      </c>
      <c r="B2815" s="141" t="s">
        <v>4111</v>
      </c>
      <c r="C2815" s="141" t="s">
        <v>4100</v>
      </c>
      <c r="D2815" s="141" t="s">
        <v>4099</v>
      </c>
      <c r="E2815" s="141" t="s">
        <v>4100</v>
      </c>
      <c r="F2815" s="141" t="s">
        <v>4100</v>
      </c>
      <c r="G2815" s="141" t="s">
        <v>4100</v>
      </c>
      <c r="H2815" s="141" t="s">
        <v>4099</v>
      </c>
      <c r="I2815" s="141" t="s">
        <v>4099</v>
      </c>
      <c r="J2815" s="141" t="s">
        <v>4100</v>
      </c>
      <c r="K2815" s="141" t="s">
        <v>4100</v>
      </c>
      <c r="L2815" s="141" t="s">
        <v>4099</v>
      </c>
      <c r="M2815" s="141" t="s">
        <v>4100</v>
      </c>
      <c r="N2815" s="141" t="s">
        <v>4100</v>
      </c>
      <c r="O2815" s="141" t="s">
        <v>4099</v>
      </c>
    </row>
    <row r="2816" spans="1:15" x14ac:dyDescent="0.2">
      <c r="A2816" s="141">
        <v>338179</v>
      </c>
      <c r="B2816" s="141" t="s">
        <v>4111</v>
      </c>
      <c r="C2816" s="141" t="s">
        <v>4099</v>
      </c>
      <c r="D2816" s="141" t="s">
        <v>4099</v>
      </c>
      <c r="E2816" s="141" t="s">
        <v>4099</v>
      </c>
      <c r="F2816" s="141" t="s">
        <v>4098</v>
      </c>
      <c r="G2816" s="141" t="s">
        <v>4099</v>
      </c>
      <c r="H2816" s="141" t="s">
        <v>4099</v>
      </c>
      <c r="I2816" s="141" t="s">
        <v>4099</v>
      </c>
      <c r="J2816" s="141" t="s">
        <v>4098</v>
      </c>
      <c r="K2816" s="141" t="s">
        <v>4098</v>
      </c>
      <c r="L2816" s="141" t="s">
        <v>4098</v>
      </c>
      <c r="M2816" s="141" t="s">
        <v>4098</v>
      </c>
      <c r="N2816" s="141" t="s">
        <v>4098</v>
      </c>
      <c r="O2816" s="141" t="s">
        <v>4098</v>
      </c>
    </row>
    <row r="2817" spans="1:15" x14ac:dyDescent="0.2">
      <c r="A2817" s="141">
        <v>338180</v>
      </c>
      <c r="B2817" s="141" t="s">
        <v>4111</v>
      </c>
      <c r="C2817" s="141" t="s">
        <v>4100</v>
      </c>
      <c r="D2817" s="141" t="s">
        <v>4099</v>
      </c>
      <c r="E2817" s="141" t="s">
        <v>4100</v>
      </c>
      <c r="F2817" s="141" t="s">
        <v>4100</v>
      </c>
      <c r="G2817" s="141" t="s">
        <v>4100</v>
      </c>
      <c r="H2817" s="141" t="s">
        <v>4099</v>
      </c>
      <c r="I2817" s="141" t="s">
        <v>4098</v>
      </c>
      <c r="J2817" s="141" t="s">
        <v>4098</v>
      </c>
      <c r="K2817" s="141" t="s">
        <v>4098</v>
      </c>
      <c r="L2817" s="141" t="s">
        <v>4098</v>
      </c>
      <c r="M2817" s="141" t="s">
        <v>4099</v>
      </c>
      <c r="N2817" s="141" t="s">
        <v>4098</v>
      </c>
      <c r="O2817" s="141" t="s">
        <v>4098</v>
      </c>
    </row>
    <row r="2818" spans="1:15" x14ac:dyDescent="0.2">
      <c r="A2818" s="141">
        <v>338181</v>
      </c>
      <c r="B2818" s="141" t="s">
        <v>4111</v>
      </c>
      <c r="C2818" s="141" t="s">
        <v>4100</v>
      </c>
      <c r="D2818" s="141" t="s">
        <v>4099</v>
      </c>
      <c r="E2818" s="141" t="s">
        <v>4099</v>
      </c>
      <c r="F2818" s="141" t="s">
        <v>4099</v>
      </c>
      <c r="G2818" s="141" t="s">
        <v>4098</v>
      </c>
      <c r="H2818" s="141" t="s">
        <v>4099</v>
      </c>
      <c r="I2818" s="141" t="s">
        <v>4100</v>
      </c>
      <c r="J2818" s="141" t="s">
        <v>4099</v>
      </c>
      <c r="K2818" s="141" t="s">
        <v>4099</v>
      </c>
      <c r="L2818" s="141" t="s">
        <v>4098</v>
      </c>
      <c r="M2818" s="141" t="s">
        <v>4099</v>
      </c>
      <c r="N2818" s="141" t="s">
        <v>4098</v>
      </c>
      <c r="O2818" s="141" t="s">
        <v>4099</v>
      </c>
    </row>
    <row r="2819" spans="1:15" x14ac:dyDescent="0.2">
      <c r="A2819" s="141">
        <v>338182</v>
      </c>
      <c r="B2819" s="141" t="s">
        <v>4111</v>
      </c>
      <c r="C2819" s="141" t="s">
        <v>4099</v>
      </c>
      <c r="D2819" s="141" t="s">
        <v>4100</v>
      </c>
      <c r="E2819" s="141" t="s">
        <v>4099</v>
      </c>
      <c r="F2819" s="141" t="s">
        <v>4099</v>
      </c>
      <c r="G2819" s="141" t="s">
        <v>4099</v>
      </c>
      <c r="H2819" s="141" t="s">
        <v>4100</v>
      </c>
      <c r="I2819" s="141" t="s">
        <v>4099</v>
      </c>
      <c r="J2819" s="141" t="s">
        <v>4098</v>
      </c>
      <c r="K2819" s="141" t="s">
        <v>4098</v>
      </c>
      <c r="L2819" s="141" t="s">
        <v>4099</v>
      </c>
      <c r="M2819" s="141" t="s">
        <v>4098</v>
      </c>
      <c r="N2819" s="141" t="s">
        <v>4098</v>
      </c>
      <c r="O2819" s="141" t="s">
        <v>4098</v>
      </c>
    </row>
    <row r="2820" spans="1:15" x14ac:dyDescent="0.2">
      <c r="A2820" s="141">
        <v>338185</v>
      </c>
      <c r="B2820" s="141" t="s">
        <v>4111</v>
      </c>
      <c r="C2820" s="141" t="s">
        <v>4099</v>
      </c>
      <c r="D2820" s="141" t="s">
        <v>4100</v>
      </c>
      <c r="E2820" s="141" t="s">
        <v>4100</v>
      </c>
      <c r="F2820" s="141" t="s">
        <v>4099</v>
      </c>
      <c r="G2820" s="141" t="s">
        <v>4100</v>
      </c>
      <c r="H2820" s="141" t="s">
        <v>4099</v>
      </c>
      <c r="I2820" s="141" t="s">
        <v>4099</v>
      </c>
      <c r="J2820" s="141" t="s">
        <v>4098</v>
      </c>
      <c r="K2820" s="141" t="s">
        <v>4098</v>
      </c>
      <c r="L2820" s="141" t="s">
        <v>4098</v>
      </c>
      <c r="M2820" s="141" t="s">
        <v>4098</v>
      </c>
      <c r="N2820" s="141" t="s">
        <v>4098</v>
      </c>
      <c r="O2820" s="141" t="s">
        <v>4098</v>
      </c>
    </row>
    <row r="2821" spans="1:15" x14ac:dyDescent="0.2">
      <c r="A2821" s="141">
        <v>338188</v>
      </c>
      <c r="B2821" s="141" t="s">
        <v>4111</v>
      </c>
      <c r="C2821" s="141" t="s">
        <v>4100</v>
      </c>
      <c r="D2821" s="141" t="s">
        <v>4099</v>
      </c>
      <c r="E2821" s="141" t="s">
        <v>4100</v>
      </c>
      <c r="F2821" s="141" t="s">
        <v>4099</v>
      </c>
      <c r="G2821" s="141" t="s">
        <v>4100</v>
      </c>
      <c r="H2821" s="141" t="s">
        <v>4099</v>
      </c>
      <c r="I2821" s="141" t="s">
        <v>4100</v>
      </c>
      <c r="J2821" s="141" t="s">
        <v>4099</v>
      </c>
      <c r="K2821" s="141" t="s">
        <v>4100</v>
      </c>
      <c r="L2821" s="141" t="s">
        <v>4099</v>
      </c>
      <c r="M2821" s="141" t="s">
        <v>4099</v>
      </c>
      <c r="N2821" s="141" t="s">
        <v>4100</v>
      </c>
      <c r="O2821" s="141" t="s">
        <v>4098</v>
      </c>
    </row>
    <row r="2822" spans="1:15" x14ac:dyDescent="0.2">
      <c r="A2822" s="141">
        <v>338189</v>
      </c>
      <c r="B2822" s="141" t="s">
        <v>4111</v>
      </c>
      <c r="C2822" s="141" t="s">
        <v>4099</v>
      </c>
      <c r="D2822" s="141" t="s">
        <v>4098</v>
      </c>
      <c r="E2822" s="141" t="s">
        <v>4099</v>
      </c>
      <c r="F2822" s="141" t="s">
        <v>4099</v>
      </c>
      <c r="G2822" s="141" t="s">
        <v>4099</v>
      </c>
      <c r="H2822" s="141" t="s">
        <v>4098</v>
      </c>
      <c r="I2822" s="141" t="s">
        <v>4098</v>
      </c>
      <c r="J2822" s="141" t="s">
        <v>4098</v>
      </c>
      <c r="K2822" s="141" t="s">
        <v>4098</v>
      </c>
      <c r="L2822" s="141" t="s">
        <v>4098</v>
      </c>
      <c r="M2822" s="141" t="s">
        <v>4098</v>
      </c>
      <c r="N2822" s="141" t="s">
        <v>4098</v>
      </c>
      <c r="O2822" s="141" t="s">
        <v>4098</v>
      </c>
    </row>
    <row r="2823" spans="1:15" x14ac:dyDescent="0.2">
      <c r="A2823" s="141">
        <v>338190</v>
      </c>
      <c r="B2823" s="141" t="s">
        <v>4111</v>
      </c>
      <c r="C2823" s="141" t="s">
        <v>4099</v>
      </c>
      <c r="D2823" s="141" t="s">
        <v>4099</v>
      </c>
      <c r="E2823" s="141" t="s">
        <v>4098</v>
      </c>
      <c r="F2823" s="141" t="s">
        <v>4098</v>
      </c>
      <c r="G2823" s="141" t="s">
        <v>4099</v>
      </c>
      <c r="H2823" s="141" t="s">
        <v>4099</v>
      </c>
      <c r="I2823" s="141" t="s">
        <v>4099</v>
      </c>
      <c r="J2823" s="141" t="s">
        <v>4098</v>
      </c>
      <c r="K2823" s="141" t="s">
        <v>4098</v>
      </c>
      <c r="L2823" s="141" t="s">
        <v>4098</v>
      </c>
      <c r="M2823" s="141" t="s">
        <v>4098</v>
      </c>
      <c r="N2823" s="141" t="s">
        <v>4098</v>
      </c>
      <c r="O2823" s="141" t="s">
        <v>4098</v>
      </c>
    </row>
    <row r="2824" spans="1:15" x14ac:dyDescent="0.2">
      <c r="A2824" s="141">
        <v>338192</v>
      </c>
      <c r="B2824" s="141" t="s">
        <v>4111</v>
      </c>
      <c r="C2824" s="141" t="s">
        <v>4099</v>
      </c>
      <c r="D2824" s="141" t="s">
        <v>4099</v>
      </c>
      <c r="E2824" s="141" t="s">
        <v>4099</v>
      </c>
      <c r="F2824" s="141" t="s">
        <v>4099</v>
      </c>
      <c r="G2824" s="141" t="s">
        <v>4099</v>
      </c>
      <c r="H2824" s="141" t="s">
        <v>4099</v>
      </c>
      <c r="I2824" s="141" t="s">
        <v>4099</v>
      </c>
      <c r="J2824" s="141" t="s">
        <v>4098</v>
      </c>
      <c r="K2824" s="141" t="s">
        <v>4098</v>
      </c>
      <c r="L2824" s="141" t="s">
        <v>4098</v>
      </c>
      <c r="M2824" s="141" t="s">
        <v>4098</v>
      </c>
      <c r="N2824" s="141" t="s">
        <v>4098</v>
      </c>
      <c r="O2824" s="141" t="s">
        <v>4098</v>
      </c>
    </row>
    <row r="2825" spans="1:15" x14ac:dyDescent="0.2">
      <c r="A2825" s="141">
        <v>338194</v>
      </c>
      <c r="B2825" s="141" t="s">
        <v>4111</v>
      </c>
      <c r="C2825" s="141" t="s">
        <v>4100</v>
      </c>
      <c r="D2825" s="141" t="s">
        <v>4100</v>
      </c>
      <c r="E2825" s="141" t="s">
        <v>4099</v>
      </c>
      <c r="F2825" s="141" t="s">
        <v>4099</v>
      </c>
      <c r="G2825" s="141" t="s">
        <v>4100</v>
      </c>
      <c r="H2825" s="141" t="s">
        <v>4099</v>
      </c>
      <c r="I2825" s="141" t="s">
        <v>4100</v>
      </c>
      <c r="J2825" s="141" t="s">
        <v>4100</v>
      </c>
      <c r="K2825" s="141" t="s">
        <v>4098</v>
      </c>
      <c r="L2825" s="141" t="s">
        <v>4098</v>
      </c>
      <c r="M2825" s="141" t="s">
        <v>4098</v>
      </c>
      <c r="N2825" s="141" t="s">
        <v>4098</v>
      </c>
      <c r="O2825" s="141" t="s">
        <v>4099</v>
      </c>
    </row>
    <row r="2826" spans="1:15" x14ac:dyDescent="0.2">
      <c r="A2826" s="141">
        <v>338197</v>
      </c>
      <c r="B2826" s="141" t="s">
        <v>4111</v>
      </c>
      <c r="C2826" s="141" t="s">
        <v>4099</v>
      </c>
      <c r="D2826" s="141" t="s">
        <v>4099</v>
      </c>
      <c r="E2826" s="141" t="s">
        <v>4098</v>
      </c>
      <c r="F2826" s="141" t="s">
        <v>4098</v>
      </c>
      <c r="G2826" s="141" t="s">
        <v>4098</v>
      </c>
      <c r="H2826" s="141" t="s">
        <v>4099</v>
      </c>
      <c r="I2826" s="141" t="s">
        <v>4099</v>
      </c>
      <c r="J2826" s="141" t="s">
        <v>4098</v>
      </c>
      <c r="K2826" s="141" t="s">
        <v>4098</v>
      </c>
      <c r="L2826" s="141" t="s">
        <v>4098</v>
      </c>
      <c r="M2826" s="141" t="s">
        <v>4098</v>
      </c>
      <c r="N2826" s="141" t="s">
        <v>4098</v>
      </c>
      <c r="O2826" s="141" t="s">
        <v>4098</v>
      </c>
    </row>
    <row r="2827" spans="1:15" x14ac:dyDescent="0.2">
      <c r="A2827" s="141">
        <v>338199</v>
      </c>
      <c r="B2827" s="141" t="s">
        <v>4111</v>
      </c>
      <c r="C2827" s="141" t="s">
        <v>4099</v>
      </c>
      <c r="D2827" s="141" t="s">
        <v>4099</v>
      </c>
      <c r="E2827" s="141" t="s">
        <v>4098</v>
      </c>
      <c r="F2827" s="141" t="s">
        <v>4098</v>
      </c>
      <c r="G2827" s="141" t="s">
        <v>4098</v>
      </c>
      <c r="H2827" s="141" t="s">
        <v>4098</v>
      </c>
      <c r="I2827" s="141" t="s">
        <v>4098</v>
      </c>
      <c r="J2827" s="141" t="s">
        <v>4098</v>
      </c>
      <c r="K2827" s="141" t="s">
        <v>4098</v>
      </c>
      <c r="L2827" s="141" t="s">
        <v>4098</v>
      </c>
      <c r="M2827" s="141" t="s">
        <v>4098</v>
      </c>
      <c r="N2827" s="141" t="s">
        <v>4098</v>
      </c>
      <c r="O2827" s="141" t="s">
        <v>4098</v>
      </c>
    </row>
    <row r="2828" spans="1:15" x14ac:dyDescent="0.2">
      <c r="A2828" s="141">
        <v>338200</v>
      </c>
      <c r="B2828" s="141" t="s">
        <v>4111</v>
      </c>
      <c r="C2828" s="141" t="s">
        <v>4099</v>
      </c>
      <c r="D2828" s="141" t="s">
        <v>4099</v>
      </c>
      <c r="E2828" s="141" t="s">
        <v>4098</v>
      </c>
      <c r="F2828" s="141" t="s">
        <v>4099</v>
      </c>
      <c r="G2828" s="141" t="s">
        <v>4098</v>
      </c>
      <c r="H2828" s="141" t="s">
        <v>4099</v>
      </c>
      <c r="I2828" s="141" t="s">
        <v>4099</v>
      </c>
      <c r="J2828" s="141" t="s">
        <v>4098</v>
      </c>
      <c r="K2828" s="141" t="s">
        <v>4098</v>
      </c>
      <c r="L2828" s="141" t="s">
        <v>4098</v>
      </c>
      <c r="M2828" s="141" t="s">
        <v>4098</v>
      </c>
      <c r="N2828" s="141" t="s">
        <v>4098</v>
      </c>
      <c r="O2828" s="141" t="s">
        <v>4098</v>
      </c>
    </row>
    <row r="2829" spans="1:15" x14ac:dyDescent="0.2">
      <c r="A2829" s="141">
        <v>338202</v>
      </c>
      <c r="B2829" s="141" t="s">
        <v>4111</v>
      </c>
      <c r="C2829" s="141" t="s">
        <v>4099</v>
      </c>
      <c r="D2829" s="141" t="s">
        <v>4099</v>
      </c>
      <c r="E2829" s="141" t="s">
        <v>4099</v>
      </c>
      <c r="F2829" s="141" t="s">
        <v>4099</v>
      </c>
      <c r="G2829" s="141" t="s">
        <v>4099</v>
      </c>
      <c r="H2829" s="141" t="s">
        <v>4099</v>
      </c>
      <c r="I2829" s="141" t="s">
        <v>4099</v>
      </c>
      <c r="J2829" s="141" t="s">
        <v>4098</v>
      </c>
      <c r="K2829" s="141" t="s">
        <v>4098</v>
      </c>
      <c r="L2829" s="141" t="s">
        <v>4098</v>
      </c>
      <c r="M2829" s="141" t="s">
        <v>4098</v>
      </c>
      <c r="N2829" s="141" t="s">
        <v>4098</v>
      </c>
      <c r="O2829" s="141" t="s">
        <v>4098</v>
      </c>
    </row>
    <row r="2830" spans="1:15" x14ac:dyDescent="0.2">
      <c r="A2830" s="141">
        <v>338204</v>
      </c>
      <c r="B2830" s="141" t="s">
        <v>4111</v>
      </c>
      <c r="C2830" s="141" t="s">
        <v>4099</v>
      </c>
      <c r="D2830" s="141" t="s">
        <v>4098</v>
      </c>
      <c r="E2830" s="141" t="s">
        <v>4099</v>
      </c>
      <c r="F2830" s="141" t="s">
        <v>4099</v>
      </c>
      <c r="G2830" s="141" t="s">
        <v>4099</v>
      </c>
      <c r="H2830" s="141" t="s">
        <v>4098</v>
      </c>
      <c r="I2830" s="141" t="s">
        <v>4098</v>
      </c>
      <c r="J2830" s="141" t="s">
        <v>4098</v>
      </c>
      <c r="K2830" s="141" t="s">
        <v>4098</v>
      </c>
      <c r="L2830" s="141" t="s">
        <v>4098</v>
      </c>
      <c r="M2830" s="141" t="s">
        <v>4098</v>
      </c>
      <c r="N2830" s="141" t="s">
        <v>4098</v>
      </c>
      <c r="O2830" s="141" t="s">
        <v>4098</v>
      </c>
    </row>
    <row r="2831" spans="1:15" x14ac:dyDescent="0.2">
      <c r="A2831" s="141">
        <v>338205</v>
      </c>
      <c r="B2831" s="141" t="s">
        <v>4111</v>
      </c>
      <c r="C2831" s="141" t="s">
        <v>4099</v>
      </c>
      <c r="D2831" s="141" t="s">
        <v>4099</v>
      </c>
      <c r="E2831" s="141" t="s">
        <v>4099</v>
      </c>
      <c r="F2831" s="141" t="s">
        <v>4099</v>
      </c>
      <c r="G2831" s="141" t="s">
        <v>4099</v>
      </c>
      <c r="H2831" s="141" t="s">
        <v>4099</v>
      </c>
      <c r="I2831" s="141" t="s">
        <v>4099</v>
      </c>
      <c r="J2831" s="141" t="s">
        <v>4098</v>
      </c>
      <c r="K2831" s="141" t="s">
        <v>4098</v>
      </c>
      <c r="L2831" s="141" t="s">
        <v>4098</v>
      </c>
      <c r="M2831" s="141" t="s">
        <v>4098</v>
      </c>
      <c r="N2831" s="141" t="s">
        <v>4098</v>
      </c>
      <c r="O2831" s="141" t="s">
        <v>4098</v>
      </c>
    </row>
    <row r="2832" spans="1:15" x14ac:dyDescent="0.2">
      <c r="A2832" s="141">
        <v>338206</v>
      </c>
      <c r="B2832" s="141" t="s">
        <v>4111</v>
      </c>
      <c r="C2832" s="141" t="s">
        <v>4098</v>
      </c>
      <c r="D2832" s="141" t="s">
        <v>4098</v>
      </c>
      <c r="E2832" s="141" t="s">
        <v>4098</v>
      </c>
      <c r="F2832" s="141" t="s">
        <v>4099</v>
      </c>
      <c r="G2832" s="141" t="s">
        <v>4099</v>
      </c>
      <c r="H2832" s="141" t="s">
        <v>4099</v>
      </c>
      <c r="I2832" s="141" t="s">
        <v>4099</v>
      </c>
      <c r="J2832" s="141" t="s">
        <v>4099</v>
      </c>
      <c r="K2832" s="141" t="s">
        <v>4099</v>
      </c>
      <c r="L2832" s="141" t="s">
        <v>4099</v>
      </c>
      <c r="M2832" s="141" t="s">
        <v>4099</v>
      </c>
      <c r="N2832" s="141" t="s">
        <v>4099</v>
      </c>
      <c r="O2832" s="141" t="s">
        <v>4098</v>
      </c>
    </row>
    <row r="2833" spans="1:15" x14ac:dyDescent="0.2">
      <c r="A2833" s="141">
        <v>338207</v>
      </c>
      <c r="B2833" s="141" t="s">
        <v>4111</v>
      </c>
      <c r="C2833" s="141" t="s">
        <v>4099</v>
      </c>
      <c r="D2833" s="141" t="s">
        <v>4099</v>
      </c>
      <c r="E2833" s="141" t="s">
        <v>4099</v>
      </c>
      <c r="F2833" s="141" t="s">
        <v>4099</v>
      </c>
      <c r="G2833" s="141" t="s">
        <v>4098</v>
      </c>
      <c r="H2833" s="141" t="s">
        <v>4099</v>
      </c>
      <c r="I2833" s="141" t="s">
        <v>4098</v>
      </c>
      <c r="J2833" s="141" t="s">
        <v>4098</v>
      </c>
      <c r="K2833" s="141" t="s">
        <v>4098</v>
      </c>
      <c r="L2833" s="141" t="s">
        <v>4098</v>
      </c>
      <c r="M2833" s="141" t="s">
        <v>4098</v>
      </c>
      <c r="N2833" s="141" t="s">
        <v>4098</v>
      </c>
      <c r="O2833" s="141" t="s">
        <v>4098</v>
      </c>
    </row>
    <row r="2834" spans="1:15" x14ac:dyDescent="0.2">
      <c r="A2834" s="141">
        <v>338208</v>
      </c>
      <c r="B2834" s="141" t="s">
        <v>4111</v>
      </c>
      <c r="C2834" s="141" t="s">
        <v>4099</v>
      </c>
      <c r="D2834" s="141" t="s">
        <v>4098</v>
      </c>
      <c r="E2834" s="141" t="s">
        <v>4099</v>
      </c>
      <c r="F2834" s="141" t="s">
        <v>4099</v>
      </c>
      <c r="G2834" s="141" t="s">
        <v>4099</v>
      </c>
      <c r="H2834" s="141" t="s">
        <v>4099</v>
      </c>
      <c r="I2834" s="141" t="s">
        <v>4099</v>
      </c>
      <c r="J2834" s="141" t="s">
        <v>4100</v>
      </c>
      <c r="K2834" s="141" t="s">
        <v>4099</v>
      </c>
      <c r="L2834" s="141" t="s">
        <v>4098</v>
      </c>
      <c r="M2834" s="141" t="s">
        <v>4099</v>
      </c>
      <c r="N2834" s="141" t="s">
        <v>4098</v>
      </c>
      <c r="O2834" s="141" t="s">
        <v>4098</v>
      </c>
    </row>
    <row r="2835" spans="1:15" x14ac:dyDescent="0.2">
      <c r="A2835" s="141">
        <v>338209</v>
      </c>
      <c r="B2835" s="141" t="s">
        <v>4111</v>
      </c>
      <c r="C2835" s="141" t="s">
        <v>4099</v>
      </c>
      <c r="D2835" s="141" t="s">
        <v>4099</v>
      </c>
      <c r="E2835" s="141" t="s">
        <v>4098</v>
      </c>
      <c r="F2835" s="141" t="s">
        <v>4099</v>
      </c>
      <c r="G2835" s="141" t="s">
        <v>4099</v>
      </c>
      <c r="H2835" s="141" t="s">
        <v>4098</v>
      </c>
      <c r="I2835" s="141" t="s">
        <v>4098</v>
      </c>
      <c r="J2835" s="141" t="s">
        <v>4099</v>
      </c>
      <c r="K2835" s="141" t="s">
        <v>4099</v>
      </c>
      <c r="L2835" s="141" t="s">
        <v>4099</v>
      </c>
      <c r="M2835" s="141" t="s">
        <v>4099</v>
      </c>
      <c r="N2835" s="141" t="s">
        <v>4099</v>
      </c>
      <c r="O2835" s="141" t="s">
        <v>4098</v>
      </c>
    </row>
    <row r="2836" spans="1:15" x14ac:dyDescent="0.2">
      <c r="A2836" s="141">
        <v>338211</v>
      </c>
      <c r="B2836" s="141" t="s">
        <v>4111</v>
      </c>
      <c r="C2836" s="141" t="s">
        <v>4099</v>
      </c>
      <c r="D2836" s="141" t="s">
        <v>4098</v>
      </c>
      <c r="E2836" s="141" t="s">
        <v>4099</v>
      </c>
      <c r="F2836" s="141" t="s">
        <v>4099</v>
      </c>
      <c r="G2836" s="141" t="s">
        <v>4099</v>
      </c>
      <c r="H2836" s="141" t="s">
        <v>4098</v>
      </c>
      <c r="I2836" s="141" t="s">
        <v>4098</v>
      </c>
      <c r="J2836" s="141" t="s">
        <v>4098</v>
      </c>
      <c r="K2836" s="141" t="s">
        <v>4098</v>
      </c>
      <c r="L2836" s="141" t="s">
        <v>4098</v>
      </c>
      <c r="M2836" s="141" t="s">
        <v>4098</v>
      </c>
      <c r="N2836" s="141" t="s">
        <v>4098</v>
      </c>
      <c r="O2836" s="141" t="s">
        <v>4098</v>
      </c>
    </row>
    <row r="2837" spans="1:15" x14ac:dyDescent="0.2">
      <c r="A2837" s="141">
        <v>338213</v>
      </c>
      <c r="B2837" s="141" t="s">
        <v>4111</v>
      </c>
      <c r="C2837" s="141" t="s">
        <v>4100</v>
      </c>
      <c r="D2837" s="141" t="s">
        <v>4099</v>
      </c>
      <c r="E2837" s="141" t="s">
        <v>4100</v>
      </c>
      <c r="F2837" s="141" t="s">
        <v>4099</v>
      </c>
      <c r="G2837" s="141" t="s">
        <v>4100</v>
      </c>
      <c r="H2837" s="141" t="s">
        <v>4100</v>
      </c>
      <c r="I2837" s="141" t="s">
        <v>4099</v>
      </c>
      <c r="J2837" s="141" t="s">
        <v>4099</v>
      </c>
      <c r="K2837" s="141" t="s">
        <v>4100</v>
      </c>
      <c r="L2837" s="141" t="s">
        <v>4099</v>
      </c>
      <c r="M2837" s="141" t="s">
        <v>4100</v>
      </c>
      <c r="N2837" s="141" t="s">
        <v>4099</v>
      </c>
      <c r="O2837" s="141" t="s">
        <v>4099</v>
      </c>
    </row>
    <row r="2838" spans="1:15" x14ac:dyDescent="0.2">
      <c r="A2838" s="141">
        <v>338215</v>
      </c>
      <c r="B2838" s="141" t="s">
        <v>4111</v>
      </c>
      <c r="C2838" s="141" t="s">
        <v>4099</v>
      </c>
      <c r="D2838" s="141" t="s">
        <v>4099</v>
      </c>
      <c r="E2838" s="141" t="s">
        <v>4099</v>
      </c>
      <c r="F2838" s="141" t="s">
        <v>4099</v>
      </c>
      <c r="G2838" s="141" t="s">
        <v>4098</v>
      </c>
      <c r="H2838" s="141" t="s">
        <v>4098</v>
      </c>
      <c r="I2838" s="141" t="s">
        <v>4098</v>
      </c>
      <c r="J2838" s="141" t="s">
        <v>4098</v>
      </c>
      <c r="K2838" s="141" t="s">
        <v>4098</v>
      </c>
      <c r="L2838" s="141" t="s">
        <v>4098</v>
      </c>
      <c r="M2838" s="141" t="s">
        <v>4098</v>
      </c>
      <c r="N2838" s="141" t="s">
        <v>4098</v>
      </c>
      <c r="O2838" s="141" t="s">
        <v>4098</v>
      </c>
    </row>
    <row r="2839" spans="1:15" x14ac:dyDescent="0.2">
      <c r="A2839" s="141">
        <v>338216</v>
      </c>
      <c r="B2839" s="141" t="s">
        <v>4111</v>
      </c>
      <c r="C2839" s="141" t="s">
        <v>4099</v>
      </c>
      <c r="D2839" s="141" t="s">
        <v>4099</v>
      </c>
      <c r="E2839" s="141" t="s">
        <v>4099</v>
      </c>
      <c r="F2839" s="141" t="s">
        <v>4099</v>
      </c>
      <c r="G2839" s="141" t="s">
        <v>4099</v>
      </c>
      <c r="H2839" s="141" t="s">
        <v>4099</v>
      </c>
      <c r="I2839" s="141" t="s">
        <v>4099</v>
      </c>
      <c r="J2839" s="141" t="s">
        <v>4098</v>
      </c>
      <c r="K2839" s="141" t="s">
        <v>4098</v>
      </c>
      <c r="L2839" s="141" t="s">
        <v>4098</v>
      </c>
      <c r="M2839" s="141" t="s">
        <v>4098</v>
      </c>
      <c r="N2839" s="141" t="s">
        <v>4098</v>
      </c>
      <c r="O2839" s="141" t="s">
        <v>4098</v>
      </c>
    </row>
    <row r="2840" spans="1:15" x14ac:dyDescent="0.2">
      <c r="A2840" s="141">
        <v>338217</v>
      </c>
      <c r="B2840" s="141" t="s">
        <v>4111</v>
      </c>
      <c r="C2840" s="141" t="s">
        <v>4099</v>
      </c>
      <c r="D2840" s="141" t="s">
        <v>4099</v>
      </c>
      <c r="E2840" s="141" t="s">
        <v>4099</v>
      </c>
      <c r="F2840" s="141" t="s">
        <v>4099</v>
      </c>
      <c r="G2840" s="141" t="s">
        <v>4099</v>
      </c>
      <c r="H2840" s="141" t="s">
        <v>4099</v>
      </c>
      <c r="I2840" s="141" t="s">
        <v>4099</v>
      </c>
      <c r="J2840" s="141" t="s">
        <v>4098</v>
      </c>
      <c r="K2840" s="141" t="s">
        <v>4098</v>
      </c>
      <c r="L2840" s="141" t="s">
        <v>4098</v>
      </c>
      <c r="M2840" s="141" t="s">
        <v>4098</v>
      </c>
      <c r="N2840" s="141" t="s">
        <v>4098</v>
      </c>
      <c r="O2840" s="141" t="s">
        <v>4098</v>
      </c>
    </row>
    <row r="2841" spans="1:15" x14ac:dyDescent="0.2">
      <c r="A2841" s="141">
        <v>338228</v>
      </c>
      <c r="B2841" s="141" t="s">
        <v>4111</v>
      </c>
      <c r="C2841" s="141" t="s">
        <v>4100</v>
      </c>
      <c r="D2841" s="141" t="s">
        <v>4099</v>
      </c>
      <c r="E2841" s="141" t="s">
        <v>4100</v>
      </c>
      <c r="F2841" s="141" t="s">
        <v>4100</v>
      </c>
      <c r="G2841" s="141" t="s">
        <v>4100</v>
      </c>
      <c r="H2841" s="141" t="s">
        <v>4100</v>
      </c>
      <c r="I2841" s="141" t="s">
        <v>4099</v>
      </c>
      <c r="J2841" s="141" t="s">
        <v>4099</v>
      </c>
      <c r="K2841" s="141" t="s">
        <v>4099</v>
      </c>
      <c r="L2841" s="141" t="s">
        <v>4100</v>
      </c>
      <c r="M2841" s="141" t="s">
        <v>4099</v>
      </c>
      <c r="N2841" s="141" t="s">
        <v>4099</v>
      </c>
      <c r="O2841" s="141" t="s">
        <v>4098</v>
      </c>
    </row>
    <row r="2842" spans="1:15" x14ac:dyDescent="0.2">
      <c r="A2842" s="141">
        <v>338231</v>
      </c>
      <c r="B2842" s="141" t="s">
        <v>4111</v>
      </c>
      <c r="C2842" s="141" t="s">
        <v>4098</v>
      </c>
      <c r="D2842" s="141" t="s">
        <v>4099</v>
      </c>
      <c r="E2842" s="141" t="s">
        <v>4100</v>
      </c>
      <c r="F2842" s="141" t="s">
        <v>4100</v>
      </c>
      <c r="G2842" s="141" t="s">
        <v>4100</v>
      </c>
      <c r="H2842" s="141" t="s">
        <v>4100</v>
      </c>
      <c r="I2842" s="141" t="s">
        <v>4099</v>
      </c>
      <c r="J2842" s="141" t="s">
        <v>4098</v>
      </c>
      <c r="K2842" s="141" t="s">
        <v>4100</v>
      </c>
      <c r="L2842" s="141" t="s">
        <v>4100</v>
      </c>
      <c r="M2842" s="141" t="s">
        <v>4099</v>
      </c>
      <c r="N2842" s="141" t="s">
        <v>4098</v>
      </c>
      <c r="O2842" s="141" t="s">
        <v>4099</v>
      </c>
    </row>
    <row r="2843" spans="1:15" x14ac:dyDescent="0.2">
      <c r="A2843" s="141">
        <v>338232</v>
      </c>
      <c r="B2843" s="141" t="s">
        <v>4111</v>
      </c>
      <c r="C2843" s="141" t="s">
        <v>4099</v>
      </c>
      <c r="D2843" s="141" t="s">
        <v>4099</v>
      </c>
      <c r="E2843" s="141" t="s">
        <v>4099</v>
      </c>
      <c r="F2843" s="141" t="s">
        <v>4098</v>
      </c>
      <c r="G2843" s="141" t="s">
        <v>4099</v>
      </c>
      <c r="H2843" s="141" t="s">
        <v>4098</v>
      </c>
      <c r="I2843" s="141" t="s">
        <v>4098</v>
      </c>
      <c r="J2843" s="141" t="s">
        <v>4098</v>
      </c>
      <c r="K2843" s="141" t="s">
        <v>4098</v>
      </c>
      <c r="L2843" s="141" t="s">
        <v>4098</v>
      </c>
      <c r="M2843" s="141" t="s">
        <v>4098</v>
      </c>
      <c r="N2843" s="141" t="s">
        <v>4098</v>
      </c>
      <c r="O2843" s="141" t="s">
        <v>4098</v>
      </c>
    </row>
    <row r="2844" spans="1:15" x14ac:dyDescent="0.2">
      <c r="A2844" s="141">
        <v>338236</v>
      </c>
      <c r="B2844" s="141" t="s">
        <v>4111</v>
      </c>
      <c r="C2844" s="141" t="s">
        <v>4098</v>
      </c>
      <c r="D2844" s="141" t="s">
        <v>4098</v>
      </c>
      <c r="E2844" s="141" t="s">
        <v>4099</v>
      </c>
      <c r="F2844" s="141" t="s">
        <v>4098</v>
      </c>
      <c r="G2844" s="141" t="s">
        <v>4098</v>
      </c>
      <c r="H2844" s="141" t="s">
        <v>4099</v>
      </c>
      <c r="I2844" s="141" t="s">
        <v>4099</v>
      </c>
      <c r="J2844" s="141" t="s">
        <v>4098</v>
      </c>
      <c r="K2844" s="141" t="s">
        <v>4098</v>
      </c>
      <c r="L2844" s="141" t="s">
        <v>4099</v>
      </c>
      <c r="M2844" s="141" t="s">
        <v>4099</v>
      </c>
      <c r="N2844" s="141" t="s">
        <v>4099</v>
      </c>
      <c r="O2844" s="141" t="s">
        <v>4098</v>
      </c>
    </row>
    <row r="2845" spans="1:15" x14ac:dyDescent="0.2">
      <c r="A2845" s="141">
        <v>338242</v>
      </c>
      <c r="B2845" s="141" t="s">
        <v>4111</v>
      </c>
      <c r="C2845" s="141" t="s">
        <v>4098</v>
      </c>
      <c r="D2845" s="141" t="s">
        <v>4098</v>
      </c>
      <c r="E2845" s="141" t="s">
        <v>4099</v>
      </c>
      <c r="F2845" s="141" t="s">
        <v>4099</v>
      </c>
      <c r="G2845" s="141" t="s">
        <v>4100</v>
      </c>
      <c r="H2845" s="141" t="s">
        <v>4099</v>
      </c>
      <c r="I2845" s="141" t="s">
        <v>4100</v>
      </c>
      <c r="J2845" s="141" t="s">
        <v>4100</v>
      </c>
      <c r="K2845" s="141" t="s">
        <v>4099</v>
      </c>
      <c r="L2845" s="141" t="s">
        <v>4100</v>
      </c>
      <c r="M2845" s="141" t="s">
        <v>4100</v>
      </c>
      <c r="N2845" s="141" t="s">
        <v>4100</v>
      </c>
      <c r="O2845" s="141" t="s">
        <v>4099</v>
      </c>
    </row>
    <row r="2846" spans="1:15" x14ac:dyDescent="0.2">
      <c r="A2846" s="141">
        <v>338245</v>
      </c>
      <c r="B2846" s="141" t="s">
        <v>4111</v>
      </c>
      <c r="C2846" s="141" t="s">
        <v>4098</v>
      </c>
      <c r="D2846" s="141" t="s">
        <v>4099</v>
      </c>
      <c r="E2846" s="141" t="s">
        <v>4098</v>
      </c>
      <c r="F2846" s="141" t="s">
        <v>4100</v>
      </c>
      <c r="G2846" s="141" t="s">
        <v>4099</v>
      </c>
      <c r="H2846" s="141" t="s">
        <v>4100</v>
      </c>
      <c r="I2846" s="141" t="s">
        <v>4100</v>
      </c>
      <c r="J2846" s="141" t="s">
        <v>4100</v>
      </c>
      <c r="K2846" s="141" t="s">
        <v>4099</v>
      </c>
      <c r="L2846" s="141" t="s">
        <v>4098</v>
      </c>
      <c r="M2846" s="141" t="s">
        <v>4099</v>
      </c>
      <c r="N2846" s="141" t="s">
        <v>4098</v>
      </c>
      <c r="O2846" s="141" t="s">
        <v>4098</v>
      </c>
    </row>
    <row r="2847" spans="1:15" x14ac:dyDescent="0.2">
      <c r="A2847" s="141">
        <v>338248</v>
      </c>
      <c r="B2847" s="141" t="s">
        <v>4111</v>
      </c>
      <c r="C2847" s="141" t="s">
        <v>4099</v>
      </c>
      <c r="D2847" s="141" t="s">
        <v>4098</v>
      </c>
      <c r="E2847" s="141" t="s">
        <v>4098</v>
      </c>
      <c r="F2847" s="141" t="s">
        <v>4099</v>
      </c>
      <c r="G2847" s="141" t="s">
        <v>4098</v>
      </c>
      <c r="H2847" s="141" t="s">
        <v>4100</v>
      </c>
      <c r="I2847" s="141" t="s">
        <v>4100</v>
      </c>
      <c r="J2847" s="141" t="s">
        <v>4100</v>
      </c>
      <c r="K2847" s="141" t="s">
        <v>4100</v>
      </c>
      <c r="L2847" s="141" t="s">
        <v>4100</v>
      </c>
      <c r="M2847" s="141" t="s">
        <v>4100</v>
      </c>
      <c r="N2847" s="141" t="s">
        <v>4100</v>
      </c>
      <c r="O2847" s="141" t="s">
        <v>4098</v>
      </c>
    </row>
    <row r="2848" spans="1:15" x14ac:dyDescent="0.2">
      <c r="A2848" s="141">
        <v>338249</v>
      </c>
      <c r="B2848" s="141" t="s">
        <v>4111</v>
      </c>
      <c r="C2848" s="141" t="s">
        <v>4098</v>
      </c>
      <c r="D2848" s="141" t="s">
        <v>4100</v>
      </c>
      <c r="E2848" s="141" t="s">
        <v>4098</v>
      </c>
      <c r="F2848" s="141" t="s">
        <v>4100</v>
      </c>
      <c r="G2848" s="141" t="s">
        <v>4098</v>
      </c>
      <c r="H2848" s="141" t="s">
        <v>4100</v>
      </c>
      <c r="I2848" s="141" t="s">
        <v>4099</v>
      </c>
      <c r="J2848" s="141" t="s">
        <v>4098</v>
      </c>
      <c r="K2848" s="141" t="s">
        <v>4099</v>
      </c>
      <c r="L2848" s="141" t="s">
        <v>4100</v>
      </c>
      <c r="M2848" s="141" t="s">
        <v>4100</v>
      </c>
      <c r="N2848" s="141" t="s">
        <v>4098</v>
      </c>
      <c r="O2848" s="141" t="s">
        <v>4098</v>
      </c>
    </row>
    <row r="2849" spans="1:15" x14ac:dyDescent="0.2">
      <c r="A2849" s="141">
        <v>338251</v>
      </c>
      <c r="B2849" s="141" t="s">
        <v>4111</v>
      </c>
      <c r="C2849" s="141" t="s">
        <v>4098</v>
      </c>
      <c r="D2849" s="141" t="s">
        <v>4098</v>
      </c>
      <c r="E2849" s="141" t="s">
        <v>4098</v>
      </c>
      <c r="F2849" s="141" t="s">
        <v>4098</v>
      </c>
      <c r="G2849" s="141" t="s">
        <v>4100</v>
      </c>
      <c r="H2849" s="141" t="s">
        <v>4098</v>
      </c>
      <c r="I2849" s="141" t="s">
        <v>4100</v>
      </c>
      <c r="J2849" s="141" t="s">
        <v>4098</v>
      </c>
      <c r="K2849" s="141" t="s">
        <v>4100</v>
      </c>
      <c r="L2849" s="141" t="s">
        <v>4098</v>
      </c>
      <c r="M2849" s="141" t="s">
        <v>4098</v>
      </c>
      <c r="N2849" s="141" t="s">
        <v>4098</v>
      </c>
      <c r="O2849" s="141" t="s">
        <v>4098</v>
      </c>
    </row>
    <row r="2850" spans="1:15" x14ac:dyDescent="0.2">
      <c r="A2850" s="141">
        <v>338252</v>
      </c>
      <c r="B2850" s="141" t="s">
        <v>4111</v>
      </c>
      <c r="C2850" s="141" t="s">
        <v>4098</v>
      </c>
      <c r="D2850" s="141" t="s">
        <v>4098</v>
      </c>
      <c r="E2850" s="141" t="s">
        <v>4099</v>
      </c>
      <c r="F2850" s="141" t="s">
        <v>4099</v>
      </c>
      <c r="G2850" s="141" t="s">
        <v>4098</v>
      </c>
      <c r="H2850" s="141" t="s">
        <v>4098</v>
      </c>
      <c r="I2850" s="141" t="s">
        <v>4098</v>
      </c>
      <c r="J2850" s="141" t="s">
        <v>4098</v>
      </c>
      <c r="K2850" s="141" t="s">
        <v>4099</v>
      </c>
      <c r="L2850" s="141" t="s">
        <v>4098</v>
      </c>
      <c r="M2850" s="141" t="s">
        <v>4099</v>
      </c>
      <c r="N2850" s="141" t="s">
        <v>4098</v>
      </c>
      <c r="O2850" s="141" t="s">
        <v>4098</v>
      </c>
    </row>
    <row r="2851" spans="1:15" x14ac:dyDescent="0.2">
      <c r="A2851" s="141">
        <v>338254</v>
      </c>
      <c r="B2851" s="141" t="s">
        <v>4111</v>
      </c>
      <c r="C2851" s="141" t="s">
        <v>4099</v>
      </c>
      <c r="D2851" s="141" t="s">
        <v>4099</v>
      </c>
      <c r="E2851" s="141" t="s">
        <v>4099</v>
      </c>
      <c r="F2851" s="141" t="s">
        <v>4098</v>
      </c>
      <c r="G2851" s="141" t="s">
        <v>4099</v>
      </c>
      <c r="H2851" s="141" t="s">
        <v>4098</v>
      </c>
      <c r="I2851" s="141" t="s">
        <v>4098</v>
      </c>
      <c r="J2851" s="141" t="s">
        <v>4099</v>
      </c>
      <c r="K2851" s="141" t="s">
        <v>4099</v>
      </c>
      <c r="L2851" s="141" t="s">
        <v>4098</v>
      </c>
      <c r="M2851" s="141" t="s">
        <v>4098</v>
      </c>
      <c r="N2851" s="141" t="s">
        <v>4098</v>
      </c>
      <c r="O2851" s="141" t="s">
        <v>4098</v>
      </c>
    </row>
    <row r="2852" spans="1:15" x14ac:dyDescent="0.2">
      <c r="A2852" s="141">
        <v>338305</v>
      </c>
      <c r="B2852" s="141" t="s">
        <v>4111</v>
      </c>
      <c r="C2852" s="141" t="s">
        <v>4099</v>
      </c>
      <c r="D2852" s="141" t="s">
        <v>4099</v>
      </c>
      <c r="E2852" s="141" t="s">
        <v>4099</v>
      </c>
      <c r="F2852" s="141" t="s">
        <v>4099</v>
      </c>
      <c r="G2852" s="141" t="s">
        <v>4099</v>
      </c>
      <c r="H2852" s="141" t="s">
        <v>4099</v>
      </c>
      <c r="I2852" s="141" t="s">
        <v>4099</v>
      </c>
      <c r="J2852" s="141" t="s">
        <v>4098</v>
      </c>
      <c r="K2852" s="141" t="s">
        <v>4098</v>
      </c>
      <c r="L2852" s="141" t="s">
        <v>4098</v>
      </c>
      <c r="M2852" s="141" t="s">
        <v>4098</v>
      </c>
      <c r="N2852" s="141" t="s">
        <v>4098</v>
      </c>
      <c r="O2852" s="141" t="s">
        <v>4098</v>
      </c>
    </row>
    <row r="2853" spans="1:15" x14ac:dyDescent="0.2">
      <c r="A2853" s="141">
        <v>338307</v>
      </c>
      <c r="B2853" s="141" t="s">
        <v>4111</v>
      </c>
      <c r="C2853" s="141" t="s">
        <v>4098</v>
      </c>
      <c r="D2853" s="141" t="s">
        <v>4099</v>
      </c>
      <c r="E2853" s="141" t="s">
        <v>4099</v>
      </c>
      <c r="F2853" s="141" t="s">
        <v>4099</v>
      </c>
      <c r="G2853" s="141" t="s">
        <v>4099</v>
      </c>
      <c r="H2853" s="141" t="s">
        <v>4099</v>
      </c>
      <c r="I2853" s="141" t="s">
        <v>4099</v>
      </c>
      <c r="J2853" s="141" t="s">
        <v>4099</v>
      </c>
      <c r="K2853" s="141" t="s">
        <v>4099</v>
      </c>
      <c r="L2853" s="141" t="s">
        <v>4099</v>
      </c>
      <c r="M2853" s="141" t="s">
        <v>4100</v>
      </c>
      <c r="N2853" s="141" t="s">
        <v>4099</v>
      </c>
      <c r="O2853" s="141" t="s">
        <v>4099</v>
      </c>
    </row>
    <row r="2854" spans="1:15" x14ac:dyDescent="0.2">
      <c r="A2854" s="141">
        <v>338310</v>
      </c>
      <c r="B2854" s="141" t="s">
        <v>4111</v>
      </c>
      <c r="C2854" s="141" t="s">
        <v>4100</v>
      </c>
      <c r="D2854" s="141" t="s">
        <v>4099</v>
      </c>
      <c r="E2854" s="141" t="s">
        <v>4098</v>
      </c>
      <c r="F2854" s="141" t="s">
        <v>4099</v>
      </c>
      <c r="G2854" s="141" t="s">
        <v>4099</v>
      </c>
      <c r="H2854" s="141" t="s">
        <v>4100</v>
      </c>
      <c r="I2854" s="141" t="s">
        <v>4099</v>
      </c>
      <c r="J2854" s="141" t="s">
        <v>4100</v>
      </c>
      <c r="K2854" s="141" t="s">
        <v>4100</v>
      </c>
      <c r="L2854" s="141" t="s">
        <v>4098</v>
      </c>
      <c r="M2854" s="141" t="s">
        <v>4098</v>
      </c>
      <c r="N2854" s="141" t="s">
        <v>4100</v>
      </c>
      <c r="O2854" s="141" t="s">
        <v>4098</v>
      </c>
    </row>
    <row r="2855" spans="1:15" x14ac:dyDescent="0.2">
      <c r="A2855" s="141">
        <v>338311</v>
      </c>
      <c r="B2855" s="141" t="s">
        <v>4111</v>
      </c>
      <c r="C2855" s="141" t="s">
        <v>4099</v>
      </c>
      <c r="D2855" s="141" t="s">
        <v>4099</v>
      </c>
      <c r="E2855" s="141" t="s">
        <v>4100</v>
      </c>
      <c r="F2855" s="141" t="s">
        <v>4100</v>
      </c>
      <c r="G2855" s="141" t="s">
        <v>4100</v>
      </c>
      <c r="H2855" s="141" t="s">
        <v>4100</v>
      </c>
      <c r="I2855" s="141" t="s">
        <v>4100</v>
      </c>
      <c r="J2855" s="141" t="s">
        <v>4099</v>
      </c>
      <c r="K2855" s="141" t="s">
        <v>4100</v>
      </c>
      <c r="L2855" s="141" t="s">
        <v>4100</v>
      </c>
      <c r="M2855" s="141" t="s">
        <v>4099</v>
      </c>
      <c r="N2855" s="141" t="s">
        <v>4099</v>
      </c>
      <c r="O2855" s="141" t="s">
        <v>4099</v>
      </c>
    </row>
    <row r="2856" spans="1:15" x14ac:dyDescent="0.2">
      <c r="A2856" s="141">
        <v>338312</v>
      </c>
      <c r="B2856" s="141" t="s">
        <v>4111</v>
      </c>
      <c r="C2856" s="141" t="s">
        <v>4099</v>
      </c>
      <c r="D2856" s="141" t="s">
        <v>4098</v>
      </c>
      <c r="E2856" s="141" t="s">
        <v>4098</v>
      </c>
      <c r="F2856" s="141" t="s">
        <v>4099</v>
      </c>
      <c r="G2856" s="141" t="s">
        <v>4098</v>
      </c>
      <c r="H2856" s="141" t="s">
        <v>4098</v>
      </c>
      <c r="I2856" s="141" t="s">
        <v>4098</v>
      </c>
      <c r="J2856" s="141" t="s">
        <v>4099</v>
      </c>
      <c r="K2856" s="141" t="s">
        <v>4098</v>
      </c>
      <c r="L2856" s="141" t="s">
        <v>4098</v>
      </c>
      <c r="M2856" s="141" t="s">
        <v>4098</v>
      </c>
      <c r="N2856" s="141" t="s">
        <v>4098</v>
      </c>
      <c r="O2856" s="141" t="s">
        <v>4098</v>
      </c>
    </row>
    <row r="2857" spans="1:15" x14ac:dyDescent="0.2">
      <c r="A2857" s="141">
        <v>338313</v>
      </c>
      <c r="B2857" s="141" t="s">
        <v>4111</v>
      </c>
      <c r="C2857" s="141" t="s">
        <v>4099</v>
      </c>
      <c r="D2857" s="141" t="s">
        <v>4098</v>
      </c>
      <c r="E2857" s="141" t="s">
        <v>4098</v>
      </c>
      <c r="F2857" s="141" t="s">
        <v>4099</v>
      </c>
      <c r="G2857" s="141" t="s">
        <v>4098</v>
      </c>
      <c r="H2857" s="141" t="s">
        <v>4098</v>
      </c>
      <c r="I2857" s="141" t="s">
        <v>4098</v>
      </c>
      <c r="J2857" s="141" t="s">
        <v>4099</v>
      </c>
      <c r="K2857" s="141" t="s">
        <v>4098</v>
      </c>
      <c r="L2857" s="141" t="s">
        <v>4099</v>
      </c>
      <c r="M2857" s="141" t="s">
        <v>4098</v>
      </c>
      <c r="N2857" s="141" t="s">
        <v>4098</v>
      </c>
      <c r="O2857" s="141" t="s">
        <v>4098</v>
      </c>
    </row>
    <row r="2858" spans="1:15" x14ac:dyDescent="0.2">
      <c r="A2858" s="141">
        <v>338314</v>
      </c>
      <c r="B2858" s="141" t="s">
        <v>4111</v>
      </c>
      <c r="C2858" s="141" t="s">
        <v>4100</v>
      </c>
      <c r="D2858" s="141" t="s">
        <v>4099</v>
      </c>
      <c r="E2858" s="141" t="s">
        <v>4098</v>
      </c>
      <c r="F2858" s="141" t="s">
        <v>4098</v>
      </c>
      <c r="G2858" s="141" t="s">
        <v>4099</v>
      </c>
      <c r="H2858" s="141" t="s">
        <v>4098</v>
      </c>
      <c r="I2858" s="141" t="s">
        <v>4099</v>
      </c>
      <c r="J2858" s="141" t="s">
        <v>4099</v>
      </c>
      <c r="K2858" s="141" t="s">
        <v>4100</v>
      </c>
      <c r="L2858" s="141" t="s">
        <v>4099</v>
      </c>
      <c r="M2858" s="141" t="s">
        <v>4098</v>
      </c>
      <c r="N2858" s="141" t="s">
        <v>4100</v>
      </c>
      <c r="O2858" s="141" t="s">
        <v>4098</v>
      </c>
    </row>
    <row r="2859" spans="1:15" x14ac:dyDescent="0.2">
      <c r="A2859" s="141">
        <v>338325</v>
      </c>
      <c r="B2859" s="141" t="s">
        <v>4111</v>
      </c>
      <c r="C2859" s="141" t="s">
        <v>4099</v>
      </c>
      <c r="D2859" s="141" t="s">
        <v>4099</v>
      </c>
      <c r="E2859" s="141" t="s">
        <v>4099</v>
      </c>
      <c r="F2859" s="141" t="s">
        <v>4098</v>
      </c>
      <c r="G2859" s="141" t="s">
        <v>4098</v>
      </c>
      <c r="H2859" s="141" t="s">
        <v>4099</v>
      </c>
      <c r="I2859" s="141" t="s">
        <v>4099</v>
      </c>
      <c r="J2859" s="141" t="s">
        <v>4098</v>
      </c>
      <c r="K2859" s="141" t="s">
        <v>4098</v>
      </c>
      <c r="L2859" s="141" t="s">
        <v>4098</v>
      </c>
      <c r="M2859" s="141" t="s">
        <v>4098</v>
      </c>
      <c r="N2859" s="141" t="s">
        <v>4098</v>
      </c>
      <c r="O2859" s="141" t="s">
        <v>4098</v>
      </c>
    </row>
    <row r="2860" spans="1:15" x14ac:dyDescent="0.2">
      <c r="A2860" s="141">
        <v>338329</v>
      </c>
      <c r="B2860" s="141" t="s">
        <v>4111</v>
      </c>
      <c r="C2860" s="141" t="s">
        <v>4100</v>
      </c>
      <c r="D2860" s="141" t="s">
        <v>4099</v>
      </c>
      <c r="E2860" s="141" t="s">
        <v>4099</v>
      </c>
      <c r="F2860" s="141" t="s">
        <v>4098</v>
      </c>
      <c r="G2860" s="141" t="s">
        <v>4100</v>
      </c>
      <c r="H2860" s="141" t="s">
        <v>4100</v>
      </c>
      <c r="I2860" s="141" t="s">
        <v>4100</v>
      </c>
      <c r="J2860" s="141" t="s">
        <v>4098</v>
      </c>
      <c r="K2860" s="141" t="s">
        <v>4100</v>
      </c>
      <c r="L2860" s="141" t="s">
        <v>4100</v>
      </c>
      <c r="M2860" s="141" t="s">
        <v>4100</v>
      </c>
      <c r="N2860" s="141" t="s">
        <v>4100</v>
      </c>
      <c r="O2860" s="141" t="s">
        <v>4099</v>
      </c>
    </row>
    <row r="2861" spans="1:15" x14ac:dyDescent="0.2">
      <c r="A2861" s="141">
        <v>338343</v>
      </c>
      <c r="B2861" s="141" t="s">
        <v>4111</v>
      </c>
      <c r="C2861" s="141" t="s">
        <v>4098</v>
      </c>
      <c r="D2861" s="141" t="s">
        <v>4098</v>
      </c>
      <c r="E2861" s="141" t="s">
        <v>4099</v>
      </c>
      <c r="F2861" s="141" t="s">
        <v>4098</v>
      </c>
      <c r="G2861" s="141" t="s">
        <v>4098</v>
      </c>
      <c r="H2861" s="141" t="s">
        <v>4100</v>
      </c>
      <c r="I2861" s="141" t="s">
        <v>4098</v>
      </c>
      <c r="J2861" s="141" t="s">
        <v>4098</v>
      </c>
      <c r="K2861" s="141" t="s">
        <v>4100</v>
      </c>
      <c r="L2861" s="141" t="s">
        <v>4098</v>
      </c>
      <c r="M2861" s="141" t="s">
        <v>4098</v>
      </c>
      <c r="N2861" s="141" t="s">
        <v>4100</v>
      </c>
      <c r="O2861" s="141" t="s">
        <v>4098</v>
      </c>
    </row>
    <row r="2862" spans="1:15" x14ac:dyDescent="0.2">
      <c r="A2862" s="141">
        <v>338346</v>
      </c>
      <c r="B2862" s="141" t="s">
        <v>4111</v>
      </c>
      <c r="C2862" s="141" t="s">
        <v>4099</v>
      </c>
      <c r="D2862" s="141" t="s">
        <v>4099</v>
      </c>
      <c r="E2862" s="141" t="s">
        <v>4098</v>
      </c>
      <c r="F2862" s="141" t="s">
        <v>4098</v>
      </c>
      <c r="G2862" s="141" t="s">
        <v>4098</v>
      </c>
      <c r="H2862" s="141" t="s">
        <v>4099</v>
      </c>
      <c r="I2862" s="141" t="s">
        <v>4098</v>
      </c>
      <c r="J2862" s="141" t="s">
        <v>4098</v>
      </c>
      <c r="K2862" s="141" t="s">
        <v>4098</v>
      </c>
      <c r="L2862" s="141" t="s">
        <v>4098</v>
      </c>
      <c r="M2862" s="141" t="s">
        <v>4099</v>
      </c>
      <c r="N2862" s="141" t="s">
        <v>4098</v>
      </c>
      <c r="O2862" s="141" t="s">
        <v>4098</v>
      </c>
    </row>
    <row r="2863" spans="1:15" x14ac:dyDescent="0.2">
      <c r="A2863" s="141">
        <v>338347</v>
      </c>
      <c r="B2863" s="141" t="s">
        <v>4111</v>
      </c>
      <c r="C2863" s="141" t="s">
        <v>4099</v>
      </c>
      <c r="D2863" s="141" t="s">
        <v>4099</v>
      </c>
      <c r="E2863" s="141" t="s">
        <v>4099</v>
      </c>
      <c r="F2863" s="141" t="s">
        <v>4099</v>
      </c>
      <c r="G2863" s="141" t="s">
        <v>4099</v>
      </c>
      <c r="H2863" s="141" t="s">
        <v>4099</v>
      </c>
      <c r="I2863" s="141" t="s">
        <v>4099</v>
      </c>
      <c r="J2863" s="141" t="s">
        <v>4098</v>
      </c>
      <c r="K2863" s="141" t="s">
        <v>4098</v>
      </c>
      <c r="L2863" s="141" t="s">
        <v>4098</v>
      </c>
      <c r="M2863" s="141" t="s">
        <v>4098</v>
      </c>
      <c r="N2863" s="141" t="s">
        <v>4098</v>
      </c>
      <c r="O2863" s="141" t="s">
        <v>4098</v>
      </c>
    </row>
    <row r="2864" spans="1:15" x14ac:dyDescent="0.2">
      <c r="A2864" s="141">
        <v>338498</v>
      </c>
      <c r="B2864" s="141" t="s">
        <v>4111</v>
      </c>
    </row>
    <row r="2865" spans="1:15" x14ac:dyDescent="0.2">
      <c r="A2865" s="141">
        <v>338499</v>
      </c>
      <c r="B2865" s="141" t="s">
        <v>4111</v>
      </c>
    </row>
    <row r="2866" spans="1:15" x14ac:dyDescent="0.2">
      <c r="A2866" s="141">
        <v>338500</v>
      </c>
      <c r="B2866" s="141" t="s">
        <v>4111</v>
      </c>
    </row>
    <row r="2867" spans="1:15" x14ac:dyDescent="0.2">
      <c r="A2867" s="141">
        <v>338501</v>
      </c>
      <c r="B2867" s="141" t="s">
        <v>4111</v>
      </c>
      <c r="C2867" s="141" t="s">
        <v>4099</v>
      </c>
      <c r="D2867" s="141" t="s">
        <v>4099</v>
      </c>
      <c r="E2867" s="141" t="s">
        <v>4099</v>
      </c>
      <c r="F2867" s="141" t="s">
        <v>4099</v>
      </c>
      <c r="G2867" s="141" t="s">
        <v>4099</v>
      </c>
      <c r="H2867" s="141" t="s">
        <v>4099</v>
      </c>
      <c r="I2867" s="141" t="s">
        <v>4099</v>
      </c>
      <c r="J2867" s="141" t="s">
        <v>4098</v>
      </c>
      <c r="K2867" s="141" t="s">
        <v>4098</v>
      </c>
      <c r="L2867" s="141" t="s">
        <v>4098</v>
      </c>
      <c r="M2867" s="141" t="s">
        <v>4098</v>
      </c>
      <c r="N2867" s="141" t="s">
        <v>4098</v>
      </c>
      <c r="O2867" s="141" t="s">
        <v>4098</v>
      </c>
    </row>
    <row r="2868" spans="1:15" x14ac:dyDescent="0.2">
      <c r="A2868" s="141">
        <v>338502</v>
      </c>
      <c r="B2868" s="141" t="s">
        <v>4111</v>
      </c>
      <c r="C2868" s="141" t="s">
        <v>4099</v>
      </c>
      <c r="D2868" s="141" t="s">
        <v>4099</v>
      </c>
      <c r="E2868" s="141" t="s">
        <v>4099</v>
      </c>
      <c r="F2868" s="141" t="s">
        <v>4099</v>
      </c>
      <c r="G2868" s="141" t="s">
        <v>4099</v>
      </c>
      <c r="H2868" s="141" t="s">
        <v>4099</v>
      </c>
      <c r="I2868" s="141" t="s">
        <v>4099</v>
      </c>
      <c r="J2868" s="141" t="s">
        <v>4098</v>
      </c>
      <c r="K2868" s="141" t="s">
        <v>4098</v>
      </c>
      <c r="L2868" s="141" t="s">
        <v>4098</v>
      </c>
      <c r="M2868" s="141" t="s">
        <v>4098</v>
      </c>
      <c r="N2868" s="141" t="s">
        <v>4098</v>
      </c>
      <c r="O2868" s="141" t="s">
        <v>4098</v>
      </c>
    </row>
    <row r="2869" spans="1:15" x14ac:dyDescent="0.2">
      <c r="A2869" s="141">
        <v>338503</v>
      </c>
      <c r="B2869" s="141" t="s">
        <v>4111</v>
      </c>
      <c r="C2869" s="141" t="s">
        <v>4099</v>
      </c>
      <c r="D2869" s="141" t="s">
        <v>4099</v>
      </c>
      <c r="E2869" s="141" t="s">
        <v>4099</v>
      </c>
      <c r="F2869" s="141" t="s">
        <v>4099</v>
      </c>
      <c r="G2869" s="141" t="s">
        <v>4099</v>
      </c>
      <c r="H2869" s="141" t="s">
        <v>4099</v>
      </c>
      <c r="I2869" s="141" t="s">
        <v>4099</v>
      </c>
      <c r="J2869" s="141" t="s">
        <v>4098</v>
      </c>
      <c r="K2869" s="141" t="s">
        <v>4098</v>
      </c>
      <c r="L2869" s="141" t="s">
        <v>4098</v>
      </c>
      <c r="M2869" s="141" t="s">
        <v>4098</v>
      </c>
      <c r="N2869" s="141" t="s">
        <v>4098</v>
      </c>
      <c r="O2869" s="141" t="s">
        <v>4098</v>
      </c>
    </row>
    <row r="2870" spans="1:15" x14ac:dyDescent="0.2">
      <c r="A2870" s="141">
        <v>338505</v>
      </c>
      <c r="B2870" s="141" t="s">
        <v>4111</v>
      </c>
      <c r="C2870" s="141" t="s">
        <v>4098</v>
      </c>
      <c r="D2870" s="141" t="s">
        <v>4099</v>
      </c>
      <c r="E2870" s="141" t="s">
        <v>4099</v>
      </c>
      <c r="F2870" s="141" t="s">
        <v>4098</v>
      </c>
      <c r="G2870" s="141" t="s">
        <v>4098</v>
      </c>
      <c r="H2870" s="141" t="s">
        <v>4099</v>
      </c>
      <c r="I2870" s="141" t="s">
        <v>4099</v>
      </c>
      <c r="J2870" s="141" t="s">
        <v>4098</v>
      </c>
      <c r="K2870" s="141" t="s">
        <v>4098</v>
      </c>
      <c r="L2870" s="141" t="s">
        <v>4098</v>
      </c>
      <c r="M2870" s="141" t="s">
        <v>4098</v>
      </c>
      <c r="N2870" s="141" t="s">
        <v>4098</v>
      </c>
      <c r="O2870" s="141" t="s">
        <v>4098</v>
      </c>
    </row>
    <row r="2871" spans="1:15" x14ac:dyDescent="0.2">
      <c r="A2871" s="141">
        <v>338506</v>
      </c>
      <c r="B2871" s="141" t="s">
        <v>4111</v>
      </c>
      <c r="C2871" s="141" t="s">
        <v>4099</v>
      </c>
      <c r="D2871" s="141" t="s">
        <v>4099</v>
      </c>
      <c r="E2871" s="141" t="s">
        <v>4099</v>
      </c>
      <c r="F2871" s="141" t="s">
        <v>4099</v>
      </c>
      <c r="G2871" s="141" t="s">
        <v>4098</v>
      </c>
      <c r="H2871" s="141" t="s">
        <v>4099</v>
      </c>
      <c r="I2871" s="141" t="s">
        <v>4098</v>
      </c>
      <c r="J2871" s="141" t="s">
        <v>4098</v>
      </c>
      <c r="K2871" s="141" t="s">
        <v>4098</v>
      </c>
      <c r="L2871" s="141" t="s">
        <v>4098</v>
      </c>
      <c r="M2871" s="141" t="s">
        <v>4098</v>
      </c>
      <c r="N2871" s="141" t="s">
        <v>4098</v>
      </c>
      <c r="O2871" s="141" t="s">
        <v>4098</v>
      </c>
    </row>
    <row r="2872" spans="1:15" x14ac:dyDescent="0.2">
      <c r="A2872" s="141">
        <v>338507</v>
      </c>
      <c r="B2872" s="141" t="s">
        <v>4111</v>
      </c>
      <c r="C2872" s="141" t="s">
        <v>4099</v>
      </c>
      <c r="D2872" s="141" t="s">
        <v>4098</v>
      </c>
      <c r="E2872" s="141" t="s">
        <v>4099</v>
      </c>
      <c r="F2872" s="141" t="s">
        <v>4099</v>
      </c>
      <c r="G2872" s="141" t="s">
        <v>4098</v>
      </c>
      <c r="H2872" s="141" t="s">
        <v>4098</v>
      </c>
      <c r="I2872" s="141" t="s">
        <v>4098</v>
      </c>
      <c r="J2872" s="141" t="s">
        <v>4098</v>
      </c>
      <c r="K2872" s="141" t="s">
        <v>4098</v>
      </c>
      <c r="L2872" s="141" t="s">
        <v>4098</v>
      </c>
      <c r="M2872" s="141" t="s">
        <v>4098</v>
      </c>
      <c r="N2872" s="141" t="s">
        <v>4098</v>
      </c>
      <c r="O2872" s="141" t="s">
        <v>4098</v>
      </c>
    </row>
    <row r="2873" spans="1:15" x14ac:dyDescent="0.2">
      <c r="A2873" s="141">
        <v>338508</v>
      </c>
      <c r="B2873" s="141" t="s">
        <v>4111</v>
      </c>
      <c r="C2873" s="141" t="s">
        <v>4099</v>
      </c>
      <c r="D2873" s="141" t="s">
        <v>4099</v>
      </c>
      <c r="E2873" s="141" t="s">
        <v>4099</v>
      </c>
      <c r="F2873" s="141" t="s">
        <v>4099</v>
      </c>
      <c r="G2873" s="141" t="s">
        <v>4099</v>
      </c>
      <c r="H2873" s="141" t="s">
        <v>4099</v>
      </c>
      <c r="I2873" s="141" t="s">
        <v>4099</v>
      </c>
      <c r="J2873" s="141" t="s">
        <v>4098</v>
      </c>
      <c r="K2873" s="141" t="s">
        <v>4098</v>
      </c>
      <c r="L2873" s="141" t="s">
        <v>4098</v>
      </c>
      <c r="M2873" s="141" t="s">
        <v>4098</v>
      </c>
      <c r="N2873" s="141" t="s">
        <v>4098</v>
      </c>
      <c r="O2873" s="141" t="s">
        <v>4098</v>
      </c>
    </row>
    <row r="2874" spans="1:15" x14ac:dyDescent="0.2">
      <c r="A2874" s="141">
        <v>338509</v>
      </c>
      <c r="B2874" s="141" t="s">
        <v>4111</v>
      </c>
      <c r="C2874" s="141" t="s">
        <v>4099</v>
      </c>
      <c r="D2874" s="141" t="s">
        <v>4099</v>
      </c>
      <c r="E2874" s="141" t="s">
        <v>4099</v>
      </c>
      <c r="F2874" s="141" t="s">
        <v>4099</v>
      </c>
      <c r="G2874" s="141" t="s">
        <v>4099</v>
      </c>
      <c r="H2874" s="141" t="s">
        <v>4099</v>
      </c>
      <c r="I2874" s="141" t="s">
        <v>4099</v>
      </c>
      <c r="J2874" s="141" t="s">
        <v>4098</v>
      </c>
      <c r="K2874" s="141" t="s">
        <v>4098</v>
      </c>
      <c r="L2874" s="141" t="s">
        <v>4098</v>
      </c>
      <c r="M2874" s="141" t="s">
        <v>4098</v>
      </c>
      <c r="N2874" s="141" t="s">
        <v>4098</v>
      </c>
      <c r="O2874" s="141" t="s">
        <v>4098</v>
      </c>
    </row>
    <row r="2875" spans="1:15" x14ac:dyDescent="0.2">
      <c r="A2875" s="141">
        <v>338510</v>
      </c>
      <c r="B2875" s="141" t="s">
        <v>4111</v>
      </c>
      <c r="C2875" s="141" t="s">
        <v>4099</v>
      </c>
      <c r="D2875" s="141" t="s">
        <v>4099</v>
      </c>
      <c r="E2875" s="141" t="s">
        <v>4099</v>
      </c>
      <c r="F2875" s="141" t="s">
        <v>4099</v>
      </c>
      <c r="G2875" s="141" t="s">
        <v>4098</v>
      </c>
      <c r="H2875" s="141" t="s">
        <v>4098</v>
      </c>
      <c r="I2875" s="141" t="s">
        <v>4098</v>
      </c>
      <c r="J2875" s="141" t="s">
        <v>4098</v>
      </c>
      <c r="K2875" s="141" t="s">
        <v>4098</v>
      </c>
      <c r="L2875" s="141" t="s">
        <v>4098</v>
      </c>
      <c r="M2875" s="141" t="s">
        <v>4098</v>
      </c>
      <c r="N2875" s="141" t="s">
        <v>4098</v>
      </c>
      <c r="O2875" s="141" t="s">
        <v>4098</v>
      </c>
    </row>
    <row r="2876" spans="1:15" x14ac:dyDescent="0.2">
      <c r="A2876" s="141">
        <v>338511</v>
      </c>
      <c r="B2876" s="141" t="s">
        <v>4111</v>
      </c>
      <c r="C2876" s="141" t="s">
        <v>4098</v>
      </c>
      <c r="D2876" s="141" t="s">
        <v>4098</v>
      </c>
      <c r="E2876" s="141" t="s">
        <v>4099</v>
      </c>
      <c r="F2876" s="141" t="s">
        <v>4098</v>
      </c>
      <c r="G2876" s="141" t="s">
        <v>4098</v>
      </c>
      <c r="H2876" s="141" t="s">
        <v>4098</v>
      </c>
      <c r="I2876" s="141" t="s">
        <v>4099</v>
      </c>
      <c r="J2876" s="141" t="s">
        <v>4098</v>
      </c>
      <c r="K2876" s="141" t="s">
        <v>4098</v>
      </c>
      <c r="L2876" s="141" t="s">
        <v>4098</v>
      </c>
      <c r="M2876" s="141" t="s">
        <v>4098</v>
      </c>
      <c r="N2876" s="141" t="s">
        <v>4098</v>
      </c>
      <c r="O2876" s="141" t="s">
        <v>4098</v>
      </c>
    </row>
    <row r="2877" spans="1:15" x14ac:dyDescent="0.2">
      <c r="A2877" s="141">
        <v>338512</v>
      </c>
      <c r="B2877" s="141" t="s">
        <v>4111</v>
      </c>
      <c r="C2877" s="141" t="s">
        <v>4099</v>
      </c>
      <c r="D2877" s="141" t="s">
        <v>4099</v>
      </c>
      <c r="E2877" s="141" t="s">
        <v>4098</v>
      </c>
      <c r="F2877" s="141" t="s">
        <v>4098</v>
      </c>
      <c r="G2877" s="141" t="s">
        <v>4098</v>
      </c>
      <c r="H2877" s="141" t="s">
        <v>4099</v>
      </c>
      <c r="I2877" s="141" t="s">
        <v>4099</v>
      </c>
      <c r="J2877" s="141" t="s">
        <v>4098</v>
      </c>
      <c r="K2877" s="141" t="s">
        <v>4098</v>
      </c>
      <c r="L2877" s="141" t="s">
        <v>4098</v>
      </c>
      <c r="M2877" s="141" t="s">
        <v>4098</v>
      </c>
      <c r="N2877" s="141" t="s">
        <v>4098</v>
      </c>
      <c r="O2877" s="141" t="s">
        <v>4098</v>
      </c>
    </row>
    <row r="2878" spans="1:15" x14ac:dyDescent="0.2">
      <c r="A2878" s="141">
        <v>338513</v>
      </c>
      <c r="B2878" s="141" t="s">
        <v>4111</v>
      </c>
      <c r="C2878" s="141" t="s">
        <v>4099</v>
      </c>
      <c r="D2878" s="141" t="s">
        <v>4099</v>
      </c>
      <c r="E2878" s="141" t="s">
        <v>4099</v>
      </c>
      <c r="F2878" s="141" t="s">
        <v>4099</v>
      </c>
      <c r="G2878" s="141" t="s">
        <v>4099</v>
      </c>
      <c r="H2878" s="141" t="s">
        <v>4099</v>
      </c>
      <c r="I2878" s="141" t="s">
        <v>4099</v>
      </c>
      <c r="J2878" s="141" t="s">
        <v>4098</v>
      </c>
      <c r="K2878" s="141" t="s">
        <v>4098</v>
      </c>
      <c r="L2878" s="141" t="s">
        <v>4098</v>
      </c>
      <c r="M2878" s="141" t="s">
        <v>4098</v>
      </c>
      <c r="N2878" s="141" t="s">
        <v>4098</v>
      </c>
      <c r="O2878" s="141" t="s">
        <v>4098</v>
      </c>
    </row>
    <row r="2879" spans="1:15" x14ac:dyDescent="0.2">
      <c r="A2879" s="141">
        <v>338514</v>
      </c>
      <c r="B2879" s="141" t="s">
        <v>4111</v>
      </c>
      <c r="C2879" s="141" t="s">
        <v>4099</v>
      </c>
      <c r="D2879" s="141" t="s">
        <v>4098</v>
      </c>
      <c r="E2879" s="141" t="s">
        <v>4098</v>
      </c>
      <c r="F2879" s="141" t="s">
        <v>4098</v>
      </c>
      <c r="G2879" s="141" t="s">
        <v>4099</v>
      </c>
      <c r="H2879" s="141" t="s">
        <v>4099</v>
      </c>
      <c r="I2879" s="141" t="s">
        <v>4099</v>
      </c>
      <c r="J2879" s="141" t="s">
        <v>4098</v>
      </c>
      <c r="K2879" s="141" t="s">
        <v>4098</v>
      </c>
      <c r="L2879" s="141" t="s">
        <v>4098</v>
      </c>
      <c r="M2879" s="141" t="s">
        <v>4098</v>
      </c>
      <c r="N2879" s="141" t="s">
        <v>4098</v>
      </c>
      <c r="O2879" s="141" t="s">
        <v>4098</v>
      </c>
    </row>
    <row r="2880" spans="1:15" x14ac:dyDescent="0.2">
      <c r="A2880" s="141">
        <v>338515</v>
      </c>
      <c r="B2880" s="141" t="s">
        <v>4111</v>
      </c>
      <c r="C2880" s="141" t="s">
        <v>4099</v>
      </c>
      <c r="D2880" s="141" t="s">
        <v>4099</v>
      </c>
      <c r="E2880" s="141" t="s">
        <v>4099</v>
      </c>
      <c r="F2880" s="141" t="s">
        <v>4098</v>
      </c>
      <c r="G2880" s="141" t="s">
        <v>4098</v>
      </c>
      <c r="H2880" s="141" t="s">
        <v>4099</v>
      </c>
      <c r="I2880" s="141" t="s">
        <v>4099</v>
      </c>
      <c r="J2880" s="141" t="s">
        <v>4098</v>
      </c>
      <c r="K2880" s="141" t="s">
        <v>4098</v>
      </c>
      <c r="L2880" s="141" t="s">
        <v>4098</v>
      </c>
      <c r="M2880" s="141" t="s">
        <v>4098</v>
      </c>
      <c r="N2880" s="141" t="s">
        <v>4098</v>
      </c>
      <c r="O2880" s="141" t="s">
        <v>4098</v>
      </c>
    </row>
    <row r="2881" spans="1:15" x14ac:dyDescent="0.2">
      <c r="A2881" s="141">
        <v>338516</v>
      </c>
      <c r="B2881" s="141" t="s">
        <v>4111</v>
      </c>
      <c r="C2881" s="141" t="s">
        <v>4098</v>
      </c>
      <c r="D2881" s="141" t="s">
        <v>4099</v>
      </c>
      <c r="E2881" s="141" t="s">
        <v>4098</v>
      </c>
      <c r="F2881" s="141" t="s">
        <v>4098</v>
      </c>
      <c r="G2881" s="141" t="s">
        <v>4098</v>
      </c>
      <c r="H2881" s="141" t="s">
        <v>4098</v>
      </c>
      <c r="I2881" s="141" t="s">
        <v>4099</v>
      </c>
      <c r="J2881" s="141" t="s">
        <v>4098</v>
      </c>
      <c r="K2881" s="141" t="s">
        <v>4098</v>
      </c>
      <c r="L2881" s="141" t="s">
        <v>4098</v>
      </c>
      <c r="M2881" s="141" t="s">
        <v>4098</v>
      </c>
      <c r="N2881" s="141" t="s">
        <v>4098</v>
      </c>
      <c r="O2881" s="141" t="s">
        <v>4098</v>
      </c>
    </row>
    <row r="2882" spans="1:15" x14ac:dyDescent="0.2">
      <c r="A2882" s="141">
        <v>338517</v>
      </c>
      <c r="B2882" s="141" t="s">
        <v>4111</v>
      </c>
      <c r="C2882" s="141" t="s">
        <v>4099</v>
      </c>
      <c r="D2882" s="141" t="s">
        <v>4099</v>
      </c>
      <c r="E2882" s="141" t="s">
        <v>4099</v>
      </c>
      <c r="F2882" s="141" t="s">
        <v>4099</v>
      </c>
      <c r="G2882" s="141" t="s">
        <v>4099</v>
      </c>
      <c r="H2882" s="141" t="s">
        <v>4099</v>
      </c>
      <c r="I2882" s="141" t="s">
        <v>4099</v>
      </c>
      <c r="J2882" s="141" t="s">
        <v>4098</v>
      </c>
      <c r="K2882" s="141" t="s">
        <v>4098</v>
      </c>
      <c r="L2882" s="141" t="s">
        <v>4098</v>
      </c>
      <c r="M2882" s="141" t="s">
        <v>4098</v>
      </c>
      <c r="N2882" s="141" t="s">
        <v>4098</v>
      </c>
      <c r="O2882" s="141" t="s">
        <v>4098</v>
      </c>
    </row>
    <row r="2883" spans="1:15" x14ac:dyDescent="0.2">
      <c r="A2883" s="141">
        <v>338519</v>
      </c>
      <c r="B2883" s="141" t="s">
        <v>4111</v>
      </c>
      <c r="C2883" s="141" t="s">
        <v>4099</v>
      </c>
      <c r="D2883" s="141" t="s">
        <v>4098</v>
      </c>
      <c r="E2883" s="141" t="s">
        <v>4099</v>
      </c>
      <c r="F2883" s="141" t="s">
        <v>4099</v>
      </c>
      <c r="G2883" s="141" t="s">
        <v>4099</v>
      </c>
      <c r="H2883" s="141" t="s">
        <v>4099</v>
      </c>
      <c r="I2883" s="141" t="s">
        <v>4099</v>
      </c>
      <c r="J2883" s="141" t="s">
        <v>4098</v>
      </c>
      <c r="K2883" s="141" t="s">
        <v>4098</v>
      </c>
      <c r="L2883" s="141" t="s">
        <v>4098</v>
      </c>
      <c r="M2883" s="141" t="s">
        <v>4098</v>
      </c>
      <c r="N2883" s="141" t="s">
        <v>4098</v>
      </c>
      <c r="O2883" s="141" t="s">
        <v>4098</v>
      </c>
    </row>
    <row r="2884" spans="1:15" x14ac:dyDescent="0.2">
      <c r="A2884" s="141">
        <v>338520</v>
      </c>
      <c r="B2884" s="141" t="s">
        <v>4111</v>
      </c>
      <c r="C2884" s="141" t="s">
        <v>4099</v>
      </c>
      <c r="D2884" s="141" t="s">
        <v>4099</v>
      </c>
      <c r="E2884" s="141" t="s">
        <v>4099</v>
      </c>
      <c r="F2884" s="141" t="s">
        <v>4099</v>
      </c>
      <c r="G2884" s="141" t="s">
        <v>4099</v>
      </c>
      <c r="H2884" s="141" t="s">
        <v>4099</v>
      </c>
      <c r="I2884" s="141" t="s">
        <v>4099</v>
      </c>
      <c r="J2884" s="141" t="s">
        <v>4098</v>
      </c>
      <c r="K2884" s="141" t="s">
        <v>4098</v>
      </c>
      <c r="L2884" s="141" t="s">
        <v>4098</v>
      </c>
      <c r="M2884" s="141" t="s">
        <v>4098</v>
      </c>
      <c r="N2884" s="141" t="s">
        <v>4098</v>
      </c>
      <c r="O2884" s="141" t="s">
        <v>4098</v>
      </c>
    </row>
    <row r="2885" spans="1:15" x14ac:dyDescent="0.2">
      <c r="A2885" s="141">
        <v>338521</v>
      </c>
      <c r="B2885" s="141" t="s">
        <v>4111</v>
      </c>
      <c r="C2885" s="141" t="s">
        <v>4099</v>
      </c>
      <c r="D2885" s="141" t="s">
        <v>4099</v>
      </c>
      <c r="E2885" s="141" t="s">
        <v>4098</v>
      </c>
      <c r="F2885" s="141" t="s">
        <v>4098</v>
      </c>
      <c r="G2885" s="141" t="s">
        <v>4098</v>
      </c>
      <c r="H2885" s="141" t="s">
        <v>4098</v>
      </c>
      <c r="I2885" s="141" t="s">
        <v>4098</v>
      </c>
      <c r="J2885" s="141" t="s">
        <v>4098</v>
      </c>
      <c r="K2885" s="141" t="s">
        <v>4098</v>
      </c>
      <c r="L2885" s="141" t="s">
        <v>4098</v>
      </c>
      <c r="M2885" s="141" t="s">
        <v>4098</v>
      </c>
      <c r="N2885" s="141" t="s">
        <v>4098</v>
      </c>
      <c r="O2885" s="141" t="s">
        <v>4098</v>
      </c>
    </row>
    <row r="2886" spans="1:15" x14ac:dyDescent="0.2">
      <c r="A2886" s="141">
        <v>338522</v>
      </c>
      <c r="B2886" s="141" t="s">
        <v>4111</v>
      </c>
      <c r="C2886" s="141" t="s">
        <v>4099</v>
      </c>
      <c r="D2886" s="141" t="s">
        <v>4098</v>
      </c>
      <c r="E2886" s="141" t="s">
        <v>4098</v>
      </c>
      <c r="F2886" s="141" t="s">
        <v>4098</v>
      </c>
      <c r="G2886" s="141" t="s">
        <v>4099</v>
      </c>
      <c r="H2886" s="141" t="s">
        <v>4099</v>
      </c>
      <c r="I2886" s="141" t="s">
        <v>4099</v>
      </c>
      <c r="J2886" s="141" t="s">
        <v>4098</v>
      </c>
      <c r="K2886" s="141" t="s">
        <v>4098</v>
      </c>
      <c r="L2886" s="141" t="s">
        <v>4098</v>
      </c>
      <c r="M2886" s="141" t="s">
        <v>4098</v>
      </c>
      <c r="N2886" s="141" t="s">
        <v>4098</v>
      </c>
      <c r="O2886" s="141" t="s">
        <v>4098</v>
      </c>
    </row>
    <row r="2887" spans="1:15" x14ac:dyDescent="0.2">
      <c r="A2887" s="141">
        <v>338524</v>
      </c>
      <c r="B2887" s="141" t="s">
        <v>4111</v>
      </c>
      <c r="C2887" s="141" t="s">
        <v>4099</v>
      </c>
      <c r="D2887" s="141" t="s">
        <v>4098</v>
      </c>
      <c r="E2887" s="141" t="s">
        <v>4099</v>
      </c>
      <c r="F2887" s="141" t="s">
        <v>4098</v>
      </c>
      <c r="G2887" s="141" t="s">
        <v>4099</v>
      </c>
      <c r="H2887" s="141" t="s">
        <v>4098</v>
      </c>
      <c r="I2887" s="141" t="s">
        <v>4099</v>
      </c>
      <c r="J2887" s="141" t="s">
        <v>4098</v>
      </c>
      <c r="K2887" s="141" t="s">
        <v>4098</v>
      </c>
      <c r="L2887" s="141" t="s">
        <v>4098</v>
      </c>
      <c r="M2887" s="141" t="s">
        <v>4098</v>
      </c>
      <c r="N2887" s="141" t="s">
        <v>4098</v>
      </c>
      <c r="O2887" s="141" t="s">
        <v>4098</v>
      </c>
    </row>
    <row r="2888" spans="1:15" x14ac:dyDescent="0.2">
      <c r="A2888" s="141">
        <v>338525</v>
      </c>
      <c r="B2888" s="141" t="s">
        <v>4111</v>
      </c>
      <c r="C2888" s="141" t="s">
        <v>4099</v>
      </c>
      <c r="D2888" s="141" t="s">
        <v>4098</v>
      </c>
      <c r="E2888" s="141" t="s">
        <v>4099</v>
      </c>
      <c r="F2888" s="141" t="s">
        <v>4099</v>
      </c>
      <c r="G2888" s="141" t="s">
        <v>4099</v>
      </c>
      <c r="H2888" s="141" t="s">
        <v>4099</v>
      </c>
      <c r="I2888" s="141" t="s">
        <v>4099</v>
      </c>
      <c r="J2888" s="141" t="s">
        <v>4098</v>
      </c>
      <c r="K2888" s="141" t="s">
        <v>4098</v>
      </c>
      <c r="L2888" s="141" t="s">
        <v>4098</v>
      </c>
      <c r="M2888" s="141" t="s">
        <v>4098</v>
      </c>
      <c r="N2888" s="141" t="s">
        <v>4098</v>
      </c>
      <c r="O2888" s="141" t="s">
        <v>4098</v>
      </c>
    </row>
    <row r="2889" spans="1:15" x14ac:dyDescent="0.2">
      <c r="A2889" s="141">
        <v>338526</v>
      </c>
      <c r="B2889" s="141" t="s">
        <v>4111</v>
      </c>
      <c r="C2889" s="141" t="s">
        <v>4099</v>
      </c>
      <c r="D2889" s="141" t="s">
        <v>4099</v>
      </c>
      <c r="E2889" s="141" t="s">
        <v>4099</v>
      </c>
      <c r="F2889" s="141" t="s">
        <v>4099</v>
      </c>
      <c r="G2889" s="141" t="s">
        <v>4099</v>
      </c>
      <c r="H2889" s="141" t="s">
        <v>4099</v>
      </c>
      <c r="I2889" s="141" t="s">
        <v>4099</v>
      </c>
      <c r="J2889" s="141" t="s">
        <v>4098</v>
      </c>
      <c r="K2889" s="141" t="s">
        <v>4098</v>
      </c>
      <c r="L2889" s="141" t="s">
        <v>4098</v>
      </c>
      <c r="M2889" s="141" t="s">
        <v>4098</v>
      </c>
      <c r="N2889" s="141" t="s">
        <v>4098</v>
      </c>
      <c r="O2889" s="141" t="s">
        <v>4098</v>
      </c>
    </row>
    <row r="2890" spans="1:15" x14ac:dyDescent="0.2">
      <c r="A2890" s="141">
        <v>338528</v>
      </c>
      <c r="B2890" s="141" t="s">
        <v>4111</v>
      </c>
      <c r="C2890" s="141" t="s">
        <v>4098</v>
      </c>
      <c r="D2890" s="141" t="s">
        <v>4099</v>
      </c>
      <c r="E2890" s="141" t="s">
        <v>4098</v>
      </c>
      <c r="F2890" s="141" t="s">
        <v>4099</v>
      </c>
      <c r="G2890" s="141" t="s">
        <v>4099</v>
      </c>
      <c r="H2890" s="141" t="s">
        <v>4099</v>
      </c>
      <c r="I2890" s="141" t="s">
        <v>4099</v>
      </c>
      <c r="J2890" s="141" t="s">
        <v>4098</v>
      </c>
      <c r="K2890" s="141" t="s">
        <v>4098</v>
      </c>
      <c r="L2890" s="141" t="s">
        <v>4098</v>
      </c>
      <c r="M2890" s="141" t="s">
        <v>4098</v>
      </c>
      <c r="N2890" s="141" t="s">
        <v>4098</v>
      </c>
      <c r="O2890" s="141" t="s">
        <v>4098</v>
      </c>
    </row>
    <row r="2891" spans="1:15" x14ac:dyDescent="0.2">
      <c r="A2891" s="141">
        <v>338529</v>
      </c>
      <c r="B2891" s="141" t="s">
        <v>4111</v>
      </c>
      <c r="C2891" s="141" t="s">
        <v>4099</v>
      </c>
      <c r="D2891" s="141" t="s">
        <v>4099</v>
      </c>
      <c r="E2891" s="141" t="s">
        <v>4098</v>
      </c>
      <c r="F2891" s="141" t="s">
        <v>4099</v>
      </c>
      <c r="G2891" s="141" t="s">
        <v>4098</v>
      </c>
      <c r="H2891" s="141" t="s">
        <v>4099</v>
      </c>
      <c r="I2891" s="141" t="s">
        <v>4099</v>
      </c>
      <c r="J2891" s="141" t="s">
        <v>4098</v>
      </c>
      <c r="K2891" s="141" t="s">
        <v>4098</v>
      </c>
      <c r="L2891" s="141" t="s">
        <v>4098</v>
      </c>
      <c r="M2891" s="141" t="s">
        <v>4098</v>
      </c>
      <c r="N2891" s="141" t="s">
        <v>4098</v>
      </c>
      <c r="O2891" s="141" t="s">
        <v>4098</v>
      </c>
    </row>
    <row r="2892" spans="1:15" x14ac:dyDescent="0.2">
      <c r="A2892" s="141">
        <v>338530</v>
      </c>
      <c r="B2892" s="141" t="s">
        <v>4111</v>
      </c>
      <c r="C2892" s="141" t="s">
        <v>4099</v>
      </c>
      <c r="D2892" s="141" t="s">
        <v>4098</v>
      </c>
      <c r="E2892" s="141" t="s">
        <v>4098</v>
      </c>
      <c r="F2892" s="141" t="s">
        <v>4098</v>
      </c>
      <c r="G2892" s="141" t="s">
        <v>4099</v>
      </c>
      <c r="H2892" s="141" t="s">
        <v>4099</v>
      </c>
      <c r="I2892" s="141" t="s">
        <v>4098</v>
      </c>
      <c r="J2892" s="141" t="s">
        <v>4098</v>
      </c>
      <c r="K2892" s="141" t="s">
        <v>4098</v>
      </c>
      <c r="L2892" s="141" t="s">
        <v>4098</v>
      </c>
      <c r="M2892" s="141" t="s">
        <v>4098</v>
      </c>
      <c r="N2892" s="141" t="s">
        <v>4098</v>
      </c>
      <c r="O2892" s="141" t="s">
        <v>4098</v>
      </c>
    </row>
    <row r="2893" spans="1:15" x14ac:dyDescent="0.2">
      <c r="A2893" s="141">
        <v>338531</v>
      </c>
      <c r="B2893" s="141" t="s">
        <v>4111</v>
      </c>
      <c r="C2893" s="141" t="s">
        <v>4099</v>
      </c>
      <c r="D2893" s="141" t="s">
        <v>4099</v>
      </c>
      <c r="E2893" s="141" t="s">
        <v>4099</v>
      </c>
      <c r="F2893" s="141" t="s">
        <v>4099</v>
      </c>
      <c r="G2893" s="141" t="s">
        <v>4099</v>
      </c>
      <c r="H2893" s="141" t="s">
        <v>4099</v>
      </c>
      <c r="I2893" s="141" t="s">
        <v>4099</v>
      </c>
      <c r="J2893" s="141" t="s">
        <v>4098</v>
      </c>
      <c r="K2893" s="141" t="s">
        <v>4098</v>
      </c>
      <c r="L2893" s="141" t="s">
        <v>4098</v>
      </c>
      <c r="M2893" s="141" t="s">
        <v>4098</v>
      </c>
      <c r="N2893" s="141" t="s">
        <v>4098</v>
      </c>
      <c r="O2893" s="141" t="s">
        <v>4098</v>
      </c>
    </row>
    <row r="2894" spans="1:15" x14ac:dyDescent="0.2">
      <c r="A2894" s="141">
        <v>338532</v>
      </c>
      <c r="B2894" s="141" t="s">
        <v>4111</v>
      </c>
      <c r="C2894" s="141" t="s">
        <v>4099</v>
      </c>
      <c r="D2894" s="141" t="s">
        <v>4099</v>
      </c>
      <c r="E2894" s="141" t="s">
        <v>4099</v>
      </c>
      <c r="F2894" s="141" t="s">
        <v>4098</v>
      </c>
      <c r="G2894" s="141" t="s">
        <v>4098</v>
      </c>
      <c r="H2894" s="141" t="s">
        <v>4099</v>
      </c>
      <c r="I2894" s="141" t="s">
        <v>4098</v>
      </c>
      <c r="J2894" s="141" t="s">
        <v>4098</v>
      </c>
      <c r="K2894" s="141" t="s">
        <v>4098</v>
      </c>
      <c r="L2894" s="141" t="s">
        <v>4098</v>
      </c>
      <c r="M2894" s="141" t="s">
        <v>4098</v>
      </c>
      <c r="N2894" s="141" t="s">
        <v>4098</v>
      </c>
      <c r="O2894" s="141" t="s">
        <v>4098</v>
      </c>
    </row>
    <row r="2895" spans="1:15" x14ac:dyDescent="0.2">
      <c r="A2895" s="141">
        <v>338533</v>
      </c>
      <c r="B2895" s="141" t="s">
        <v>4111</v>
      </c>
      <c r="C2895" s="141" t="s">
        <v>4098</v>
      </c>
      <c r="D2895" s="141" t="s">
        <v>4099</v>
      </c>
      <c r="E2895" s="141" t="s">
        <v>4099</v>
      </c>
      <c r="F2895" s="141" t="s">
        <v>4099</v>
      </c>
      <c r="G2895" s="141" t="s">
        <v>4099</v>
      </c>
      <c r="H2895" s="141" t="s">
        <v>4099</v>
      </c>
      <c r="I2895" s="141" t="s">
        <v>4099</v>
      </c>
      <c r="J2895" s="141" t="s">
        <v>4098</v>
      </c>
      <c r="K2895" s="141" t="s">
        <v>4098</v>
      </c>
      <c r="L2895" s="141" t="s">
        <v>4098</v>
      </c>
      <c r="M2895" s="141" t="s">
        <v>4098</v>
      </c>
      <c r="N2895" s="141" t="s">
        <v>4098</v>
      </c>
      <c r="O2895" s="141" t="s">
        <v>4098</v>
      </c>
    </row>
    <row r="2896" spans="1:15" x14ac:dyDescent="0.2">
      <c r="A2896" s="141">
        <v>338534</v>
      </c>
      <c r="B2896" s="141" t="s">
        <v>4111</v>
      </c>
      <c r="C2896" s="141" t="s">
        <v>4099</v>
      </c>
      <c r="D2896" s="141" t="s">
        <v>4099</v>
      </c>
      <c r="E2896" s="141" t="s">
        <v>4099</v>
      </c>
      <c r="F2896" s="141" t="s">
        <v>4099</v>
      </c>
      <c r="G2896" s="141" t="s">
        <v>4099</v>
      </c>
      <c r="H2896" s="141" t="s">
        <v>4099</v>
      </c>
      <c r="I2896" s="141" t="s">
        <v>4099</v>
      </c>
      <c r="J2896" s="141" t="s">
        <v>4098</v>
      </c>
      <c r="K2896" s="141" t="s">
        <v>4098</v>
      </c>
      <c r="L2896" s="141" t="s">
        <v>4098</v>
      </c>
      <c r="M2896" s="141" t="s">
        <v>4098</v>
      </c>
      <c r="N2896" s="141" t="s">
        <v>4098</v>
      </c>
      <c r="O2896" s="141" t="s">
        <v>4098</v>
      </c>
    </row>
    <row r="2897" spans="1:15" x14ac:dyDescent="0.2">
      <c r="A2897" s="141">
        <v>338537</v>
      </c>
      <c r="B2897" s="141" t="s">
        <v>4111</v>
      </c>
      <c r="C2897" s="141" t="s">
        <v>4099</v>
      </c>
      <c r="D2897" s="141" t="s">
        <v>4099</v>
      </c>
      <c r="E2897" s="141" t="s">
        <v>4099</v>
      </c>
      <c r="F2897" s="141" t="s">
        <v>4099</v>
      </c>
      <c r="G2897" s="141" t="s">
        <v>4099</v>
      </c>
      <c r="H2897" s="141" t="s">
        <v>4099</v>
      </c>
      <c r="I2897" s="141" t="s">
        <v>4099</v>
      </c>
      <c r="J2897" s="141" t="s">
        <v>4098</v>
      </c>
      <c r="K2897" s="141" t="s">
        <v>4098</v>
      </c>
      <c r="L2897" s="141" t="s">
        <v>4098</v>
      </c>
      <c r="M2897" s="141" t="s">
        <v>4098</v>
      </c>
      <c r="N2897" s="141" t="s">
        <v>4098</v>
      </c>
      <c r="O2897" s="141" t="s">
        <v>4098</v>
      </c>
    </row>
    <row r="2898" spans="1:15" x14ac:dyDescent="0.2">
      <c r="A2898" s="141">
        <v>338538</v>
      </c>
      <c r="B2898" s="141" t="s">
        <v>4111</v>
      </c>
      <c r="C2898" s="141" t="s">
        <v>4099</v>
      </c>
      <c r="D2898" s="141" t="s">
        <v>4099</v>
      </c>
      <c r="E2898" s="141" t="s">
        <v>4099</v>
      </c>
      <c r="F2898" s="141" t="s">
        <v>4099</v>
      </c>
      <c r="G2898" s="141" t="s">
        <v>4099</v>
      </c>
      <c r="H2898" s="141" t="s">
        <v>4099</v>
      </c>
      <c r="I2898" s="141" t="s">
        <v>4099</v>
      </c>
      <c r="J2898" s="141" t="s">
        <v>4098</v>
      </c>
      <c r="K2898" s="141" t="s">
        <v>4098</v>
      </c>
      <c r="L2898" s="141" t="s">
        <v>4098</v>
      </c>
      <c r="M2898" s="141" t="s">
        <v>4098</v>
      </c>
      <c r="N2898" s="141" t="s">
        <v>4098</v>
      </c>
      <c r="O2898" s="141" t="s">
        <v>4098</v>
      </c>
    </row>
    <row r="2899" spans="1:15" x14ac:dyDescent="0.2">
      <c r="A2899" s="141">
        <v>338539</v>
      </c>
      <c r="B2899" s="141" t="s">
        <v>4111</v>
      </c>
      <c r="C2899" s="141" t="s">
        <v>4099</v>
      </c>
      <c r="D2899" s="141" t="s">
        <v>4098</v>
      </c>
      <c r="E2899" s="141" t="s">
        <v>4099</v>
      </c>
      <c r="F2899" s="141" t="s">
        <v>4099</v>
      </c>
      <c r="G2899" s="141" t="s">
        <v>4098</v>
      </c>
      <c r="H2899" s="141" t="s">
        <v>4098</v>
      </c>
      <c r="I2899" s="141" t="s">
        <v>4098</v>
      </c>
      <c r="J2899" s="141" t="s">
        <v>4098</v>
      </c>
      <c r="K2899" s="141" t="s">
        <v>4098</v>
      </c>
      <c r="L2899" s="141" t="s">
        <v>4098</v>
      </c>
      <c r="M2899" s="141" t="s">
        <v>4098</v>
      </c>
      <c r="N2899" s="141" t="s">
        <v>4098</v>
      </c>
      <c r="O2899" s="141" t="s">
        <v>4098</v>
      </c>
    </row>
    <row r="2900" spans="1:15" x14ac:dyDescent="0.2">
      <c r="A2900" s="141">
        <v>338540</v>
      </c>
      <c r="B2900" s="141" t="s">
        <v>4111</v>
      </c>
      <c r="C2900" s="141" t="s">
        <v>4099</v>
      </c>
      <c r="D2900" s="141" t="s">
        <v>4099</v>
      </c>
      <c r="E2900" s="141" t="s">
        <v>4098</v>
      </c>
      <c r="F2900" s="141" t="s">
        <v>4098</v>
      </c>
      <c r="G2900" s="141" t="s">
        <v>4098</v>
      </c>
      <c r="H2900" s="141" t="s">
        <v>4098</v>
      </c>
      <c r="I2900" s="141" t="s">
        <v>4098</v>
      </c>
      <c r="J2900" s="141" t="s">
        <v>4098</v>
      </c>
      <c r="K2900" s="141" t="s">
        <v>4098</v>
      </c>
      <c r="L2900" s="141" t="s">
        <v>4098</v>
      </c>
      <c r="M2900" s="141" t="s">
        <v>4098</v>
      </c>
      <c r="N2900" s="141" t="s">
        <v>4098</v>
      </c>
      <c r="O2900" s="141" t="s">
        <v>4098</v>
      </c>
    </row>
    <row r="2901" spans="1:15" x14ac:dyDescent="0.2">
      <c r="A2901" s="141">
        <v>338541</v>
      </c>
      <c r="B2901" s="141" t="s">
        <v>4111</v>
      </c>
      <c r="C2901" s="141" t="s">
        <v>4099</v>
      </c>
      <c r="D2901" s="141" t="s">
        <v>4098</v>
      </c>
      <c r="E2901" s="141" t="s">
        <v>4099</v>
      </c>
      <c r="F2901" s="141" t="s">
        <v>4099</v>
      </c>
      <c r="G2901" s="141" t="s">
        <v>4099</v>
      </c>
      <c r="H2901" s="141" t="s">
        <v>4099</v>
      </c>
      <c r="I2901" s="141" t="s">
        <v>4098</v>
      </c>
      <c r="J2901" s="141" t="s">
        <v>4098</v>
      </c>
      <c r="K2901" s="141" t="s">
        <v>4098</v>
      </c>
      <c r="L2901" s="141" t="s">
        <v>4098</v>
      </c>
      <c r="M2901" s="141" t="s">
        <v>4098</v>
      </c>
      <c r="N2901" s="141" t="s">
        <v>4098</v>
      </c>
      <c r="O2901" s="141" t="s">
        <v>4098</v>
      </c>
    </row>
    <row r="2902" spans="1:15" x14ac:dyDescent="0.2">
      <c r="A2902" s="141">
        <v>338542</v>
      </c>
      <c r="B2902" s="141" t="s">
        <v>4111</v>
      </c>
      <c r="C2902" s="141" t="s">
        <v>4099</v>
      </c>
      <c r="D2902" s="141" t="s">
        <v>4099</v>
      </c>
      <c r="E2902" s="141" t="s">
        <v>4099</v>
      </c>
      <c r="F2902" s="141" t="s">
        <v>4099</v>
      </c>
      <c r="G2902" s="141" t="s">
        <v>4099</v>
      </c>
      <c r="H2902" s="141" t="s">
        <v>4099</v>
      </c>
      <c r="I2902" s="141" t="s">
        <v>4099</v>
      </c>
      <c r="J2902" s="141" t="s">
        <v>4098</v>
      </c>
      <c r="K2902" s="141" t="s">
        <v>4098</v>
      </c>
      <c r="L2902" s="141" t="s">
        <v>4098</v>
      </c>
      <c r="M2902" s="141" t="s">
        <v>4098</v>
      </c>
      <c r="N2902" s="141" t="s">
        <v>4098</v>
      </c>
      <c r="O2902" s="141" t="s">
        <v>4098</v>
      </c>
    </row>
    <row r="2903" spans="1:15" x14ac:dyDescent="0.2">
      <c r="A2903" s="141">
        <v>338543</v>
      </c>
      <c r="B2903" s="141" t="s">
        <v>4111</v>
      </c>
      <c r="C2903" s="141" t="s">
        <v>4099</v>
      </c>
      <c r="D2903" s="141" t="s">
        <v>4099</v>
      </c>
      <c r="E2903" s="141" t="s">
        <v>4098</v>
      </c>
      <c r="F2903" s="141" t="s">
        <v>4099</v>
      </c>
      <c r="G2903" s="141" t="s">
        <v>4099</v>
      </c>
      <c r="H2903" s="141" t="s">
        <v>4098</v>
      </c>
      <c r="I2903" s="141" t="s">
        <v>4099</v>
      </c>
      <c r="J2903" s="141" t="s">
        <v>4098</v>
      </c>
      <c r="K2903" s="141" t="s">
        <v>4098</v>
      </c>
      <c r="L2903" s="141" t="s">
        <v>4098</v>
      </c>
      <c r="M2903" s="141" t="s">
        <v>4098</v>
      </c>
      <c r="N2903" s="141" t="s">
        <v>4098</v>
      </c>
      <c r="O2903" s="141" t="s">
        <v>4098</v>
      </c>
    </row>
    <row r="2904" spans="1:15" x14ac:dyDescent="0.2">
      <c r="A2904" s="141">
        <v>338544</v>
      </c>
      <c r="B2904" s="141" t="s">
        <v>4111</v>
      </c>
      <c r="C2904" s="141" t="s">
        <v>4099</v>
      </c>
      <c r="D2904" s="141" t="s">
        <v>4099</v>
      </c>
      <c r="E2904" s="141" t="s">
        <v>4099</v>
      </c>
      <c r="F2904" s="141" t="s">
        <v>4099</v>
      </c>
      <c r="G2904" s="141" t="s">
        <v>4099</v>
      </c>
      <c r="H2904" s="141" t="s">
        <v>4099</v>
      </c>
      <c r="I2904" s="141" t="s">
        <v>4098</v>
      </c>
      <c r="J2904" s="141" t="s">
        <v>4098</v>
      </c>
      <c r="K2904" s="141" t="s">
        <v>4098</v>
      </c>
      <c r="L2904" s="141" t="s">
        <v>4098</v>
      </c>
      <c r="M2904" s="141" t="s">
        <v>4098</v>
      </c>
      <c r="N2904" s="141" t="s">
        <v>4098</v>
      </c>
      <c r="O2904" s="141" t="s">
        <v>4098</v>
      </c>
    </row>
    <row r="2905" spans="1:15" x14ac:dyDescent="0.2">
      <c r="A2905" s="141">
        <v>338545</v>
      </c>
      <c r="B2905" s="141" t="s">
        <v>4111</v>
      </c>
      <c r="C2905" s="141" t="s">
        <v>4099</v>
      </c>
      <c r="D2905" s="141" t="s">
        <v>4099</v>
      </c>
      <c r="E2905" s="141" t="s">
        <v>4099</v>
      </c>
      <c r="F2905" s="141" t="s">
        <v>4099</v>
      </c>
      <c r="G2905" s="141" t="s">
        <v>4099</v>
      </c>
      <c r="H2905" s="141" t="s">
        <v>4099</v>
      </c>
      <c r="I2905" s="141" t="s">
        <v>4099</v>
      </c>
      <c r="J2905" s="141" t="s">
        <v>4098</v>
      </c>
      <c r="K2905" s="141" t="s">
        <v>4098</v>
      </c>
      <c r="L2905" s="141" t="s">
        <v>4098</v>
      </c>
      <c r="M2905" s="141" t="s">
        <v>4098</v>
      </c>
      <c r="N2905" s="141" t="s">
        <v>4098</v>
      </c>
      <c r="O2905" s="141" t="s">
        <v>4098</v>
      </c>
    </row>
    <row r="2906" spans="1:15" x14ac:dyDescent="0.2">
      <c r="A2906" s="141">
        <v>338547</v>
      </c>
      <c r="B2906" s="141" t="s">
        <v>4111</v>
      </c>
      <c r="C2906" s="141" t="s">
        <v>4099</v>
      </c>
      <c r="D2906" s="141" t="s">
        <v>4099</v>
      </c>
      <c r="E2906" s="141" t="s">
        <v>4099</v>
      </c>
      <c r="F2906" s="141" t="s">
        <v>4099</v>
      </c>
      <c r="G2906" s="141" t="s">
        <v>4099</v>
      </c>
      <c r="H2906" s="141" t="s">
        <v>4099</v>
      </c>
      <c r="I2906" s="141" t="s">
        <v>4099</v>
      </c>
      <c r="J2906" s="141" t="s">
        <v>4098</v>
      </c>
      <c r="K2906" s="141" t="s">
        <v>4098</v>
      </c>
      <c r="L2906" s="141" t="s">
        <v>4098</v>
      </c>
      <c r="M2906" s="141" t="s">
        <v>4098</v>
      </c>
      <c r="N2906" s="141" t="s">
        <v>4098</v>
      </c>
      <c r="O2906" s="141" t="s">
        <v>4098</v>
      </c>
    </row>
    <row r="2907" spans="1:15" x14ac:dyDescent="0.2">
      <c r="A2907" s="141">
        <v>338548</v>
      </c>
      <c r="B2907" s="141" t="s">
        <v>4111</v>
      </c>
      <c r="C2907" s="141" t="s">
        <v>4099</v>
      </c>
      <c r="D2907" s="141" t="s">
        <v>4099</v>
      </c>
      <c r="E2907" s="141" t="s">
        <v>4099</v>
      </c>
      <c r="F2907" s="141" t="s">
        <v>4099</v>
      </c>
      <c r="G2907" s="141" t="s">
        <v>4098</v>
      </c>
      <c r="H2907" s="141" t="s">
        <v>4098</v>
      </c>
      <c r="I2907" s="141" t="s">
        <v>4098</v>
      </c>
      <c r="J2907" s="141" t="s">
        <v>4098</v>
      </c>
      <c r="K2907" s="141" t="s">
        <v>4098</v>
      </c>
      <c r="L2907" s="141" t="s">
        <v>4098</v>
      </c>
      <c r="M2907" s="141" t="s">
        <v>4098</v>
      </c>
      <c r="N2907" s="141" t="s">
        <v>4098</v>
      </c>
      <c r="O2907" s="141" t="s">
        <v>4098</v>
      </c>
    </row>
    <row r="2908" spans="1:15" x14ac:dyDescent="0.2">
      <c r="A2908" s="141">
        <v>338549</v>
      </c>
      <c r="B2908" s="141" t="s">
        <v>4111</v>
      </c>
      <c r="C2908" s="141" t="s">
        <v>4099</v>
      </c>
      <c r="D2908" s="141" t="s">
        <v>4099</v>
      </c>
      <c r="E2908" s="141" t="s">
        <v>4099</v>
      </c>
      <c r="F2908" s="141" t="s">
        <v>4099</v>
      </c>
      <c r="G2908" s="141" t="s">
        <v>4099</v>
      </c>
      <c r="H2908" s="141" t="s">
        <v>4099</v>
      </c>
      <c r="I2908" s="141" t="s">
        <v>4099</v>
      </c>
      <c r="J2908" s="141" t="s">
        <v>4098</v>
      </c>
      <c r="K2908" s="141" t="s">
        <v>4098</v>
      </c>
      <c r="L2908" s="141" t="s">
        <v>4098</v>
      </c>
      <c r="M2908" s="141" t="s">
        <v>4098</v>
      </c>
      <c r="N2908" s="141" t="s">
        <v>4098</v>
      </c>
      <c r="O2908" s="141" t="s">
        <v>4098</v>
      </c>
    </row>
    <row r="2909" spans="1:15" x14ac:dyDescent="0.2">
      <c r="A2909" s="141">
        <v>338550</v>
      </c>
      <c r="B2909" s="141" t="s">
        <v>4111</v>
      </c>
      <c r="C2909" s="141" t="s">
        <v>4099</v>
      </c>
      <c r="D2909" s="141" t="s">
        <v>4099</v>
      </c>
      <c r="E2909" s="141" t="s">
        <v>4099</v>
      </c>
      <c r="F2909" s="141" t="s">
        <v>4099</v>
      </c>
      <c r="G2909" s="141" t="s">
        <v>4098</v>
      </c>
      <c r="H2909" s="141" t="s">
        <v>4098</v>
      </c>
      <c r="I2909" s="141" t="s">
        <v>4099</v>
      </c>
      <c r="J2909" s="141" t="s">
        <v>4098</v>
      </c>
      <c r="K2909" s="141" t="s">
        <v>4098</v>
      </c>
      <c r="L2909" s="141" t="s">
        <v>4098</v>
      </c>
      <c r="M2909" s="141" t="s">
        <v>4098</v>
      </c>
      <c r="N2909" s="141" t="s">
        <v>4098</v>
      </c>
      <c r="O2909" s="141" t="s">
        <v>4098</v>
      </c>
    </row>
    <row r="2910" spans="1:15" x14ac:dyDescent="0.2">
      <c r="A2910" s="141">
        <v>338551</v>
      </c>
      <c r="B2910" s="141" t="s">
        <v>4111</v>
      </c>
      <c r="C2910" s="141" t="s">
        <v>4099</v>
      </c>
      <c r="D2910" s="141" t="s">
        <v>4099</v>
      </c>
      <c r="E2910" s="141" t="s">
        <v>4098</v>
      </c>
      <c r="F2910" s="141" t="s">
        <v>4099</v>
      </c>
      <c r="G2910" s="141" t="s">
        <v>4099</v>
      </c>
      <c r="H2910" s="141" t="s">
        <v>4099</v>
      </c>
      <c r="I2910" s="141" t="s">
        <v>4099</v>
      </c>
      <c r="J2910" s="141" t="s">
        <v>4098</v>
      </c>
      <c r="K2910" s="141" t="s">
        <v>4098</v>
      </c>
      <c r="L2910" s="141" t="s">
        <v>4098</v>
      </c>
      <c r="M2910" s="141" t="s">
        <v>4098</v>
      </c>
      <c r="N2910" s="141" t="s">
        <v>4098</v>
      </c>
      <c r="O2910" s="141" t="s">
        <v>4098</v>
      </c>
    </row>
    <row r="2911" spans="1:15" x14ac:dyDescent="0.2">
      <c r="A2911" s="141">
        <v>338553</v>
      </c>
      <c r="B2911" s="141" t="s">
        <v>4111</v>
      </c>
      <c r="C2911" s="141" t="s">
        <v>4098</v>
      </c>
      <c r="D2911" s="141" t="s">
        <v>4099</v>
      </c>
      <c r="E2911" s="141" t="s">
        <v>4099</v>
      </c>
      <c r="F2911" s="141" t="s">
        <v>4099</v>
      </c>
      <c r="G2911" s="141" t="s">
        <v>4099</v>
      </c>
      <c r="H2911" s="141" t="s">
        <v>4099</v>
      </c>
      <c r="I2911" s="141" t="s">
        <v>4099</v>
      </c>
      <c r="J2911" s="141" t="s">
        <v>4098</v>
      </c>
      <c r="K2911" s="141" t="s">
        <v>4098</v>
      </c>
      <c r="L2911" s="141" t="s">
        <v>4098</v>
      </c>
      <c r="M2911" s="141" t="s">
        <v>4098</v>
      </c>
      <c r="N2911" s="141" t="s">
        <v>4098</v>
      </c>
      <c r="O2911" s="141" t="s">
        <v>4098</v>
      </c>
    </row>
    <row r="2912" spans="1:15" x14ac:dyDescent="0.2">
      <c r="A2912" s="141">
        <v>338554</v>
      </c>
      <c r="B2912" s="141" t="s">
        <v>4111</v>
      </c>
      <c r="C2912" s="141" t="s">
        <v>4099</v>
      </c>
      <c r="D2912" s="141" t="s">
        <v>4098</v>
      </c>
      <c r="E2912" s="141" t="s">
        <v>4099</v>
      </c>
      <c r="F2912" s="141" t="s">
        <v>4098</v>
      </c>
      <c r="G2912" s="141" t="s">
        <v>4099</v>
      </c>
      <c r="H2912" s="141" t="s">
        <v>4099</v>
      </c>
      <c r="I2912" s="141" t="s">
        <v>4099</v>
      </c>
      <c r="J2912" s="141" t="s">
        <v>4098</v>
      </c>
      <c r="K2912" s="141" t="s">
        <v>4098</v>
      </c>
      <c r="L2912" s="141" t="s">
        <v>4098</v>
      </c>
      <c r="M2912" s="141" t="s">
        <v>4098</v>
      </c>
      <c r="N2912" s="141" t="s">
        <v>4098</v>
      </c>
      <c r="O2912" s="141" t="s">
        <v>4098</v>
      </c>
    </row>
    <row r="2913" spans="1:15" x14ac:dyDescent="0.2">
      <c r="A2913" s="141">
        <v>338555</v>
      </c>
      <c r="B2913" s="141" t="s">
        <v>4111</v>
      </c>
      <c r="C2913" s="141" t="s">
        <v>4099</v>
      </c>
      <c r="D2913" s="141" t="s">
        <v>4099</v>
      </c>
      <c r="E2913" s="141" t="s">
        <v>4099</v>
      </c>
      <c r="F2913" s="141" t="s">
        <v>4099</v>
      </c>
      <c r="G2913" s="141" t="s">
        <v>4099</v>
      </c>
      <c r="H2913" s="141" t="s">
        <v>4099</v>
      </c>
      <c r="I2913" s="141" t="s">
        <v>4099</v>
      </c>
      <c r="J2913" s="141" t="s">
        <v>4098</v>
      </c>
      <c r="K2913" s="141" t="s">
        <v>4098</v>
      </c>
      <c r="L2913" s="141" t="s">
        <v>4098</v>
      </c>
      <c r="M2913" s="141" t="s">
        <v>4098</v>
      </c>
      <c r="N2913" s="141" t="s">
        <v>4098</v>
      </c>
      <c r="O2913" s="141" t="s">
        <v>4098</v>
      </c>
    </row>
    <row r="2914" spans="1:15" x14ac:dyDescent="0.2">
      <c r="A2914" s="141">
        <v>338556</v>
      </c>
      <c r="B2914" s="141" t="s">
        <v>4111</v>
      </c>
      <c r="C2914" s="141" t="s">
        <v>4099</v>
      </c>
      <c r="D2914" s="141" t="s">
        <v>4099</v>
      </c>
      <c r="E2914" s="141" t="s">
        <v>4098</v>
      </c>
      <c r="F2914" s="141" t="s">
        <v>4099</v>
      </c>
      <c r="G2914" s="141" t="s">
        <v>4099</v>
      </c>
      <c r="H2914" s="141" t="s">
        <v>4099</v>
      </c>
      <c r="I2914" s="141" t="s">
        <v>4099</v>
      </c>
      <c r="J2914" s="141" t="s">
        <v>4098</v>
      </c>
      <c r="K2914" s="141" t="s">
        <v>4098</v>
      </c>
      <c r="L2914" s="141" t="s">
        <v>4098</v>
      </c>
      <c r="M2914" s="141" t="s">
        <v>4098</v>
      </c>
      <c r="N2914" s="141" t="s">
        <v>4098</v>
      </c>
      <c r="O2914" s="141" t="s">
        <v>4098</v>
      </c>
    </row>
    <row r="2915" spans="1:15" x14ac:dyDescent="0.2">
      <c r="A2915" s="141">
        <v>338557</v>
      </c>
      <c r="B2915" s="141" t="s">
        <v>4111</v>
      </c>
      <c r="C2915" s="141" t="s">
        <v>4099</v>
      </c>
      <c r="D2915" s="141" t="s">
        <v>4099</v>
      </c>
      <c r="E2915" s="141" t="s">
        <v>4099</v>
      </c>
      <c r="F2915" s="141" t="s">
        <v>4099</v>
      </c>
      <c r="G2915" s="141" t="s">
        <v>4099</v>
      </c>
      <c r="H2915" s="141" t="s">
        <v>4099</v>
      </c>
      <c r="I2915" s="141" t="s">
        <v>4099</v>
      </c>
      <c r="J2915" s="141" t="s">
        <v>4098</v>
      </c>
      <c r="K2915" s="141" t="s">
        <v>4098</v>
      </c>
      <c r="L2915" s="141" t="s">
        <v>4098</v>
      </c>
      <c r="M2915" s="141" t="s">
        <v>4098</v>
      </c>
      <c r="N2915" s="141" t="s">
        <v>4098</v>
      </c>
      <c r="O2915" s="141" t="s">
        <v>4098</v>
      </c>
    </row>
    <row r="2916" spans="1:15" x14ac:dyDescent="0.2">
      <c r="A2916" s="141">
        <v>338558</v>
      </c>
      <c r="B2916" s="141" t="s">
        <v>4111</v>
      </c>
      <c r="C2916" s="141" t="s">
        <v>4099</v>
      </c>
      <c r="D2916" s="141" t="s">
        <v>4099</v>
      </c>
      <c r="E2916" s="141" t="s">
        <v>4098</v>
      </c>
      <c r="F2916" s="141" t="s">
        <v>4098</v>
      </c>
      <c r="G2916" s="141" t="s">
        <v>4098</v>
      </c>
      <c r="H2916" s="141" t="s">
        <v>4099</v>
      </c>
      <c r="I2916" s="141" t="s">
        <v>4099</v>
      </c>
      <c r="J2916" s="141" t="s">
        <v>4098</v>
      </c>
      <c r="K2916" s="141" t="s">
        <v>4098</v>
      </c>
      <c r="L2916" s="141" t="s">
        <v>4098</v>
      </c>
      <c r="M2916" s="141" t="s">
        <v>4098</v>
      </c>
      <c r="N2916" s="141" t="s">
        <v>4098</v>
      </c>
      <c r="O2916" s="141" t="s">
        <v>4098</v>
      </c>
    </row>
    <row r="2917" spans="1:15" x14ac:dyDescent="0.2">
      <c r="A2917" s="141">
        <v>338559</v>
      </c>
      <c r="B2917" s="141" t="s">
        <v>4111</v>
      </c>
      <c r="C2917" s="141" t="s">
        <v>4099</v>
      </c>
      <c r="D2917" s="141" t="s">
        <v>4099</v>
      </c>
      <c r="E2917" s="141" t="s">
        <v>4099</v>
      </c>
      <c r="F2917" s="141" t="s">
        <v>4099</v>
      </c>
      <c r="G2917" s="141" t="s">
        <v>4099</v>
      </c>
      <c r="H2917" s="141" t="s">
        <v>4099</v>
      </c>
      <c r="I2917" s="141" t="s">
        <v>4099</v>
      </c>
      <c r="J2917" s="141" t="s">
        <v>4098</v>
      </c>
      <c r="K2917" s="141" t="s">
        <v>4098</v>
      </c>
      <c r="L2917" s="141" t="s">
        <v>4098</v>
      </c>
      <c r="M2917" s="141" t="s">
        <v>4098</v>
      </c>
      <c r="N2917" s="141" t="s">
        <v>4098</v>
      </c>
      <c r="O2917" s="141" t="s">
        <v>4098</v>
      </c>
    </row>
    <row r="2918" spans="1:15" x14ac:dyDescent="0.2">
      <c r="A2918" s="141">
        <v>338560</v>
      </c>
      <c r="B2918" s="141" t="s">
        <v>4111</v>
      </c>
      <c r="C2918" s="141" t="s">
        <v>4099</v>
      </c>
      <c r="D2918" s="141" t="s">
        <v>4099</v>
      </c>
      <c r="E2918" s="141" t="s">
        <v>4099</v>
      </c>
      <c r="F2918" s="141" t="s">
        <v>4099</v>
      </c>
      <c r="G2918" s="141" t="s">
        <v>4098</v>
      </c>
      <c r="H2918" s="141" t="s">
        <v>4098</v>
      </c>
      <c r="I2918" s="141" t="s">
        <v>4098</v>
      </c>
      <c r="J2918" s="141" t="s">
        <v>4098</v>
      </c>
      <c r="K2918" s="141" t="s">
        <v>4098</v>
      </c>
      <c r="L2918" s="141" t="s">
        <v>4098</v>
      </c>
      <c r="M2918" s="141" t="s">
        <v>4098</v>
      </c>
      <c r="N2918" s="141" t="s">
        <v>4098</v>
      </c>
      <c r="O2918" s="141" t="s">
        <v>4098</v>
      </c>
    </row>
    <row r="2919" spans="1:15" x14ac:dyDescent="0.2">
      <c r="A2919" s="141">
        <v>338562</v>
      </c>
      <c r="B2919" s="141" t="s">
        <v>4111</v>
      </c>
      <c r="C2919" s="141" t="s">
        <v>4099</v>
      </c>
      <c r="D2919" s="141" t="s">
        <v>4099</v>
      </c>
      <c r="E2919" s="141" t="s">
        <v>4098</v>
      </c>
      <c r="F2919" s="141" t="s">
        <v>4099</v>
      </c>
      <c r="G2919" s="141" t="s">
        <v>4099</v>
      </c>
      <c r="H2919" s="141" t="s">
        <v>4098</v>
      </c>
      <c r="I2919" s="141" t="s">
        <v>4098</v>
      </c>
      <c r="J2919" s="141" t="s">
        <v>4098</v>
      </c>
      <c r="K2919" s="141" t="s">
        <v>4098</v>
      </c>
      <c r="L2919" s="141" t="s">
        <v>4098</v>
      </c>
      <c r="M2919" s="141" t="s">
        <v>4098</v>
      </c>
      <c r="N2919" s="141" t="s">
        <v>4098</v>
      </c>
      <c r="O2919" s="141" t="s">
        <v>4098</v>
      </c>
    </row>
    <row r="2920" spans="1:15" x14ac:dyDescent="0.2">
      <c r="A2920" s="141">
        <v>338563</v>
      </c>
      <c r="B2920" s="141" t="s">
        <v>4111</v>
      </c>
      <c r="C2920" s="141" t="s">
        <v>4099</v>
      </c>
      <c r="D2920" s="141" t="s">
        <v>4099</v>
      </c>
      <c r="E2920" s="141" t="s">
        <v>4099</v>
      </c>
      <c r="F2920" s="141" t="s">
        <v>4099</v>
      </c>
      <c r="G2920" s="141" t="s">
        <v>4099</v>
      </c>
      <c r="H2920" s="141" t="s">
        <v>4099</v>
      </c>
      <c r="I2920" s="141" t="s">
        <v>4099</v>
      </c>
      <c r="J2920" s="141" t="s">
        <v>4098</v>
      </c>
      <c r="K2920" s="141" t="s">
        <v>4098</v>
      </c>
      <c r="L2920" s="141" t="s">
        <v>4098</v>
      </c>
      <c r="M2920" s="141" t="s">
        <v>4098</v>
      </c>
      <c r="N2920" s="141" t="s">
        <v>4098</v>
      </c>
      <c r="O2920" s="141" t="s">
        <v>4098</v>
      </c>
    </row>
    <row r="2921" spans="1:15" x14ac:dyDescent="0.2">
      <c r="A2921" s="141">
        <v>338564</v>
      </c>
      <c r="B2921" s="141" t="s">
        <v>4111</v>
      </c>
      <c r="C2921" s="141" t="s">
        <v>4099</v>
      </c>
      <c r="D2921" s="141" t="s">
        <v>4099</v>
      </c>
      <c r="E2921" s="141" t="s">
        <v>4099</v>
      </c>
      <c r="F2921" s="141" t="s">
        <v>4099</v>
      </c>
      <c r="G2921" s="141" t="s">
        <v>4099</v>
      </c>
      <c r="H2921" s="141" t="s">
        <v>4098</v>
      </c>
      <c r="I2921" s="141" t="s">
        <v>4099</v>
      </c>
      <c r="J2921" s="141" t="s">
        <v>4098</v>
      </c>
      <c r="K2921" s="141" t="s">
        <v>4098</v>
      </c>
      <c r="L2921" s="141" t="s">
        <v>4098</v>
      </c>
      <c r="M2921" s="141" t="s">
        <v>4098</v>
      </c>
      <c r="N2921" s="141" t="s">
        <v>4098</v>
      </c>
      <c r="O2921" s="141" t="s">
        <v>4098</v>
      </c>
    </row>
    <row r="2922" spans="1:15" x14ac:dyDescent="0.2">
      <c r="A2922" s="141">
        <v>338565</v>
      </c>
      <c r="B2922" s="141" t="s">
        <v>4111</v>
      </c>
      <c r="C2922" s="141" t="s">
        <v>4099</v>
      </c>
      <c r="D2922" s="141" t="s">
        <v>4098</v>
      </c>
      <c r="E2922" s="141" t="s">
        <v>4098</v>
      </c>
      <c r="F2922" s="141" t="s">
        <v>4098</v>
      </c>
      <c r="G2922" s="141" t="s">
        <v>4098</v>
      </c>
      <c r="H2922" s="141" t="s">
        <v>4099</v>
      </c>
      <c r="I2922" s="141" t="s">
        <v>4098</v>
      </c>
      <c r="J2922" s="141" t="s">
        <v>4098</v>
      </c>
      <c r="K2922" s="141" t="s">
        <v>4098</v>
      </c>
      <c r="L2922" s="141" t="s">
        <v>4098</v>
      </c>
      <c r="M2922" s="141" t="s">
        <v>4098</v>
      </c>
      <c r="N2922" s="141" t="s">
        <v>4098</v>
      </c>
      <c r="O2922" s="141" t="s">
        <v>4098</v>
      </c>
    </row>
    <row r="2923" spans="1:15" x14ac:dyDescent="0.2">
      <c r="A2923" s="141">
        <v>338567</v>
      </c>
      <c r="B2923" s="141" t="s">
        <v>4111</v>
      </c>
      <c r="C2923" s="141" t="s">
        <v>4099</v>
      </c>
      <c r="D2923" s="141" t="s">
        <v>4099</v>
      </c>
      <c r="E2923" s="141" t="s">
        <v>4099</v>
      </c>
      <c r="F2923" s="141" t="s">
        <v>4098</v>
      </c>
      <c r="G2923" s="141" t="s">
        <v>4098</v>
      </c>
      <c r="H2923" s="141" t="s">
        <v>4099</v>
      </c>
      <c r="I2923" s="141" t="s">
        <v>4099</v>
      </c>
      <c r="J2923" s="141" t="s">
        <v>4098</v>
      </c>
      <c r="K2923" s="141" t="s">
        <v>4098</v>
      </c>
      <c r="L2923" s="141" t="s">
        <v>4098</v>
      </c>
      <c r="M2923" s="141" t="s">
        <v>4098</v>
      </c>
      <c r="N2923" s="141" t="s">
        <v>4098</v>
      </c>
      <c r="O2923" s="141" t="s">
        <v>4098</v>
      </c>
    </row>
    <row r="2924" spans="1:15" x14ac:dyDescent="0.2">
      <c r="A2924" s="141">
        <v>338568</v>
      </c>
      <c r="B2924" s="141" t="s">
        <v>4111</v>
      </c>
      <c r="C2924" s="141" t="s">
        <v>4099</v>
      </c>
      <c r="D2924" s="141" t="s">
        <v>4099</v>
      </c>
      <c r="E2924" s="141" t="s">
        <v>4099</v>
      </c>
      <c r="F2924" s="141" t="s">
        <v>4099</v>
      </c>
      <c r="G2924" s="141" t="s">
        <v>4099</v>
      </c>
      <c r="H2924" s="141" t="s">
        <v>4099</v>
      </c>
      <c r="I2924" s="141" t="s">
        <v>4099</v>
      </c>
      <c r="J2924" s="141" t="s">
        <v>4098</v>
      </c>
      <c r="K2924" s="141" t="s">
        <v>4098</v>
      </c>
      <c r="L2924" s="141" t="s">
        <v>4098</v>
      </c>
      <c r="M2924" s="141" t="s">
        <v>4098</v>
      </c>
      <c r="N2924" s="141" t="s">
        <v>4098</v>
      </c>
      <c r="O2924" s="141" t="s">
        <v>4098</v>
      </c>
    </row>
    <row r="2925" spans="1:15" x14ac:dyDescent="0.2">
      <c r="A2925" s="141">
        <v>338569</v>
      </c>
      <c r="B2925" s="141" t="s">
        <v>4111</v>
      </c>
      <c r="C2925" s="141" t="s">
        <v>4099</v>
      </c>
      <c r="D2925" s="141" t="s">
        <v>4099</v>
      </c>
      <c r="E2925" s="141" t="s">
        <v>4099</v>
      </c>
      <c r="F2925" s="141" t="s">
        <v>4099</v>
      </c>
      <c r="G2925" s="141" t="s">
        <v>4099</v>
      </c>
      <c r="H2925" s="141" t="s">
        <v>4099</v>
      </c>
      <c r="I2925" s="141" t="s">
        <v>4099</v>
      </c>
      <c r="J2925" s="141" t="s">
        <v>4098</v>
      </c>
      <c r="K2925" s="141" t="s">
        <v>4098</v>
      </c>
      <c r="L2925" s="141" t="s">
        <v>4098</v>
      </c>
      <c r="M2925" s="141" t="s">
        <v>4098</v>
      </c>
      <c r="N2925" s="141" t="s">
        <v>4098</v>
      </c>
      <c r="O2925" s="141" t="s">
        <v>4098</v>
      </c>
    </row>
    <row r="2926" spans="1:15" x14ac:dyDescent="0.2">
      <c r="A2926" s="141">
        <v>338570</v>
      </c>
      <c r="B2926" s="141" t="s">
        <v>4111</v>
      </c>
      <c r="C2926" s="141" t="s">
        <v>4099</v>
      </c>
      <c r="D2926" s="141" t="s">
        <v>4099</v>
      </c>
      <c r="E2926" s="141" t="s">
        <v>4099</v>
      </c>
      <c r="F2926" s="141" t="s">
        <v>4099</v>
      </c>
      <c r="G2926" s="141" t="s">
        <v>4099</v>
      </c>
      <c r="H2926" s="141" t="s">
        <v>4099</v>
      </c>
      <c r="I2926" s="141" t="s">
        <v>4099</v>
      </c>
      <c r="J2926" s="141" t="s">
        <v>4098</v>
      </c>
      <c r="K2926" s="141" t="s">
        <v>4098</v>
      </c>
      <c r="L2926" s="141" t="s">
        <v>4098</v>
      </c>
      <c r="M2926" s="141" t="s">
        <v>4098</v>
      </c>
      <c r="N2926" s="141" t="s">
        <v>4098</v>
      </c>
      <c r="O2926" s="141" t="s">
        <v>4098</v>
      </c>
    </row>
    <row r="2927" spans="1:15" x14ac:dyDescent="0.2">
      <c r="A2927" s="141">
        <v>338571</v>
      </c>
      <c r="B2927" s="141" t="s">
        <v>4111</v>
      </c>
      <c r="C2927" s="141" t="s">
        <v>4099</v>
      </c>
      <c r="D2927" s="141" t="s">
        <v>4099</v>
      </c>
      <c r="E2927" s="141" t="s">
        <v>4098</v>
      </c>
      <c r="F2927" s="141" t="s">
        <v>4098</v>
      </c>
      <c r="G2927" s="141" t="s">
        <v>4098</v>
      </c>
      <c r="H2927" s="141" t="s">
        <v>4098</v>
      </c>
      <c r="I2927" s="141" t="s">
        <v>4098</v>
      </c>
      <c r="J2927" s="141" t="s">
        <v>4098</v>
      </c>
      <c r="K2927" s="141" t="s">
        <v>4098</v>
      </c>
      <c r="L2927" s="141" t="s">
        <v>4098</v>
      </c>
      <c r="M2927" s="141" t="s">
        <v>4098</v>
      </c>
      <c r="N2927" s="141" t="s">
        <v>4098</v>
      </c>
      <c r="O2927" s="141" t="s">
        <v>4098</v>
      </c>
    </row>
    <row r="2928" spans="1:15" x14ac:dyDescent="0.2">
      <c r="A2928" s="141">
        <v>338572</v>
      </c>
      <c r="B2928" s="141" t="s">
        <v>4111</v>
      </c>
      <c r="C2928" s="141" t="s">
        <v>4099</v>
      </c>
      <c r="D2928" s="141" t="s">
        <v>4099</v>
      </c>
      <c r="E2928" s="141" t="s">
        <v>4099</v>
      </c>
      <c r="F2928" s="141" t="s">
        <v>4099</v>
      </c>
      <c r="G2928" s="141" t="s">
        <v>4099</v>
      </c>
      <c r="H2928" s="141" t="s">
        <v>4099</v>
      </c>
      <c r="I2928" s="141" t="s">
        <v>4099</v>
      </c>
      <c r="J2928" s="141" t="s">
        <v>4098</v>
      </c>
      <c r="K2928" s="141" t="s">
        <v>4098</v>
      </c>
      <c r="L2928" s="141" t="s">
        <v>4098</v>
      </c>
      <c r="M2928" s="141" t="s">
        <v>4098</v>
      </c>
      <c r="N2928" s="141" t="s">
        <v>4098</v>
      </c>
      <c r="O2928" s="141" t="s">
        <v>4098</v>
      </c>
    </row>
    <row r="2929" spans="1:15" x14ac:dyDescent="0.2">
      <c r="A2929" s="141">
        <v>338574</v>
      </c>
      <c r="B2929" s="141" t="s">
        <v>4111</v>
      </c>
      <c r="C2929" s="141" t="s">
        <v>4099</v>
      </c>
      <c r="D2929" s="141" t="s">
        <v>4099</v>
      </c>
      <c r="E2929" s="141" t="s">
        <v>4099</v>
      </c>
      <c r="F2929" s="141" t="s">
        <v>4099</v>
      </c>
      <c r="G2929" s="141" t="s">
        <v>4099</v>
      </c>
      <c r="H2929" s="141" t="s">
        <v>4099</v>
      </c>
      <c r="I2929" s="141" t="s">
        <v>4099</v>
      </c>
      <c r="J2929" s="141" t="s">
        <v>4098</v>
      </c>
      <c r="K2929" s="141" t="s">
        <v>4098</v>
      </c>
      <c r="L2929" s="141" t="s">
        <v>4098</v>
      </c>
      <c r="M2929" s="141" t="s">
        <v>4098</v>
      </c>
      <c r="N2929" s="141" t="s">
        <v>4098</v>
      </c>
      <c r="O2929" s="141" t="s">
        <v>4098</v>
      </c>
    </row>
    <row r="2930" spans="1:15" x14ac:dyDescent="0.2">
      <c r="A2930" s="141">
        <v>338575</v>
      </c>
      <c r="B2930" s="141" t="s">
        <v>4111</v>
      </c>
      <c r="C2930" s="141" t="s">
        <v>4099</v>
      </c>
      <c r="D2930" s="141" t="s">
        <v>4099</v>
      </c>
      <c r="E2930" s="141" t="s">
        <v>4098</v>
      </c>
      <c r="F2930" s="141" t="s">
        <v>4099</v>
      </c>
      <c r="G2930" s="141" t="s">
        <v>4099</v>
      </c>
      <c r="H2930" s="141" t="s">
        <v>4099</v>
      </c>
      <c r="I2930" s="141" t="s">
        <v>4098</v>
      </c>
      <c r="J2930" s="141" t="s">
        <v>4098</v>
      </c>
      <c r="K2930" s="141" t="s">
        <v>4098</v>
      </c>
      <c r="L2930" s="141" t="s">
        <v>4098</v>
      </c>
      <c r="M2930" s="141" t="s">
        <v>4098</v>
      </c>
      <c r="N2930" s="141" t="s">
        <v>4098</v>
      </c>
      <c r="O2930" s="141" t="s">
        <v>4098</v>
      </c>
    </row>
    <row r="2931" spans="1:15" x14ac:dyDescent="0.2">
      <c r="A2931" s="141">
        <v>338576</v>
      </c>
      <c r="B2931" s="141" t="s">
        <v>4111</v>
      </c>
      <c r="C2931" s="141" t="s">
        <v>4099</v>
      </c>
      <c r="D2931" s="141" t="s">
        <v>4098</v>
      </c>
      <c r="E2931" s="141" t="s">
        <v>4098</v>
      </c>
      <c r="F2931" s="141" t="s">
        <v>4099</v>
      </c>
      <c r="G2931" s="141" t="s">
        <v>4098</v>
      </c>
      <c r="H2931" s="141" t="s">
        <v>4099</v>
      </c>
      <c r="I2931" s="141" t="s">
        <v>4098</v>
      </c>
      <c r="J2931" s="141" t="s">
        <v>4098</v>
      </c>
      <c r="K2931" s="141" t="s">
        <v>4098</v>
      </c>
      <c r="L2931" s="141" t="s">
        <v>4098</v>
      </c>
      <c r="M2931" s="141" t="s">
        <v>4098</v>
      </c>
      <c r="N2931" s="141" t="s">
        <v>4098</v>
      </c>
      <c r="O2931" s="141" t="s">
        <v>4098</v>
      </c>
    </row>
    <row r="2932" spans="1:15" x14ac:dyDescent="0.2">
      <c r="A2932" s="141">
        <v>338577</v>
      </c>
      <c r="B2932" s="141" t="s">
        <v>4111</v>
      </c>
      <c r="C2932" s="141" t="s">
        <v>4099</v>
      </c>
      <c r="D2932" s="141" t="s">
        <v>4099</v>
      </c>
      <c r="E2932" s="141" t="s">
        <v>4099</v>
      </c>
      <c r="F2932" s="141" t="s">
        <v>4099</v>
      </c>
      <c r="G2932" s="141" t="s">
        <v>4099</v>
      </c>
      <c r="H2932" s="141" t="s">
        <v>4099</v>
      </c>
      <c r="I2932" s="141" t="s">
        <v>4099</v>
      </c>
      <c r="J2932" s="141" t="s">
        <v>4098</v>
      </c>
      <c r="K2932" s="141" t="s">
        <v>4098</v>
      </c>
      <c r="L2932" s="141" t="s">
        <v>4098</v>
      </c>
      <c r="M2932" s="141" t="s">
        <v>4098</v>
      </c>
      <c r="N2932" s="141" t="s">
        <v>4098</v>
      </c>
      <c r="O2932" s="141" t="s">
        <v>4098</v>
      </c>
    </row>
    <row r="2933" spans="1:15" x14ac:dyDescent="0.2">
      <c r="A2933" s="141">
        <v>338578</v>
      </c>
      <c r="B2933" s="141" t="s">
        <v>4111</v>
      </c>
      <c r="C2933" s="141" t="s">
        <v>4099</v>
      </c>
      <c r="D2933" s="141" t="s">
        <v>4099</v>
      </c>
      <c r="E2933" s="141" t="s">
        <v>4099</v>
      </c>
      <c r="F2933" s="141" t="s">
        <v>4099</v>
      </c>
      <c r="G2933" s="141" t="s">
        <v>4099</v>
      </c>
      <c r="H2933" s="141" t="s">
        <v>4098</v>
      </c>
      <c r="I2933" s="141" t="s">
        <v>4098</v>
      </c>
      <c r="J2933" s="141" t="s">
        <v>4098</v>
      </c>
      <c r="K2933" s="141" t="s">
        <v>4098</v>
      </c>
      <c r="L2933" s="141" t="s">
        <v>4098</v>
      </c>
      <c r="M2933" s="141" t="s">
        <v>4098</v>
      </c>
      <c r="N2933" s="141" t="s">
        <v>4098</v>
      </c>
      <c r="O2933" s="141" t="s">
        <v>4098</v>
      </c>
    </row>
    <row r="2934" spans="1:15" x14ac:dyDescent="0.2">
      <c r="A2934" s="141">
        <v>338581</v>
      </c>
      <c r="B2934" s="141" t="s">
        <v>4111</v>
      </c>
      <c r="C2934" s="141" t="s">
        <v>4099</v>
      </c>
      <c r="D2934" s="141" t="s">
        <v>4099</v>
      </c>
      <c r="E2934" s="141" t="s">
        <v>4098</v>
      </c>
      <c r="F2934" s="141" t="s">
        <v>4098</v>
      </c>
      <c r="G2934" s="141" t="s">
        <v>4098</v>
      </c>
      <c r="H2934" s="141" t="s">
        <v>4099</v>
      </c>
      <c r="I2934" s="141" t="s">
        <v>4098</v>
      </c>
      <c r="J2934" s="141" t="s">
        <v>4098</v>
      </c>
      <c r="K2934" s="141" t="s">
        <v>4098</v>
      </c>
      <c r="L2934" s="141" t="s">
        <v>4098</v>
      </c>
      <c r="M2934" s="141" t="s">
        <v>4098</v>
      </c>
      <c r="N2934" s="141" t="s">
        <v>4098</v>
      </c>
      <c r="O2934" s="141" t="s">
        <v>4098</v>
      </c>
    </row>
    <row r="2935" spans="1:15" x14ac:dyDescent="0.2">
      <c r="A2935" s="141">
        <v>338583</v>
      </c>
      <c r="B2935" s="141" t="s">
        <v>4111</v>
      </c>
      <c r="C2935" s="141" t="s">
        <v>4099</v>
      </c>
      <c r="D2935" s="141" t="s">
        <v>4099</v>
      </c>
      <c r="E2935" s="141" t="s">
        <v>4099</v>
      </c>
      <c r="F2935" s="141" t="s">
        <v>4098</v>
      </c>
      <c r="G2935" s="141" t="s">
        <v>4099</v>
      </c>
      <c r="H2935" s="141" t="s">
        <v>4099</v>
      </c>
      <c r="I2935" s="141" t="s">
        <v>4098</v>
      </c>
      <c r="J2935" s="141" t="s">
        <v>4098</v>
      </c>
      <c r="K2935" s="141" t="s">
        <v>4098</v>
      </c>
      <c r="L2935" s="141" t="s">
        <v>4098</v>
      </c>
      <c r="M2935" s="141" t="s">
        <v>4098</v>
      </c>
      <c r="N2935" s="141" t="s">
        <v>4098</v>
      </c>
      <c r="O2935" s="141" t="s">
        <v>4098</v>
      </c>
    </row>
    <row r="2936" spans="1:15" x14ac:dyDescent="0.2">
      <c r="A2936" s="141">
        <v>338584</v>
      </c>
      <c r="B2936" s="141" t="s">
        <v>4111</v>
      </c>
      <c r="C2936" s="141" t="s">
        <v>4099</v>
      </c>
      <c r="D2936" s="141" t="s">
        <v>4099</v>
      </c>
      <c r="E2936" s="141" t="s">
        <v>4099</v>
      </c>
      <c r="F2936" s="141" t="s">
        <v>4099</v>
      </c>
      <c r="G2936" s="141" t="s">
        <v>4099</v>
      </c>
      <c r="H2936" s="141" t="s">
        <v>4099</v>
      </c>
      <c r="I2936" s="141" t="s">
        <v>4099</v>
      </c>
      <c r="J2936" s="141" t="s">
        <v>4098</v>
      </c>
      <c r="K2936" s="141" t="s">
        <v>4098</v>
      </c>
      <c r="L2936" s="141" t="s">
        <v>4098</v>
      </c>
      <c r="M2936" s="141" t="s">
        <v>4098</v>
      </c>
      <c r="N2936" s="141" t="s">
        <v>4098</v>
      </c>
      <c r="O2936" s="141" t="s">
        <v>4098</v>
      </c>
    </row>
    <row r="2937" spans="1:15" x14ac:dyDescent="0.2">
      <c r="A2937" s="141">
        <v>338585</v>
      </c>
      <c r="B2937" s="141" t="s">
        <v>4111</v>
      </c>
      <c r="C2937" s="141" t="s">
        <v>4099</v>
      </c>
      <c r="D2937" s="141" t="s">
        <v>4099</v>
      </c>
      <c r="E2937" s="141" t="s">
        <v>4099</v>
      </c>
      <c r="F2937" s="141" t="s">
        <v>4098</v>
      </c>
      <c r="G2937" s="141" t="s">
        <v>4098</v>
      </c>
      <c r="H2937" s="141" t="s">
        <v>4098</v>
      </c>
      <c r="I2937" s="141" t="s">
        <v>4098</v>
      </c>
      <c r="J2937" s="141" t="s">
        <v>4098</v>
      </c>
      <c r="K2937" s="141" t="s">
        <v>4098</v>
      </c>
      <c r="L2937" s="141" t="s">
        <v>4098</v>
      </c>
      <c r="M2937" s="141" t="s">
        <v>4098</v>
      </c>
      <c r="N2937" s="141" t="s">
        <v>4098</v>
      </c>
      <c r="O2937" s="141" t="s">
        <v>4098</v>
      </c>
    </row>
    <row r="2938" spans="1:15" x14ac:dyDescent="0.2">
      <c r="A2938" s="141">
        <v>338586</v>
      </c>
      <c r="B2938" s="141" t="s">
        <v>4111</v>
      </c>
      <c r="C2938" s="141" t="s">
        <v>4099</v>
      </c>
      <c r="D2938" s="141" t="s">
        <v>4099</v>
      </c>
      <c r="E2938" s="141" t="s">
        <v>4099</v>
      </c>
      <c r="F2938" s="141" t="s">
        <v>4099</v>
      </c>
      <c r="G2938" s="141" t="s">
        <v>4099</v>
      </c>
      <c r="H2938" s="141" t="s">
        <v>4099</v>
      </c>
      <c r="I2938" s="141" t="s">
        <v>4099</v>
      </c>
      <c r="J2938" s="141" t="s">
        <v>4098</v>
      </c>
      <c r="K2938" s="141" t="s">
        <v>4098</v>
      </c>
      <c r="L2938" s="141" t="s">
        <v>4098</v>
      </c>
      <c r="M2938" s="141" t="s">
        <v>4098</v>
      </c>
      <c r="N2938" s="141" t="s">
        <v>4098</v>
      </c>
      <c r="O2938" s="141" t="s">
        <v>4098</v>
      </c>
    </row>
    <row r="2939" spans="1:15" x14ac:dyDescent="0.2">
      <c r="A2939" s="141">
        <v>338587</v>
      </c>
      <c r="B2939" s="141" t="s">
        <v>4111</v>
      </c>
      <c r="C2939" s="141" t="s">
        <v>4099</v>
      </c>
      <c r="D2939" s="141" t="s">
        <v>4099</v>
      </c>
      <c r="E2939" s="141" t="s">
        <v>4099</v>
      </c>
      <c r="F2939" s="141" t="s">
        <v>4099</v>
      </c>
      <c r="G2939" s="141" t="s">
        <v>4098</v>
      </c>
      <c r="H2939" s="141" t="s">
        <v>4098</v>
      </c>
      <c r="I2939" s="141" t="s">
        <v>4098</v>
      </c>
      <c r="J2939" s="141" t="s">
        <v>4098</v>
      </c>
      <c r="K2939" s="141" t="s">
        <v>4098</v>
      </c>
      <c r="L2939" s="141" t="s">
        <v>4098</v>
      </c>
      <c r="M2939" s="141" t="s">
        <v>4098</v>
      </c>
      <c r="N2939" s="141" t="s">
        <v>4098</v>
      </c>
      <c r="O2939" s="141" t="s">
        <v>4098</v>
      </c>
    </row>
    <row r="2940" spans="1:15" x14ac:dyDescent="0.2">
      <c r="A2940" s="141">
        <v>338588</v>
      </c>
      <c r="B2940" s="141" t="s">
        <v>4111</v>
      </c>
      <c r="C2940" s="141" t="s">
        <v>4099</v>
      </c>
      <c r="D2940" s="141" t="s">
        <v>4099</v>
      </c>
      <c r="E2940" s="141" t="s">
        <v>4099</v>
      </c>
      <c r="F2940" s="141" t="s">
        <v>4099</v>
      </c>
      <c r="G2940" s="141" t="s">
        <v>4099</v>
      </c>
      <c r="H2940" s="141" t="s">
        <v>4099</v>
      </c>
      <c r="I2940" s="141" t="s">
        <v>4099</v>
      </c>
      <c r="J2940" s="141" t="s">
        <v>4098</v>
      </c>
      <c r="K2940" s="141" t="s">
        <v>4098</v>
      </c>
      <c r="L2940" s="141" t="s">
        <v>4098</v>
      </c>
      <c r="M2940" s="141" t="s">
        <v>4098</v>
      </c>
      <c r="N2940" s="141" t="s">
        <v>4098</v>
      </c>
      <c r="O2940" s="141" t="s">
        <v>4098</v>
      </c>
    </row>
    <row r="2941" spans="1:15" x14ac:dyDescent="0.2">
      <c r="A2941" s="141">
        <v>338591</v>
      </c>
      <c r="B2941" s="141" t="s">
        <v>4111</v>
      </c>
      <c r="C2941" s="141" t="s">
        <v>4099</v>
      </c>
      <c r="D2941" s="141" t="s">
        <v>4099</v>
      </c>
      <c r="E2941" s="141" t="s">
        <v>4099</v>
      </c>
      <c r="F2941" s="141" t="s">
        <v>4099</v>
      </c>
      <c r="G2941" s="141" t="s">
        <v>4099</v>
      </c>
      <c r="H2941" s="141" t="s">
        <v>4098</v>
      </c>
      <c r="I2941" s="141" t="s">
        <v>4098</v>
      </c>
      <c r="J2941" s="141" t="s">
        <v>4098</v>
      </c>
      <c r="K2941" s="141" t="s">
        <v>4098</v>
      </c>
      <c r="L2941" s="141" t="s">
        <v>4098</v>
      </c>
      <c r="M2941" s="141" t="s">
        <v>4098</v>
      </c>
      <c r="N2941" s="141" t="s">
        <v>4098</v>
      </c>
      <c r="O2941" s="141" t="s">
        <v>4098</v>
      </c>
    </row>
    <row r="2942" spans="1:15" x14ac:dyDescent="0.2">
      <c r="A2942" s="141">
        <v>338592</v>
      </c>
      <c r="B2942" s="141" t="s">
        <v>4111</v>
      </c>
      <c r="C2942" s="141" t="s">
        <v>4099</v>
      </c>
      <c r="D2942" s="141" t="s">
        <v>4099</v>
      </c>
      <c r="E2942" s="141" t="s">
        <v>4099</v>
      </c>
      <c r="F2942" s="141" t="s">
        <v>4099</v>
      </c>
      <c r="G2942" s="141" t="s">
        <v>4099</v>
      </c>
      <c r="H2942" s="141" t="s">
        <v>4099</v>
      </c>
      <c r="I2942" s="141" t="s">
        <v>4099</v>
      </c>
      <c r="J2942" s="141" t="s">
        <v>4098</v>
      </c>
      <c r="K2942" s="141" t="s">
        <v>4098</v>
      </c>
      <c r="L2942" s="141" t="s">
        <v>4098</v>
      </c>
      <c r="M2942" s="141" t="s">
        <v>4098</v>
      </c>
      <c r="N2942" s="141" t="s">
        <v>4098</v>
      </c>
      <c r="O2942" s="141" t="s">
        <v>4098</v>
      </c>
    </row>
    <row r="2943" spans="1:15" x14ac:dyDescent="0.2">
      <c r="A2943" s="141">
        <v>338593</v>
      </c>
      <c r="B2943" s="141" t="s">
        <v>4111</v>
      </c>
      <c r="C2943" s="141" t="s">
        <v>4099</v>
      </c>
      <c r="D2943" s="141" t="s">
        <v>4098</v>
      </c>
      <c r="E2943" s="141" t="s">
        <v>4098</v>
      </c>
      <c r="F2943" s="141" t="s">
        <v>4099</v>
      </c>
      <c r="G2943" s="141" t="s">
        <v>4098</v>
      </c>
      <c r="H2943" s="141" t="s">
        <v>4099</v>
      </c>
      <c r="I2943" s="141" t="s">
        <v>4099</v>
      </c>
      <c r="J2943" s="141" t="s">
        <v>4098</v>
      </c>
      <c r="K2943" s="141" t="s">
        <v>4098</v>
      </c>
      <c r="L2943" s="141" t="s">
        <v>4098</v>
      </c>
      <c r="M2943" s="141" t="s">
        <v>4098</v>
      </c>
      <c r="N2943" s="141" t="s">
        <v>4098</v>
      </c>
      <c r="O2943" s="141" t="s">
        <v>4098</v>
      </c>
    </row>
    <row r="2944" spans="1:15" x14ac:dyDescent="0.2">
      <c r="A2944" s="141">
        <v>338594</v>
      </c>
      <c r="B2944" s="141" t="s">
        <v>4111</v>
      </c>
      <c r="C2944" s="141" t="s">
        <v>4098</v>
      </c>
      <c r="D2944" s="141" t="s">
        <v>4099</v>
      </c>
      <c r="E2944" s="141" t="s">
        <v>4098</v>
      </c>
      <c r="F2944" s="141" t="s">
        <v>4099</v>
      </c>
      <c r="G2944" s="141" t="s">
        <v>4098</v>
      </c>
      <c r="H2944" s="141" t="s">
        <v>4099</v>
      </c>
      <c r="I2944" s="141" t="s">
        <v>4099</v>
      </c>
      <c r="J2944" s="141" t="s">
        <v>4098</v>
      </c>
      <c r="K2944" s="141" t="s">
        <v>4098</v>
      </c>
      <c r="L2944" s="141" t="s">
        <v>4098</v>
      </c>
      <c r="M2944" s="141" t="s">
        <v>4098</v>
      </c>
      <c r="N2944" s="141" t="s">
        <v>4098</v>
      </c>
      <c r="O2944" s="141" t="s">
        <v>4098</v>
      </c>
    </row>
    <row r="2945" spans="1:15" x14ac:dyDescent="0.2">
      <c r="A2945" s="141">
        <v>338595</v>
      </c>
      <c r="B2945" s="141" t="s">
        <v>4111</v>
      </c>
      <c r="C2945" s="141" t="s">
        <v>4099</v>
      </c>
      <c r="D2945" s="141" t="s">
        <v>4099</v>
      </c>
      <c r="E2945" s="141" t="s">
        <v>4099</v>
      </c>
      <c r="F2945" s="141" t="s">
        <v>4099</v>
      </c>
      <c r="G2945" s="141" t="s">
        <v>4099</v>
      </c>
      <c r="H2945" s="141" t="s">
        <v>4099</v>
      </c>
      <c r="I2945" s="141" t="s">
        <v>4099</v>
      </c>
      <c r="J2945" s="141" t="s">
        <v>4098</v>
      </c>
      <c r="K2945" s="141" t="s">
        <v>4098</v>
      </c>
      <c r="L2945" s="141" t="s">
        <v>4098</v>
      </c>
      <c r="M2945" s="141" t="s">
        <v>4098</v>
      </c>
      <c r="N2945" s="141" t="s">
        <v>4098</v>
      </c>
      <c r="O2945" s="141" t="s">
        <v>4098</v>
      </c>
    </row>
    <row r="2946" spans="1:15" x14ac:dyDescent="0.2">
      <c r="A2946" s="141">
        <v>338596</v>
      </c>
      <c r="B2946" s="141" t="s">
        <v>4111</v>
      </c>
      <c r="C2946" s="141" t="s">
        <v>4099</v>
      </c>
      <c r="D2946" s="141" t="s">
        <v>4099</v>
      </c>
      <c r="E2946" s="141" t="s">
        <v>4099</v>
      </c>
      <c r="F2946" s="141" t="s">
        <v>4099</v>
      </c>
      <c r="G2946" s="141" t="s">
        <v>4099</v>
      </c>
      <c r="H2946" s="141" t="s">
        <v>4099</v>
      </c>
      <c r="I2946" s="141" t="s">
        <v>4099</v>
      </c>
      <c r="J2946" s="141" t="s">
        <v>4098</v>
      </c>
      <c r="K2946" s="141" t="s">
        <v>4098</v>
      </c>
      <c r="L2946" s="141" t="s">
        <v>4098</v>
      </c>
      <c r="M2946" s="141" t="s">
        <v>4098</v>
      </c>
      <c r="N2946" s="141" t="s">
        <v>4098</v>
      </c>
      <c r="O2946" s="141" t="s">
        <v>4098</v>
      </c>
    </row>
    <row r="2947" spans="1:15" x14ac:dyDescent="0.2">
      <c r="A2947" s="141">
        <v>338598</v>
      </c>
      <c r="B2947" s="141" t="s">
        <v>4111</v>
      </c>
      <c r="C2947" s="141" t="s">
        <v>4099</v>
      </c>
      <c r="D2947" s="141" t="s">
        <v>4099</v>
      </c>
      <c r="E2947" s="141" t="s">
        <v>4099</v>
      </c>
      <c r="F2947" s="141" t="s">
        <v>4099</v>
      </c>
      <c r="G2947" s="141" t="s">
        <v>4099</v>
      </c>
      <c r="H2947" s="141" t="s">
        <v>4099</v>
      </c>
      <c r="I2947" s="141" t="s">
        <v>4099</v>
      </c>
      <c r="J2947" s="141" t="s">
        <v>4098</v>
      </c>
      <c r="K2947" s="141" t="s">
        <v>4098</v>
      </c>
      <c r="L2947" s="141" t="s">
        <v>4098</v>
      </c>
      <c r="M2947" s="141" t="s">
        <v>4098</v>
      </c>
      <c r="N2947" s="141" t="s">
        <v>4098</v>
      </c>
      <c r="O2947" s="141" t="s">
        <v>4098</v>
      </c>
    </row>
    <row r="2948" spans="1:15" x14ac:dyDescent="0.2">
      <c r="A2948" s="141">
        <v>338599</v>
      </c>
      <c r="B2948" s="141" t="s">
        <v>4111</v>
      </c>
      <c r="C2948" s="141" t="s">
        <v>4099</v>
      </c>
      <c r="D2948" s="141" t="s">
        <v>4099</v>
      </c>
      <c r="E2948" s="141" t="s">
        <v>4099</v>
      </c>
      <c r="F2948" s="141" t="s">
        <v>4099</v>
      </c>
      <c r="G2948" s="141" t="s">
        <v>4099</v>
      </c>
      <c r="H2948" s="141" t="s">
        <v>4099</v>
      </c>
      <c r="I2948" s="141" t="s">
        <v>4099</v>
      </c>
      <c r="J2948" s="141" t="s">
        <v>4098</v>
      </c>
      <c r="K2948" s="141" t="s">
        <v>4098</v>
      </c>
      <c r="L2948" s="141" t="s">
        <v>4098</v>
      </c>
      <c r="M2948" s="141" t="s">
        <v>4098</v>
      </c>
      <c r="N2948" s="141" t="s">
        <v>4098</v>
      </c>
      <c r="O2948" s="141" t="s">
        <v>4098</v>
      </c>
    </row>
    <row r="2949" spans="1:15" x14ac:dyDescent="0.2">
      <c r="A2949" s="141">
        <v>338600</v>
      </c>
      <c r="B2949" s="141" t="s">
        <v>4111</v>
      </c>
      <c r="C2949" s="141" t="s">
        <v>4099</v>
      </c>
      <c r="D2949" s="141" t="s">
        <v>4099</v>
      </c>
      <c r="E2949" s="141" t="s">
        <v>4099</v>
      </c>
      <c r="F2949" s="141" t="s">
        <v>4098</v>
      </c>
      <c r="G2949" s="141" t="s">
        <v>4099</v>
      </c>
      <c r="H2949" s="141" t="s">
        <v>4099</v>
      </c>
      <c r="I2949" s="141" t="s">
        <v>4099</v>
      </c>
      <c r="J2949" s="141" t="s">
        <v>4098</v>
      </c>
      <c r="K2949" s="141" t="s">
        <v>4098</v>
      </c>
      <c r="L2949" s="141" t="s">
        <v>4098</v>
      </c>
      <c r="M2949" s="141" t="s">
        <v>4098</v>
      </c>
      <c r="N2949" s="141" t="s">
        <v>4098</v>
      </c>
      <c r="O2949" s="141" t="s">
        <v>4098</v>
      </c>
    </row>
    <row r="2950" spans="1:15" x14ac:dyDescent="0.2">
      <c r="A2950" s="141">
        <v>338602</v>
      </c>
      <c r="B2950" s="141" t="s">
        <v>4111</v>
      </c>
      <c r="C2950" s="141" t="s">
        <v>4099</v>
      </c>
      <c r="D2950" s="141" t="s">
        <v>4099</v>
      </c>
      <c r="E2950" s="141" t="s">
        <v>4099</v>
      </c>
      <c r="F2950" s="141" t="s">
        <v>4099</v>
      </c>
      <c r="G2950" s="141" t="s">
        <v>4099</v>
      </c>
      <c r="H2950" s="141" t="s">
        <v>4099</v>
      </c>
      <c r="I2950" s="141" t="s">
        <v>4099</v>
      </c>
      <c r="J2950" s="141" t="s">
        <v>4098</v>
      </c>
      <c r="K2950" s="141" t="s">
        <v>4098</v>
      </c>
      <c r="L2950" s="141" t="s">
        <v>4098</v>
      </c>
      <c r="M2950" s="141" t="s">
        <v>4098</v>
      </c>
      <c r="N2950" s="141" t="s">
        <v>4098</v>
      </c>
      <c r="O2950" s="141" t="s">
        <v>4098</v>
      </c>
    </row>
    <row r="2951" spans="1:15" x14ac:dyDescent="0.2">
      <c r="A2951" s="141">
        <v>338603</v>
      </c>
      <c r="B2951" s="141" t="s">
        <v>4111</v>
      </c>
      <c r="C2951" s="141" t="s">
        <v>4098</v>
      </c>
      <c r="D2951" s="141" t="s">
        <v>4098</v>
      </c>
      <c r="E2951" s="141" t="s">
        <v>4099</v>
      </c>
      <c r="F2951" s="141" t="s">
        <v>4098</v>
      </c>
      <c r="G2951" s="141" t="s">
        <v>4098</v>
      </c>
      <c r="H2951" s="141" t="s">
        <v>4098</v>
      </c>
      <c r="I2951" s="141" t="s">
        <v>4099</v>
      </c>
      <c r="J2951" s="141" t="s">
        <v>4098</v>
      </c>
      <c r="K2951" s="141" t="s">
        <v>4098</v>
      </c>
      <c r="L2951" s="141" t="s">
        <v>4098</v>
      </c>
      <c r="M2951" s="141" t="s">
        <v>4098</v>
      </c>
      <c r="N2951" s="141" t="s">
        <v>4098</v>
      </c>
      <c r="O2951" s="141" t="s">
        <v>4098</v>
      </c>
    </row>
    <row r="2952" spans="1:15" x14ac:dyDescent="0.2">
      <c r="A2952" s="141">
        <v>338604</v>
      </c>
      <c r="B2952" s="141" t="s">
        <v>4111</v>
      </c>
      <c r="C2952" s="141" t="s">
        <v>4099</v>
      </c>
      <c r="D2952" s="141" t="s">
        <v>4098</v>
      </c>
      <c r="E2952" s="141" t="s">
        <v>4099</v>
      </c>
      <c r="F2952" s="141" t="s">
        <v>4098</v>
      </c>
      <c r="G2952" s="141" t="s">
        <v>4098</v>
      </c>
      <c r="H2952" s="141" t="s">
        <v>4099</v>
      </c>
      <c r="I2952" s="141" t="s">
        <v>4099</v>
      </c>
      <c r="J2952" s="141" t="s">
        <v>4098</v>
      </c>
      <c r="K2952" s="141" t="s">
        <v>4098</v>
      </c>
      <c r="L2952" s="141" t="s">
        <v>4098</v>
      </c>
      <c r="M2952" s="141" t="s">
        <v>4098</v>
      </c>
      <c r="N2952" s="141" t="s">
        <v>4098</v>
      </c>
      <c r="O2952" s="141" t="s">
        <v>4098</v>
      </c>
    </row>
    <row r="2953" spans="1:15" x14ac:dyDescent="0.2">
      <c r="A2953" s="141">
        <v>338606</v>
      </c>
      <c r="B2953" s="141" t="s">
        <v>4111</v>
      </c>
      <c r="C2953" s="141" t="s">
        <v>4099</v>
      </c>
      <c r="D2953" s="141" t="s">
        <v>4099</v>
      </c>
      <c r="E2953" s="141" t="s">
        <v>4099</v>
      </c>
      <c r="F2953" s="141" t="s">
        <v>4099</v>
      </c>
      <c r="G2953" s="141" t="s">
        <v>4099</v>
      </c>
      <c r="H2953" s="141" t="s">
        <v>4099</v>
      </c>
      <c r="I2953" s="141" t="s">
        <v>4099</v>
      </c>
      <c r="J2953" s="141" t="s">
        <v>4098</v>
      </c>
      <c r="K2953" s="141" t="s">
        <v>4098</v>
      </c>
      <c r="L2953" s="141" t="s">
        <v>4098</v>
      </c>
      <c r="M2953" s="141" t="s">
        <v>4098</v>
      </c>
      <c r="N2953" s="141" t="s">
        <v>4098</v>
      </c>
      <c r="O2953" s="141" t="s">
        <v>4098</v>
      </c>
    </row>
    <row r="2954" spans="1:15" x14ac:dyDescent="0.2">
      <c r="A2954" s="141">
        <v>338607</v>
      </c>
      <c r="B2954" s="141" t="s">
        <v>4111</v>
      </c>
      <c r="C2954" s="141" t="s">
        <v>4099</v>
      </c>
      <c r="D2954" s="141" t="s">
        <v>4099</v>
      </c>
      <c r="E2954" s="141" t="s">
        <v>4098</v>
      </c>
      <c r="F2954" s="141" t="s">
        <v>4098</v>
      </c>
      <c r="G2954" s="141" t="s">
        <v>4098</v>
      </c>
      <c r="H2954" s="141" t="s">
        <v>4099</v>
      </c>
      <c r="I2954" s="141" t="s">
        <v>4099</v>
      </c>
      <c r="J2954" s="141" t="s">
        <v>4098</v>
      </c>
      <c r="K2954" s="141" t="s">
        <v>4098</v>
      </c>
      <c r="L2954" s="141" t="s">
        <v>4098</v>
      </c>
      <c r="M2954" s="141" t="s">
        <v>4098</v>
      </c>
      <c r="N2954" s="141" t="s">
        <v>4098</v>
      </c>
      <c r="O2954" s="141" t="s">
        <v>4098</v>
      </c>
    </row>
    <row r="2955" spans="1:15" x14ac:dyDescent="0.2">
      <c r="A2955" s="141">
        <v>338608</v>
      </c>
      <c r="B2955" s="141" t="s">
        <v>4111</v>
      </c>
      <c r="C2955" s="141" t="s">
        <v>4099</v>
      </c>
      <c r="D2955" s="141" t="s">
        <v>4099</v>
      </c>
      <c r="E2955" s="141" t="s">
        <v>4099</v>
      </c>
      <c r="F2955" s="141" t="s">
        <v>4099</v>
      </c>
      <c r="G2955" s="141" t="s">
        <v>4099</v>
      </c>
      <c r="H2955" s="141" t="s">
        <v>4099</v>
      </c>
      <c r="I2955" s="141" t="s">
        <v>4099</v>
      </c>
      <c r="J2955" s="141" t="s">
        <v>4098</v>
      </c>
      <c r="K2955" s="141" t="s">
        <v>4098</v>
      </c>
      <c r="L2955" s="141" t="s">
        <v>4098</v>
      </c>
      <c r="M2955" s="141" t="s">
        <v>4098</v>
      </c>
      <c r="N2955" s="141" t="s">
        <v>4098</v>
      </c>
      <c r="O2955" s="141" t="s">
        <v>4098</v>
      </c>
    </row>
    <row r="2956" spans="1:15" x14ac:dyDescent="0.2">
      <c r="A2956" s="141">
        <v>338609</v>
      </c>
      <c r="B2956" s="141" t="s">
        <v>4111</v>
      </c>
      <c r="C2956" s="141" t="s">
        <v>4099</v>
      </c>
      <c r="D2956" s="141" t="s">
        <v>4099</v>
      </c>
      <c r="E2956" s="141" t="s">
        <v>4098</v>
      </c>
      <c r="F2956" s="141" t="s">
        <v>4098</v>
      </c>
      <c r="G2956" s="141" t="s">
        <v>4098</v>
      </c>
      <c r="H2956" s="141" t="s">
        <v>4099</v>
      </c>
      <c r="I2956" s="141" t="s">
        <v>4098</v>
      </c>
      <c r="J2956" s="141" t="s">
        <v>4098</v>
      </c>
      <c r="K2956" s="141" t="s">
        <v>4098</v>
      </c>
      <c r="L2956" s="141" t="s">
        <v>4098</v>
      </c>
      <c r="M2956" s="141" t="s">
        <v>4098</v>
      </c>
      <c r="N2956" s="141" t="s">
        <v>4098</v>
      </c>
      <c r="O2956" s="141" t="s">
        <v>4098</v>
      </c>
    </row>
    <row r="2957" spans="1:15" x14ac:dyDescent="0.2">
      <c r="A2957" s="141">
        <v>338610</v>
      </c>
      <c r="B2957" s="141" t="s">
        <v>4111</v>
      </c>
      <c r="C2957" s="141" t="s">
        <v>4099</v>
      </c>
      <c r="D2957" s="141" t="s">
        <v>4099</v>
      </c>
      <c r="E2957" s="141" t="s">
        <v>4099</v>
      </c>
      <c r="F2957" s="141" t="s">
        <v>4099</v>
      </c>
      <c r="G2957" s="141" t="s">
        <v>4099</v>
      </c>
      <c r="H2957" s="141" t="s">
        <v>4099</v>
      </c>
      <c r="I2957" s="141" t="s">
        <v>4099</v>
      </c>
      <c r="J2957" s="141" t="s">
        <v>4098</v>
      </c>
      <c r="K2957" s="141" t="s">
        <v>4098</v>
      </c>
      <c r="L2957" s="141" t="s">
        <v>4098</v>
      </c>
      <c r="M2957" s="141" t="s">
        <v>4098</v>
      </c>
      <c r="N2957" s="141" t="s">
        <v>4098</v>
      </c>
      <c r="O2957" s="141" t="s">
        <v>4098</v>
      </c>
    </row>
    <row r="2958" spans="1:15" x14ac:dyDescent="0.2">
      <c r="A2958" s="141">
        <v>338611</v>
      </c>
      <c r="B2958" s="141" t="s">
        <v>4111</v>
      </c>
      <c r="C2958" s="141" t="s">
        <v>4099</v>
      </c>
      <c r="D2958" s="141" t="s">
        <v>4099</v>
      </c>
      <c r="E2958" s="141" t="s">
        <v>4099</v>
      </c>
      <c r="F2958" s="141" t="s">
        <v>4099</v>
      </c>
      <c r="G2958" s="141" t="s">
        <v>4099</v>
      </c>
      <c r="H2958" s="141" t="s">
        <v>4099</v>
      </c>
      <c r="I2958" s="141" t="s">
        <v>4099</v>
      </c>
      <c r="J2958" s="141" t="s">
        <v>4098</v>
      </c>
      <c r="K2958" s="141" t="s">
        <v>4098</v>
      </c>
      <c r="L2958" s="141" t="s">
        <v>4098</v>
      </c>
      <c r="M2958" s="141" t="s">
        <v>4098</v>
      </c>
      <c r="N2958" s="141" t="s">
        <v>4098</v>
      </c>
      <c r="O2958" s="141" t="s">
        <v>4098</v>
      </c>
    </row>
    <row r="2959" spans="1:15" x14ac:dyDescent="0.2">
      <c r="A2959" s="141">
        <v>338612</v>
      </c>
      <c r="B2959" s="141" t="s">
        <v>4111</v>
      </c>
      <c r="C2959" s="141" t="s">
        <v>4099</v>
      </c>
      <c r="D2959" s="141" t="s">
        <v>4099</v>
      </c>
      <c r="E2959" s="141" t="s">
        <v>4099</v>
      </c>
      <c r="F2959" s="141" t="s">
        <v>4099</v>
      </c>
      <c r="G2959" s="141" t="s">
        <v>4099</v>
      </c>
      <c r="H2959" s="141" t="s">
        <v>4099</v>
      </c>
      <c r="I2959" s="141" t="s">
        <v>4099</v>
      </c>
      <c r="J2959" s="141" t="s">
        <v>4098</v>
      </c>
      <c r="K2959" s="141" t="s">
        <v>4098</v>
      </c>
      <c r="L2959" s="141" t="s">
        <v>4098</v>
      </c>
      <c r="M2959" s="141" t="s">
        <v>4098</v>
      </c>
      <c r="N2959" s="141" t="s">
        <v>4098</v>
      </c>
      <c r="O2959" s="141" t="s">
        <v>4098</v>
      </c>
    </row>
    <row r="2960" spans="1:15" x14ac:dyDescent="0.2">
      <c r="A2960" s="141">
        <v>338613</v>
      </c>
      <c r="B2960" s="141" t="s">
        <v>4111</v>
      </c>
      <c r="C2960" s="141" t="s">
        <v>4098</v>
      </c>
      <c r="D2960" s="141" t="s">
        <v>4099</v>
      </c>
      <c r="E2960" s="141" t="s">
        <v>4099</v>
      </c>
      <c r="F2960" s="141" t="s">
        <v>4099</v>
      </c>
      <c r="G2960" s="141" t="s">
        <v>4098</v>
      </c>
      <c r="H2960" s="141" t="s">
        <v>4099</v>
      </c>
      <c r="I2960" s="141" t="s">
        <v>4099</v>
      </c>
      <c r="J2960" s="141" t="s">
        <v>4098</v>
      </c>
      <c r="K2960" s="141" t="s">
        <v>4098</v>
      </c>
      <c r="L2960" s="141" t="s">
        <v>4098</v>
      </c>
      <c r="M2960" s="141" t="s">
        <v>4098</v>
      </c>
      <c r="N2960" s="141" t="s">
        <v>4098</v>
      </c>
      <c r="O2960" s="141" t="s">
        <v>4098</v>
      </c>
    </row>
    <row r="2961" spans="1:15" x14ac:dyDescent="0.2">
      <c r="A2961" s="141">
        <v>338615</v>
      </c>
      <c r="B2961" s="141" t="s">
        <v>4111</v>
      </c>
      <c r="C2961" s="141" t="s">
        <v>4099</v>
      </c>
      <c r="D2961" s="141" t="s">
        <v>4099</v>
      </c>
      <c r="E2961" s="141" t="s">
        <v>4099</v>
      </c>
      <c r="F2961" s="141" t="s">
        <v>4099</v>
      </c>
      <c r="G2961" s="141" t="s">
        <v>4099</v>
      </c>
      <c r="H2961" s="141" t="s">
        <v>4099</v>
      </c>
      <c r="I2961" s="141" t="s">
        <v>4099</v>
      </c>
      <c r="J2961" s="141" t="s">
        <v>4098</v>
      </c>
      <c r="K2961" s="141" t="s">
        <v>4098</v>
      </c>
      <c r="L2961" s="141" t="s">
        <v>4098</v>
      </c>
      <c r="M2961" s="141" t="s">
        <v>4098</v>
      </c>
      <c r="N2961" s="141" t="s">
        <v>4098</v>
      </c>
      <c r="O2961" s="141" t="s">
        <v>4098</v>
      </c>
    </row>
    <row r="2962" spans="1:15" x14ac:dyDescent="0.2">
      <c r="A2962" s="141">
        <v>338616</v>
      </c>
      <c r="B2962" s="141" t="s">
        <v>4111</v>
      </c>
      <c r="C2962" s="141" t="s">
        <v>4099</v>
      </c>
      <c r="D2962" s="141" t="s">
        <v>4098</v>
      </c>
      <c r="E2962" s="141" t="s">
        <v>4099</v>
      </c>
      <c r="F2962" s="141" t="s">
        <v>4098</v>
      </c>
      <c r="G2962" s="141" t="s">
        <v>4098</v>
      </c>
      <c r="H2962" s="141" t="s">
        <v>4099</v>
      </c>
      <c r="I2962" s="141" t="s">
        <v>4098</v>
      </c>
      <c r="J2962" s="141" t="s">
        <v>4098</v>
      </c>
      <c r="K2962" s="141" t="s">
        <v>4098</v>
      </c>
      <c r="L2962" s="141" t="s">
        <v>4098</v>
      </c>
      <c r="M2962" s="141" t="s">
        <v>4098</v>
      </c>
      <c r="N2962" s="141" t="s">
        <v>4098</v>
      </c>
      <c r="O2962" s="141" t="s">
        <v>4098</v>
      </c>
    </row>
    <row r="2963" spans="1:15" x14ac:dyDescent="0.2">
      <c r="A2963" s="141">
        <v>338617</v>
      </c>
      <c r="B2963" s="141" t="s">
        <v>4111</v>
      </c>
      <c r="C2963" s="141" t="s">
        <v>4099</v>
      </c>
      <c r="D2963" s="141" t="s">
        <v>4099</v>
      </c>
      <c r="E2963" s="141" t="s">
        <v>4099</v>
      </c>
      <c r="F2963" s="141" t="s">
        <v>4099</v>
      </c>
      <c r="G2963" s="141" t="s">
        <v>4099</v>
      </c>
      <c r="H2963" s="141" t="s">
        <v>4099</v>
      </c>
      <c r="I2963" s="141" t="s">
        <v>4099</v>
      </c>
      <c r="J2963" s="141" t="s">
        <v>4098</v>
      </c>
      <c r="K2963" s="141" t="s">
        <v>4098</v>
      </c>
      <c r="L2963" s="141" t="s">
        <v>4098</v>
      </c>
      <c r="M2963" s="141" t="s">
        <v>4098</v>
      </c>
      <c r="N2963" s="141" t="s">
        <v>4098</v>
      </c>
      <c r="O2963" s="141" t="s">
        <v>4098</v>
      </c>
    </row>
    <row r="2964" spans="1:15" x14ac:dyDescent="0.2">
      <c r="A2964" s="141">
        <v>338618</v>
      </c>
      <c r="B2964" s="141" t="s">
        <v>4111</v>
      </c>
      <c r="C2964" s="141" t="s">
        <v>4098</v>
      </c>
      <c r="D2964" s="141" t="s">
        <v>4099</v>
      </c>
      <c r="E2964" s="141" t="s">
        <v>4098</v>
      </c>
      <c r="F2964" s="141" t="s">
        <v>4098</v>
      </c>
      <c r="G2964" s="141" t="s">
        <v>4099</v>
      </c>
      <c r="H2964" s="141" t="s">
        <v>4099</v>
      </c>
      <c r="I2964" s="141" t="s">
        <v>4099</v>
      </c>
      <c r="J2964" s="141" t="s">
        <v>4098</v>
      </c>
      <c r="K2964" s="141" t="s">
        <v>4098</v>
      </c>
      <c r="L2964" s="141" t="s">
        <v>4098</v>
      </c>
      <c r="M2964" s="141" t="s">
        <v>4098</v>
      </c>
      <c r="N2964" s="141" t="s">
        <v>4098</v>
      </c>
      <c r="O2964" s="141" t="s">
        <v>4098</v>
      </c>
    </row>
    <row r="2965" spans="1:15" x14ac:dyDescent="0.2">
      <c r="A2965" s="141">
        <v>338619</v>
      </c>
      <c r="B2965" s="141" t="s">
        <v>4111</v>
      </c>
      <c r="C2965" s="141" t="s">
        <v>4099</v>
      </c>
      <c r="D2965" s="141" t="s">
        <v>4099</v>
      </c>
      <c r="E2965" s="141" t="s">
        <v>4098</v>
      </c>
      <c r="F2965" s="141" t="s">
        <v>4099</v>
      </c>
      <c r="G2965" s="141" t="s">
        <v>4098</v>
      </c>
      <c r="H2965" s="141" t="s">
        <v>4099</v>
      </c>
      <c r="I2965" s="141" t="s">
        <v>4099</v>
      </c>
      <c r="J2965" s="141" t="s">
        <v>4098</v>
      </c>
      <c r="K2965" s="141" t="s">
        <v>4098</v>
      </c>
      <c r="L2965" s="141" t="s">
        <v>4098</v>
      </c>
      <c r="M2965" s="141" t="s">
        <v>4098</v>
      </c>
      <c r="N2965" s="141" t="s">
        <v>4098</v>
      </c>
      <c r="O2965" s="141" t="s">
        <v>4098</v>
      </c>
    </row>
    <row r="2966" spans="1:15" x14ac:dyDescent="0.2">
      <c r="A2966" s="141">
        <v>338620</v>
      </c>
      <c r="B2966" s="141" t="s">
        <v>4111</v>
      </c>
      <c r="C2966" s="141" t="s">
        <v>4099</v>
      </c>
      <c r="D2966" s="141" t="s">
        <v>4099</v>
      </c>
      <c r="E2966" s="141" t="s">
        <v>4099</v>
      </c>
      <c r="F2966" s="141" t="s">
        <v>4099</v>
      </c>
      <c r="G2966" s="141" t="s">
        <v>4099</v>
      </c>
      <c r="H2966" s="141" t="s">
        <v>4099</v>
      </c>
      <c r="I2966" s="141" t="s">
        <v>4099</v>
      </c>
      <c r="J2966" s="141" t="s">
        <v>4098</v>
      </c>
      <c r="K2966" s="141" t="s">
        <v>4098</v>
      </c>
      <c r="L2966" s="141" t="s">
        <v>4098</v>
      </c>
      <c r="M2966" s="141" t="s">
        <v>4098</v>
      </c>
      <c r="N2966" s="141" t="s">
        <v>4098</v>
      </c>
      <c r="O2966" s="141" t="s">
        <v>4098</v>
      </c>
    </row>
    <row r="2967" spans="1:15" x14ac:dyDescent="0.2">
      <c r="A2967" s="141">
        <v>338621</v>
      </c>
      <c r="B2967" s="141" t="s">
        <v>4111</v>
      </c>
      <c r="C2967" s="141" t="s">
        <v>4099</v>
      </c>
      <c r="D2967" s="141" t="s">
        <v>4099</v>
      </c>
      <c r="E2967" s="141" t="s">
        <v>4099</v>
      </c>
      <c r="F2967" s="141" t="s">
        <v>4099</v>
      </c>
      <c r="G2967" s="141" t="s">
        <v>4099</v>
      </c>
      <c r="H2967" s="141" t="s">
        <v>4099</v>
      </c>
      <c r="I2967" s="141" t="s">
        <v>4099</v>
      </c>
      <c r="J2967" s="141" t="s">
        <v>4098</v>
      </c>
      <c r="K2967" s="141" t="s">
        <v>4098</v>
      </c>
      <c r="L2967" s="141" t="s">
        <v>4098</v>
      </c>
      <c r="M2967" s="141" t="s">
        <v>4098</v>
      </c>
      <c r="N2967" s="141" t="s">
        <v>4098</v>
      </c>
      <c r="O2967" s="141" t="s">
        <v>4098</v>
      </c>
    </row>
    <row r="2968" spans="1:15" x14ac:dyDescent="0.2">
      <c r="A2968" s="141">
        <v>338622</v>
      </c>
      <c r="B2968" s="141" t="s">
        <v>4111</v>
      </c>
      <c r="C2968" s="141" t="s">
        <v>4099</v>
      </c>
      <c r="D2968" s="141" t="s">
        <v>4099</v>
      </c>
      <c r="E2968" s="141" t="s">
        <v>4099</v>
      </c>
      <c r="F2968" s="141" t="s">
        <v>4099</v>
      </c>
      <c r="G2968" s="141" t="s">
        <v>4099</v>
      </c>
      <c r="H2968" s="141" t="s">
        <v>4099</v>
      </c>
      <c r="I2968" s="141" t="s">
        <v>4099</v>
      </c>
      <c r="J2968" s="141" t="s">
        <v>4098</v>
      </c>
      <c r="K2968" s="141" t="s">
        <v>4098</v>
      </c>
      <c r="L2968" s="141" t="s">
        <v>4098</v>
      </c>
      <c r="M2968" s="141" t="s">
        <v>4098</v>
      </c>
      <c r="N2968" s="141" t="s">
        <v>4098</v>
      </c>
      <c r="O2968" s="141" t="s">
        <v>4098</v>
      </c>
    </row>
    <row r="2969" spans="1:15" x14ac:dyDescent="0.2">
      <c r="A2969" s="141">
        <v>338623</v>
      </c>
      <c r="B2969" s="141" t="s">
        <v>4111</v>
      </c>
      <c r="C2969" s="141" t="s">
        <v>4099</v>
      </c>
      <c r="D2969" s="141" t="s">
        <v>4099</v>
      </c>
      <c r="E2969" s="141" t="s">
        <v>4099</v>
      </c>
      <c r="F2969" s="141" t="s">
        <v>4099</v>
      </c>
      <c r="G2969" s="141" t="s">
        <v>4099</v>
      </c>
      <c r="H2969" s="141" t="s">
        <v>4099</v>
      </c>
      <c r="I2969" s="141" t="s">
        <v>4099</v>
      </c>
      <c r="J2969" s="141" t="s">
        <v>4098</v>
      </c>
      <c r="K2969" s="141" t="s">
        <v>4098</v>
      </c>
      <c r="L2969" s="141" t="s">
        <v>4098</v>
      </c>
      <c r="M2969" s="141" t="s">
        <v>4098</v>
      </c>
      <c r="N2969" s="141" t="s">
        <v>4098</v>
      </c>
      <c r="O2969" s="141" t="s">
        <v>4098</v>
      </c>
    </row>
    <row r="2970" spans="1:15" x14ac:dyDescent="0.2">
      <c r="A2970" s="141">
        <v>338624</v>
      </c>
      <c r="B2970" s="141" t="s">
        <v>4111</v>
      </c>
      <c r="C2970" s="141" t="s">
        <v>4099</v>
      </c>
      <c r="D2970" s="141" t="s">
        <v>4099</v>
      </c>
      <c r="E2970" s="141" t="s">
        <v>4099</v>
      </c>
      <c r="F2970" s="141" t="s">
        <v>4099</v>
      </c>
      <c r="G2970" s="141" t="s">
        <v>4099</v>
      </c>
      <c r="H2970" s="141" t="s">
        <v>4099</v>
      </c>
      <c r="I2970" s="141" t="s">
        <v>4099</v>
      </c>
      <c r="J2970" s="141" t="s">
        <v>4098</v>
      </c>
      <c r="K2970" s="141" t="s">
        <v>4098</v>
      </c>
      <c r="L2970" s="141" t="s">
        <v>4098</v>
      </c>
      <c r="M2970" s="141" t="s">
        <v>4098</v>
      </c>
      <c r="N2970" s="141" t="s">
        <v>4098</v>
      </c>
      <c r="O2970" s="141" t="s">
        <v>4098</v>
      </c>
    </row>
    <row r="2971" spans="1:15" x14ac:dyDescent="0.2">
      <c r="A2971" s="141">
        <v>338625</v>
      </c>
      <c r="B2971" s="141" t="s">
        <v>4111</v>
      </c>
      <c r="C2971" s="141" t="s">
        <v>4099</v>
      </c>
      <c r="D2971" s="141" t="s">
        <v>4098</v>
      </c>
      <c r="E2971" s="141" t="s">
        <v>4098</v>
      </c>
      <c r="F2971" s="141" t="s">
        <v>4098</v>
      </c>
      <c r="G2971" s="141" t="s">
        <v>4099</v>
      </c>
      <c r="H2971" s="141" t="s">
        <v>4098</v>
      </c>
      <c r="I2971" s="141" t="s">
        <v>4098</v>
      </c>
      <c r="J2971" s="141" t="s">
        <v>4098</v>
      </c>
      <c r="K2971" s="141" t="s">
        <v>4098</v>
      </c>
      <c r="L2971" s="141" t="s">
        <v>4098</v>
      </c>
      <c r="M2971" s="141" t="s">
        <v>4098</v>
      </c>
      <c r="N2971" s="141" t="s">
        <v>4098</v>
      </c>
      <c r="O2971" s="141" t="s">
        <v>4098</v>
      </c>
    </row>
    <row r="2972" spans="1:15" x14ac:dyDescent="0.2">
      <c r="A2972" s="141">
        <v>338626</v>
      </c>
      <c r="B2972" s="141" t="s">
        <v>4111</v>
      </c>
      <c r="C2972" s="141" t="s">
        <v>4099</v>
      </c>
      <c r="D2972" s="141" t="s">
        <v>4099</v>
      </c>
      <c r="E2972" s="141" t="s">
        <v>4099</v>
      </c>
      <c r="F2972" s="141" t="s">
        <v>4099</v>
      </c>
      <c r="G2972" s="141" t="s">
        <v>4099</v>
      </c>
      <c r="H2972" s="141" t="s">
        <v>4099</v>
      </c>
      <c r="I2972" s="141" t="s">
        <v>4099</v>
      </c>
      <c r="J2972" s="141" t="s">
        <v>4098</v>
      </c>
      <c r="K2972" s="141" t="s">
        <v>4098</v>
      </c>
      <c r="L2972" s="141" t="s">
        <v>4098</v>
      </c>
      <c r="M2972" s="141" t="s">
        <v>4098</v>
      </c>
      <c r="N2972" s="141" t="s">
        <v>4098</v>
      </c>
      <c r="O2972" s="141" t="s">
        <v>4098</v>
      </c>
    </row>
    <row r="2973" spans="1:15" x14ac:dyDescent="0.2">
      <c r="A2973" s="141">
        <v>338627</v>
      </c>
      <c r="B2973" s="141" t="s">
        <v>4111</v>
      </c>
      <c r="C2973" s="141" t="s">
        <v>4099</v>
      </c>
      <c r="D2973" s="141" t="s">
        <v>4099</v>
      </c>
      <c r="E2973" s="141" t="s">
        <v>4099</v>
      </c>
      <c r="F2973" s="141" t="s">
        <v>4099</v>
      </c>
      <c r="G2973" s="141" t="s">
        <v>4099</v>
      </c>
      <c r="H2973" s="141" t="s">
        <v>4099</v>
      </c>
      <c r="I2973" s="141" t="s">
        <v>4099</v>
      </c>
      <c r="J2973" s="141" t="s">
        <v>4098</v>
      </c>
      <c r="K2973" s="141" t="s">
        <v>4098</v>
      </c>
      <c r="L2973" s="141" t="s">
        <v>4098</v>
      </c>
      <c r="M2973" s="141" t="s">
        <v>4098</v>
      </c>
      <c r="N2973" s="141" t="s">
        <v>4098</v>
      </c>
      <c r="O2973" s="141" t="s">
        <v>4098</v>
      </c>
    </row>
    <row r="2974" spans="1:15" x14ac:dyDescent="0.2">
      <c r="A2974" s="141">
        <v>338628</v>
      </c>
      <c r="B2974" s="141" t="s">
        <v>4111</v>
      </c>
      <c r="C2974" s="141" t="s">
        <v>4098</v>
      </c>
      <c r="D2974" s="141" t="s">
        <v>4099</v>
      </c>
      <c r="E2974" s="141" t="s">
        <v>4099</v>
      </c>
      <c r="F2974" s="141" t="s">
        <v>4099</v>
      </c>
      <c r="G2974" s="141" t="s">
        <v>4098</v>
      </c>
      <c r="H2974" s="141" t="s">
        <v>4098</v>
      </c>
      <c r="I2974" s="141" t="s">
        <v>4099</v>
      </c>
      <c r="J2974" s="141" t="s">
        <v>4098</v>
      </c>
      <c r="K2974" s="141" t="s">
        <v>4098</v>
      </c>
      <c r="L2974" s="141" t="s">
        <v>4098</v>
      </c>
      <c r="M2974" s="141" t="s">
        <v>4098</v>
      </c>
      <c r="N2974" s="141" t="s">
        <v>4098</v>
      </c>
      <c r="O2974" s="141" t="s">
        <v>4098</v>
      </c>
    </row>
    <row r="2975" spans="1:15" x14ac:dyDescent="0.2">
      <c r="A2975" s="141">
        <v>338629</v>
      </c>
      <c r="B2975" s="141" t="s">
        <v>4111</v>
      </c>
      <c r="C2975" s="141" t="s">
        <v>4099</v>
      </c>
      <c r="D2975" s="141" t="s">
        <v>4099</v>
      </c>
      <c r="E2975" s="141" t="s">
        <v>4099</v>
      </c>
      <c r="F2975" s="141" t="s">
        <v>4099</v>
      </c>
      <c r="G2975" s="141" t="s">
        <v>4099</v>
      </c>
      <c r="H2975" s="141" t="s">
        <v>4099</v>
      </c>
      <c r="I2975" s="141" t="s">
        <v>4099</v>
      </c>
      <c r="J2975" s="141" t="s">
        <v>4098</v>
      </c>
      <c r="K2975" s="141" t="s">
        <v>4098</v>
      </c>
      <c r="L2975" s="141" t="s">
        <v>4098</v>
      </c>
      <c r="M2975" s="141" t="s">
        <v>4098</v>
      </c>
      <c r="N2975" s="141" t="s">
        <v>4098</v>
      </c>
      <c r="O2975" s="141" t="s">
        <v>4098</v>
      </c>
    </row>
    <row r="2976" spans="1:15" x14ac:dyDescent="0.2">
      <c r="A2976" s="141">
        <v>338630</v>
      </c>
      <c r="B2976" s="141" t="s">
        <v>4111</v>
      </c>
      <c r="C2976" s="141" t="s">
        <v>4099</v>
      </c>
      <c r="D2976" s="141" t="s">
        <v>4099</v>
      </c>
      <c r="E2976" s="141" t="s">
        <v>4098</v>
      </c>
      <c r="F2976" s="141" t="s">
        <v>4098</v>
      </c>
      <c r="G2976" s="141" t="s">
        <v>4098</v>
      </c>
      <c r="H2976" s="141" t="s">
        <v>4098</v>
      </c>
      <c r="I2976" s="141" t="s">
        <v>4098</v>
      </c>
      <c r="J2976" s="141" t="s">
        <v>4098</v>
      </c>
      <c r="K2976" s="141" t="s">
        <v>4098</v>
      </c>
      <c r="L2976" s="141" t="s">
        <v>4098</v>
      </c>
      <c r="M2976" s="141" t="s">
        <v>4098</v>
      </c>
      <c r="N2976" s="141" t="s">
        <v>4098</v>
      </c>
      <c r="O2976" s="141" t="s">
        <v>4098</v>
      </c>
    </row>
    <row r="2977" spans="1:15" x14ac:dyDescent="0.2">
      <c r="A2977" s="141">
        <v>338631</v>
      </c>
      <c r="B2977" s="141" t="s">
        <v>4111</v>
      </c>
      <c r="C2977" s="141" t="s">
        <v>4099</v>
      </c>
      <c r="D2977" s="141" t="s">
        <v>4099</v>
      </c>
      <c r="E2977" s="141" t="s">
        <v>4099</v>
      </c>
      <c r="F2977" s="141" t="s">
        <v>4099</v>
      </c>
      <c r="G2977" s="141" t="s">
        <v>4099</v>
      </c>
      <c r="H2977" s="141" t="s">
        <v>4099</v>
      </c>
      <c r="I2977" s="141" t="s">
        <v>4099</v>
      </c>
      <c r="J2977" s="141" t="s">
        <v>4098</v>
      </c>
      <c r="K2977" s="141" t="s">
        <v>4098</v>
      </c>
      <c r="L2977" s="141" t="s">
        <v>4098</v>
      </c>
      <c r="M2977" s="141" t="s">
        <v>4098</v>
      </c>
      <c r="N2977" s="141" t="s">
        <v>4098</v>
      </c>
      <c r="O2977" s="141" t="s">
        <v>4098</v>
      </c>
    </row>
    <row r="2978" spans="1:15" x14ac:dyDescent="0.2">
      <c r="A2978" s="141">
        <v>338632</v>
      </c>
      <c r="B2978" s="141" t="s">
        <v>4111</v>
      </c>
      <c r="C2978" s="141" t="s">
        <v>4099</v>
      </c>
      <c r="D2978" s="141" t="s">
        <v>4098</v>
      </c>
      <c r="E2978" s="141" t="s">
        <v>4098</v>
      </c>
      <c r="F2978" s="141" t="s">
        <v>4098</v>
      </c>
      <c r="G2978" s="141" t="s">
        <v>4099</v>
      </c>
      <c r="H2978" s="141" t="s">
        <v>4099</v>
      </c>
      <c r="I2978" s="141" t="s">
        <v>4098</v>
      </c>
      <c r="J2978" s="141" t="s">
        <v>4098</v>
      </c>
      <c r="K2978" s="141" t="s">
        <v>4098</v>
      </c>
      <c r="L2978" s="141" t="s">
        <v>4098</v>
      </c>
      <c r="M2978" s="141" t="s">
        <v>4098</v>
      </c>
      <c r="N2978" s="141" t="s">
        <v>4098</v>
      </c>
      <c r="O2978" s="141" t="s">
        <v>4098</v>
      </c>
    </row>
    <row r="2979" spans="1:15" x14ac:dyDescent="0.2">
      <c r="A2979" s="141">
        <v>338633</v>
      </c>
      <c r="B2979" s="141" t="s">
        <v>4111</v>
      </c>
      <c r="C2979" s="141" t="s">
        <v>4099</v>
      </c>
      <c r="D2979" s="141" t="s">
        <v>4099</v>
      </c>
      <c r="E2979" s="141" t="s">
        <v>4099</v>
      </c>
      <c r="F2979" s="141" t="s">
        <v>4099</v>
      </c>
      <c r="G2979" s="141" t="s">
        <v>4099</v>
      </c>
      <c r="H2979" s="141" t="s">
        <v>4099</v>
      </c>
      <c r="I2979" s="141" t="s">
        <v>4099</v>
      </c>
      <c r="J2979" s="141" t="s">
        <v>4098</v>
      </c>
      <c r="K2979" s="141" t="s">
        <v>4098</v>
      </c>
      <c r="L2979" s="141" t="s">
        <v>4098</v>
      </c>
      <c r="M2979" s="141" t="s">
        <v>4098</v>
      </c>
      <c r="N2979" s="141" t="s">
        <v>4098</v>
      </c>
      <c r="O2979" s="141" t="s">
        <v>4098</v>
      </c>
    </row>
    <row r="2980" spans="1:15" x14ac:dyDescent="0.2">
      <c r="A2980" s="141">
        <v>338634</v>
      </c>
      <c r="B2980" s="141" t="s">
        <v>4111</v>
      </c>
      <c r="C2980" s="141" t="s">
        <v>4099</v>
      </c>
      <c r="D2980" s="141" t="s">
        <v>4099</v>
      </c>
      <c r="E2980" s="141" t="s">
        <v>4099</v>
      </c>
      <c r="F2980" s="141" t="s">
        <v>4099</v>
      </c>
      <c r="G2980" s="141" t="s">
        <v>4099</v>
      </c>
      <c r="H2980" s="141" t="s">
        <v>4099</v>
      </c>
      <c r="I2980" s="141" t="s">
        <v>4099</v>
      </c>
      <c r="J2980" s="141" t="s">
        <v>4098</v>
      </c>
      <c r="K2980" s="141" t="s">
        <v>4098</v>
      </c>
      <c r="L2980" s="141" t="s">
        <v>4098</v>
      </c>
      <c r="M2980" s="141" t="s">
        <v>4098</v>
      </c>
      <c r="N2980" s="141" t="s">
        <v>4098</v>
      </c>
      <c r="O2980" s="141" t="s">
        <v>4098</v>
      </c>
    </row>
    <row r="2981" spans="1:15" x14ac:dyDescent="0.2">
      <c r="A2981" s="141">
        <v>338637</v>
      </c>
      <c r="B2981" s="141" t="s">
        <v>4111</v>
      </c>
      <c r="C2981" s="141" t="s">
        <v>4099</v>
      </c>
      <c r="D2981" s="141" t="s">
        <v>4099</v>
      </c>
      <c r="E2981" s="141" t="s">
        <v>4099</v>
      </c>
      <c r="F2981" s="141" t="s">
        <v>4099</v>
      </c>
      <c r="G2981" s="141" t="s">
        <v>4099</v>
      </c>
      <c r="H2981" s="141" t="s">
        <v>4099</v>
      </c>
      <c r="I2981" s="141" t="s">
        <v>4099</v>
      </c>
      <c r="J2981" s="141" t="s">
        <v>4098</v>
      </c>
      <c r="K2981" s="141" t="s">
        <v>4098</v>
      </c>
      <c r="L2981" s="141" t="s">
        <v>4098</v>
      </c>
      <c r="M2981" s="141" t="s">
        <v>4098</v>
      </c>
      <c r="N2981" s="141" t="s">
        <v>4098</v>
      </c>
      <c r="O2981" s="141" t="s">
        <v>4098</v>
      </c>
    </row>
    <row r="2982" spans="1:15" x14ac:dyDescent="0.2">
      <c r="A2982" s="141">
        <v>338638</v>
      </c>
      <c r="B2982" s="141" t="s">
        <v>4111</v>
      </c>
      <c r="C2982" s="141" t="s">
        <v>4099</v>
      </c>
      <c r="D2982" s="141" t="s">
        <v>4099</v>
      </c>
      <c r="E2982" s="141" t="s">
        <v>4099</v>
      </c>
      <c r="F2982" s="141" t="s">
        <v>4099</v>
      </c>
      <c r="G2982" s="141" t="s">
        <v>4099</v>
      </c>
      <c r="H2982" s="141" t="s">
        <v>4099</v>
      </c>
      <c r="I2982" s="141" t="s">
        <v>4099</v>
      </c>
      <c r="J2982" s="141" t="s">
        <v>4098</v>
      </c>
      <c r="K2982" s="141" t="s">
        <v>4098</v>
      </c>
      <c r="L2982" s="141" t="s">
        <v>4098</v>
      </c>
      <c r="M2982" s="141" t="s">
        <v>4098</v>
      </c>
      <c r="N2982" s="141" t="s">
        <v>4098</v>
      </c>
      <c r="O2982" s="141" t="s">
        <v>4098</v>
      </c>
    </row>
    <row r="2983" spans="1:15" x14ac:dyDescent="0.2">
      <c r="A2983" s="141">
        <v>338639</v>
      </c>
      <c r="B2983" s="141" t="s">
        <v>4111</v>
      </c>
      <c r="C2983" s="141" t="s">
        <v>4099</v>
      </c>
      <c r="D2983" s="141" t="s">
        <v>4099</v>
      </c>
      <c r="E2983" s="141" t="s">
        <v>4099</v>
      </c>
      <c r="F2983" s="141" t="s">
        <v>4099</v>
      </c>
      <c r="G2983" s="141" t="s">
        <v>4099</v>
      </c>
      <c r="H2983" s="141" t="s">
        <v>4099</v>
      </c>
      <c r="I2983" s="141" t="s">
        <v>4099</v>
      </c>
      <c r="J2983" s="141" t="s">
        <v>4098</v>
      </c>
      <c r="K2983" s="141" t="s">
        <v>4098</v>
      </c>
      <c r="L2983" s="141" t="s">
        <v>4098</v>
      </c>
      <c r="M2983" s="141" t="s">
        <v>4098</v>
      </c>
      <c r="N2983" s="141" t="s">
        <v>4098</v>
      </c>
      <c r="O2983" s="141" t="s">
        <v>4098</v>
      </c>
    </row>
    <row r="2984" spans="1:15" x14ac:dyDescent="0.2">
      <c r="A2984" s="141">
        <v>338640</v>
      </c>
      <c r="B2984" s="141" t="s">
        <v>4111</v>
      </c>
      <c r="C2984" s="141" t="s">
        <v>4099</v>
      </c>
      <c r="D2984" s="141" t="s">
        <v>4098</v>
      </c>
      <c r="E2984" s="141" t="s">
        <v>4099</v>
      </c>
      <c r="F2984" s="141" t="s">
        <v>4099</v>
      </c>
      <c r="G2984" s="141" t="s">
        <v>4099</v>
      </c>
      <c r="H2984" s="141" t="s">
        <v>4098</v>
      </c>
      <c r="I2984" s="141" t="s">
        <v>4098</v>
      </c>
      <c r="J2984" s="141" t="s">
        <v>4098</v>
      </c>
      <c r="K2984" s="141" t="s">
        <v>4098</v>
      </c>
      <c r="L2984" s="141" t="s">
        <v>4098</v>
      </c>
      <c r="M2984" s="141" t="s">
        <v>4098</v>
      </c>
      <c r="N2984" s="141" t="s">
        <v>4098</v>
      </c>
      <c r="O2984" s="141" t="s">
        <v>4098</v>
      </c>
    </row>
    <row r="2985" spans="1:15" x14ac:dyDescent="0.2">
      <c r="A2985" s="141">
        <v>338641</v>
      </c>
      <c r="B2985" s="141" t="s">
        <v>4111</v>
      </c>
      <c r="C2985" s="141" t="s">
        <v>4099</v>
      </c>
      <c r="D2985" s="141" t="s">
        <v>4099</v>
      </c>
      <c r="E2985" s="141" t="s">
        <v>4099</v>
      </c>
      <c r="F2985" s="141" t="s">
        <v>4099</v>
      </c>
      <c r="G2985" s="141" t="s">
        <v>4099</v>
      </c>
      <c r="H2985" s="141" t="s">
        <v>4099</v>
      </c>
      <c r="I2985" s="141" t="s">
        <v>4099</v>
      </c>
      <c r="J2985" s="141" t="s">
        <v>4098</v>
      </c>
      <c r="K2985" s="141" t="s">
        <v>4098</v>
      </c>
      <c r="L2985" s="141" t="s">
        <v>4098</v>
      </c>
      <c r="M2985" s="141" t="s">
        <v>4098</v>
      </c>
      <c r="N2985" s="141" t="s">
        <v>4098</v>
      </c>
      <c r="O2985" s="141" t="s">
        <v>4098</v>
      </c>
    </row>
    <row r="2986" spans="1:15" x14ac:dyDescent="0.2">
      <c r="A2986" s="141">
        <v>338642</v>
      </c>
      <c r="B2986" s="141" t="s">
        <v>4111</v>
      </c>
      <c r="C2986" s="141" t="s">
        <v>4099</v>
      </c>
      <c r="D2986" s="141" t="s">
        <v>4098</v>
      </c>
      <c r="E2986" s="141" t="s">
        <v>4099</v>
      </c>
      <c r="F2986" s="141" t="s">
        <v>4099</v>
      </c>
      <c r="G2986" s="141" t="s">
        <v>4099</v>
      </c>
      <c r="H2986" s="141" t="s">
        <v>4099</v>
      </c>
      <c r="I2986" s="141" t="s">
        <v>4098</v>
      </c>
      <c r="J2986" s="141" t="s">
        <v>4098</v>
      </c>
      <c r="K2986" s="141" t="s">
        <v>4098</v>
      </c>
      <c r="L2986" s="141" t="s">
        <v>4098</v>
      </c>
      <c r="M2986" s="141" t="s">
        <v>4098</v>
      </c>
      <c r="N2986" s="141" t="s">
        <v>4098</v>
      </c>
      <c r="O2986" s="141" t="s">
        <v>4098</v>
      </c>
    </row>
    <row r="2987" spans="1:15" x14ac:dyDescent="0.2">
      <c r="A2987" s="141">
        <v>338643</v>
      </c>
      <c r="B2987" s="141" t="s">
        <v>4111</v>
      </c>
      <c r="C2987" s="141" t="s">
        <v>4099</v>
      </c>
      <c r="D2987" s="141" t="s">
        <v>4098</v>
      </c>
      <c r="E2987" s="141" t="s">
        <v>4098</v>
      </c>
      <c r="F2987" s="141" t="s">
        <v>4099</v>
      </c>
      <c r="G2987" s="141" t="s">
        <v>4098</v>
      </c>
      <c r="H2987" s="141" t="s">
        <v>4099</v>
      </c>
      <c r="I2987" s="141" t="s">
        <v>4099</v>
      </c>
      <c r="J2987" s="141" t="s">
        <v>4098</v>
      </c>
      <c r="K2987" s="141" t="s">
        <v>4098</v>
      </c>
      <c r="L2987" s="141" t="s">
        <v>4098</v>
      </c>
      <c r="M2987" s="141" t="s">
        <v>4098</v>
      </c>
      <c r="N2987" s="141" t="s">
        <v>4098</v>
      </c>
      <c r="O2987" s="141" t="s">
        <v>4098</v>
      </c>
    </row>
    <row r="2988" spans="1:15" x14ac:dyDescent="0.2">
      <c r="A2988" s="141">
        <v>338644</v>
      </c>
      <c r="B2988" s="141" t="s">
        <v>4111</v>
      </c>
      <c r="C2988" s="141" t="s">
        <v>4099</v>
      </c>
      <c r="D2988" s="141" t="s">
        <v>4099</v>
      </c>
      <c r="E2988" s="141" t="s">
        <v>4099</v>
      </c>
      <c r="F2988" s="141" t="s">
        <v>4099</v>
      </c>
      <c r="G2988" s="141" t="s">
        <v>4099</v>
      </c>
      <c r="H2988" s="141" t="s">
        <v>4099</v>
      </c>
      <c r="I2988" s="141" t="s">
        <v>4099</v>
      </c>
      <c r="J2988" s="141" t="s">
        <v>4098</v>
      </c>
      <c r="K2988" s="141" t="s">
        <v>4098</v>
      </c>
      <c r="L2988" s="141" t="s">
        <v>4098</v>
      </c>
      <c r="M2988" s="141" t="s">
        <v>4098</v>
      </c>
      <c r="N2988" s="141" t="s">
        <v>4098</v>
      </c>
      <c r="O2988" s="141" t="s">
        <v>4098</v>
      </c>
    </row>
    <row r="2989" spans="1:15" x14ac:dyDescent="0.2">
      <c r="A2989" s="141">
        <v>338645</v>
      </c>
      <c r="B2989" s="141" t="s">
        <v>4111</v>
      </c>
      <c r="C2989" s="141" t="s">
        <v>4099</v>
      </c>
      <c r="D2989" s="141" t="s">
        <v>4099</v>
      </c>
      <c r="E2989" s="141" t="s">
        <v>4099</v>
      </c>
      <c r="F2989" s="141" t="s">
        <v>4099</v>
      </c>
      <c r="G2989" s="141" t="s">
        <v>4099</v>
      </c>
      <c r="H2989" s="141" t="s">
        <v>4099</v>
      </c>
      <c r="I2989" s="141" t="s">
        <v>4099</v>
      </c>
      <c r="J2989" s="141" t="s">
        <v>4098</v>
      </c>
      <c r="K2989" s="141" t="s">
        <v>4098</v>
      </c>
      <c r="L2989" s="141" t="s">
        <v>4098</v>
      </c>
      <c r="M2989" s="141" t="s">
        <v>4098</v>
      </c>
      <c r="N2989" s="141" t="s">
        <v>4098</v>
      </c>
      <c r="O2989" s="141" t="s">
        <v>4098</v>
      </c>
    </row>
    <row r="2990" spans="1:15" x14ac:dyDescent="0.2">
      <c r="A2990" s="141">
        <v>338646</v>
      </c>
      <c r="B2990" s="141" t="s">
        <v>4111</v>
      </c>
      <c r="C2990" s="141" t="s">
        <v>4099</v>
      </c>
      <c r="D2990" s="141" t="s">
        <v>4099</v>
      </c>
      <c r="E2990" s="141" t="s">
        <v>4099</v>
      </c>
      <c r="F2990" s="141" t="s">
        <v>4099</v>
      </c>
      <c r="G2990" s="141" t="s">
        <v>4099</v>
      </c>
      <c r="H2990" s="141" t="s">
        <v>4099</v>
      </c>
      <c r="I2990" s="141" t="s">
        <v>4099</v>
      </c>
      <c r="J2990" s="141" t="s">
        <v>4098</v>
      </c>
      <c r="K2990" s="141" t="s">
        <v>4098</v>
      </c>
      <c r="L2990" s="141" t="s">
        <v>4098</v>
      </c>
      <c r="M2990" s="141" t="s">
        <v>4098</v>
      </c>
      <c r="N2990" s="141" t="s">
        <v>4098</v>
      </c>
      <c r="O2990" s="141" t="s">
        <v>4098</v>
      </c>
    </row>
    <row r="2991" spans="1:15" x14ac:dyDescent="0.2">
      <c r="A2991" s="141">
        <v>338647</v>
      </c>
      <c r="B2991" s="141" t="s">
        <v>4111</v>
      </c>
      <c r="C2991" s="141" t="s">
        <v>4099</v>
      </c>
      <c r="D2991" s="141" t="s">
        <v>4099</v>
      </c>
      <c r="E2991" s="141" t="s">
        <v>4099</v>
      </c>
      <c r="F2991" s="141" t="s">
        <v>4099</v>
      </c>
      <c r="G2991" s="141" t="s">
        <v>4099</v>
      </c>
      <c r="H2991" s="141" t="s">
        <v>4098</v>
      </c>
      <c r="I2991" s="141" t="s">
        <v>4099</v>
      </c>
      <c r="J2991" s="141" t="s">
        <v>4098</v>
      </c>
      <c r="K2991" s="141" t="s">
        <v>4098</v>
      </c>
      <c r="L2991" s="141" t="s">
        <v>4098</v>
      </c>
      <c r="M2991" s="141" t="s">
        <v>4098</v>
      </c>
      <c r="N2991" s="141" t="s">
        <v>4098</v>
      </c>
      <c r="O2991" s="141" t="s">
        <v>4098</v>
      </c>
    </row>
    <row r="2992" spans="1:15" x14ac:dyDescent="0.2">
      <c r="A2992" s="141">
        <v>338648</v>
      </c>
      <c r="B2992" s="141" t="s">
        <v>4111</v>
      </c>
      <c r="C2992" s="141" t="s">
        <v>4099</v>
      </c>
      <c r="D2992" s="141" t="s">
        <v>4099</v>
      </c>
      <c r="E2992" s="141" t="s">
        <v>4099</v>
      </c>
      <c r="F2992" s="141" t="s">
        <v>4099</v>
      </c>
      <c r="G2992" s="141" t="s">
        <v>4098</v>
      </c>
      <c r="H2992" s="141" t="s">
        <v>4098</v>
      </c>
      <c r="I2992" s="141" t="s">
        <v>4099</v>
      </c>
      <c r="J2992" s="141" t="s">
        <v>4098</v>
      </c>
      <c r="K2992" s="141" t="s">
        <v>4098</v>
      </c>
      <c r="L2992" s="141" t="s">
        <v>4098</v>
      </c>
      <c r="M2992" s="141" t="s">
        <v>4098</v>
      </c>
      <c r="N2992" s="141" t="s">
        <v>4098</v>
      </c>
      <c r="O2992" s="141" t="s">
        <v>4098</v>
      </c>
    </row>
    <row r="2993" spans="1:15" x14ac:dyDescent="0.2">
      <c r="A2993" s="141">
        <v>338650</v>
      </c>
      <c r="B2993" s="141" t="s">
        <v>4111</v>
      </c>
      <c r="C2993" s="141" t="s">
        <v>4099</v>
      </c>
      <c r="D2993" s="141" t="s">
        <v>4099</v>
      </c>
      <c r="E2993" s="141" t="s">
        <v>4099</v>
      </c>
      <c r="F2993" s="141" t="s">
        <v>4099</v>
      </c>
      <c r="G2993" s="141" t="s">
        <v>4099</v>
      </c>
      <c r="H2993" s="141" t="s">
        <v>4098</v>
      </c>
      <c r="I2993" s="141" t="s">
        <v>4099</v>
      </c>
      <c r="J2993" s="141" t="s">
        <v>4098</v>
      </c>
      <c r="K2993" s="141" t="s">
        <v>4098</v>
      </c>
      <c r="L2993" s="141" t="s">
        <v>4098</v>
      </c>
      <c r="M2993" s="141" t="s">
        <v>4098</v>
      </c>
      <c r="N2993" s="141" t="s">
        <v>4098</v>
      </c>
      <c r="O2993" s="141" t="s">
        <v>4098</v>
      </c>
    </row>
    <row r="2994" spans="1:15" x14ac:dyDescent="0.2">
      <c r="A2994" s="141">
        <v>338652</v>
      </c>
      <c r="B2994" s="141" t="s">
        <v>4111</v>
      </c>
      <c r="C2994" s="141" t="s">
        <v>4099</v>
      </c>
      <c r="D2994" s="141" t="s">
        <v>4099</v>
      </c>
      <c r="E2994" s="141" t="s">
        <v>4098</v>
      </c>
      <c r="F2994" s="141" t="s">
        <v>4098</v>
      </c>
      <c r="G2994" s="141" t="s">
        <v>4098</v>
      </c>
      <c r="H2994" s="141" t="s">
        <v>4099</v>
      </c>
      <c r="I2994" s="141" t="s">
        <v>4099</v>
      </c>
      <c r="J2994" s="141" t="s">
        <v>4098</v>
      </c>
      <c r="K2994" s="141" t="s">
        <v>4098</v>
      </c>
      <c r="L2994" s="141" t="s">
        <v>4098</v>
      </c>
      <c r="M2994" s="141" t="s">
        <v>4098</v>
      </c>
      <c r="N2994" s="141" t="s">
        <v>4098</v>
      </c>
      <c r="O2994" s="141" t="s">
        <v>4098</v>
      </c>
    </row>
    <row r="2995" spans="1:15" x14ac:dyDescent="0.2">
      <c r="A2995" s="141">
        <v>338653</v>
      </c>
      <c r="B2995" s="141" t="s">
        <v>4111</v>
      </c>
      <c r="C2995" s="141" t="s">
        <v>4099</v>
      </c>
      <c r="D2995" s="141" t="s">
        <v>4099</v>
      </c>
      <c r="E2995" s="141" t="s">
        <v>4099</v>
      </c>
      <c r="F2995" s="141" t="s">
        <v>4099</v>
      </c>
      <c r="G2995" s="141" t="s">
        <v>4099</v>
      </c>
      <c r="H2995" s="141" t="s">
        <v>4099</v>
      </c>
      <c r="I2995" s="141" t="s">
        <v>4099</v>
      </c>
      <c r="J2995" s="141" t="s">
        <v>4098</v>
      </c>
      <c r="K2995" s="141" t="s">
        <v>4098</v>
      </c>
      <c r="L2995" s="141" t="s">
        <v>4098</v>
      </c>
      <c r="M2995" s="141" t="s">
        <v>4098</v>
      </c>
      <c r="N2995" s="141" t="s">
        <v>4098</v>
      </c>
      <c r="O2995" s="141" t="s">
        <v>4098</v>
      </c>
    </row>
    <row r="2996" spans="1:15" x14ac:dyDescent="0.2">
      <c r="A2996" s="141">
        <v>338654</v>
      </c>
      <c r="B2996" s="141" t="s">
        <v>4111</v>
      </c>
      <c r="C2996" s="141" t="s">
        <v>4099</v>
      </c>
      <c r="D2996" s="141" t="s">
        <v>4099</v>
      </c>
      <c r="E2996" s="141" t="s">
        <v>4099</v>
      </c>
      <c r="F2996" s="141" t="s">
        <v>4099</v>
      </c>
      <c r="G2996" s="141" t="s">
        <v>4099</v>
      </c>
      <c r="H2996" s="141" t="s">
        <v>4098</v>
      </c>
      <c r="I2996" s="141" t="s">
        <v>4098</v>
      </c>
      <c r="J2996" s="141" t="s">
        <v>4098</v>
      </c>
      <c r="K2996" s="141" t="s">
        <v>4098</v>
      </c>
      <c r="L2996" s="141" t="s">
        <v>4098</v>
      </c>
      <c r="M2996" s="141" t="s">
        <v>4098</v>
      </c>
      <c r="N2996" s="141" t="s">
        <v>4098</v>
      </c>
      <c r="O2996" s="141" t="s">
        <v>4098</v>
      </c>
    </row>
    <row r="2997" spans="1:15" x14ac:dyDescent="0.2">
      <c r="A2997" s="141">
        <v>338655</v>
      </c>
      <c r="B2997" s="141" t="s">
        <v>4111</v>
      </c>
      <c r="C2997" s="141" t="s">
        <v>4099</v>
      </c>
      <c r="D2997" s="141" t="s">
        <v>4099</v>
      </c>
      <c r="E2997" s="141" t="s">
        <v>4099</v>
      </c>
      <c r="F2997" s="141" t="s">
        <v>4099</v>
      </c>
      <c r="G2997" s="141" t="s">
        <v>4099</v>
      </c>
      <c r="H2997" s="141" t="s">
        <v>4099</v>
      </c>
      <c r="I2997" s="141" t="s">
        <v>4099</v>
      </c>
      <c r="J2997" s="141" t="s">
        <v>4098</v>
      </c>
      <c r="K2997" s="141" t="s">
        <v>4098</v>
      </c>
      <c r="L2997" s="141" t="s">
        <v>4098</v>
      </c>
      <c r="M2997" s="141" t="s">
        <v>4098</v>
      </c>
      <c r="N2997" s="141" t="s">
        <v>4098</v>
      </c>
      <c r="O2997" s="141" t="s">
        <v>4098</v>
      </c>
    </row>
    <row r="2998" spans="1:15" x14ac:dyDescent="0.2">
      <c r="A2998" s="141">
        <v>338657</v>
      </c>
      <c r="B2998" s="141" t="s">
        <v>4111</v>
      </c>
      <c r="C2998" s="141" t="s">
        <v>4099</v>
      </c>
      <c r="D2998" s="141" t="s">
        <v>4099</v>
      </c>
      <c r="E2998" s="141" t="s">
        <v>4098</v>
      </c>
      <c r="F2998" s="141" t="s">
        <v>4098</v>
      </c>
      <c r="G2998" s="141" t="s">
        <v>4098</v>
      </c>
      <c r="H2998" s="141" t="s">
        <v>4098</v>
      </c>
      <c r="I2998" s="141" t="s">
        <v>4098</v>
      </c>
      <c r="J2998" s="141" t="s">
        <v>4098</v>
      </c>
      <c r="K2998" s="141" t="s">
        <v>4098</v>
      </c>
      <c r="L2998" s="141" t="s">
        <v>4098</v>
      </c>
      <c r="M2998" s="141" t="s">
        <v>4098</v>
      </c>
      <c r="N2998" s="141" t="s">
        <v>4098</v>
      </c>
      <c r="O2998" s="141" t="s">
        <v>4098</v>
      </c>
    </row>
    <row r="2999" spans="1:15" x14ac:dyDescent="0.2">
      <c r="A2999" s="141">
        <v>338658</v>
      </c>
      <c r="B2999" s="141" t="s">
        <v>4111</v>
      </c>
      <c r="C2999" s="141" t="s">
        <v>4099</v>
      </c>
      <c r="D2999" s="141" t="s">
        <v>4099</v>
      </c>
      <c r="E2999" s="141" t="s">
        <v>4099</v>
      </c>
      <c r="F2999" s="141" t="s">
        <v>4099</v>
      </c>
      <c r="G2999" s="141" t="s">
        <v>4099</v>
      </c>
      <c r="H2999" s="141" t="s">
        <v>4099</v>
      </c>
      <c r="I2999" s="141" t="s">
        <v>4099</v>
      </c>
      <c r="J2999" s="141" t="s">
        <v>4098</v>
      </c>
      <c r="K2999" s="141" t="s">
        <v>4098</v>
      </c>
      <c r="L2999" s="141" t="s">
        <v>4098</v>
      </c>
      <c r="M2999" s="141" t="s">
        <v>4098</v>
      </c>
      <c r="N2999" s="141" t="s">
        <v>4098</v>
      </c>
      <c r="O2999" s="141" t="s">
        <v>4098</v>
      </c>
    </row>
    <row r="3000" spans="1:15" x14ac:dyDescent="0.2">
      <c r="A3000" s="141">
        <v>338659</v>
      </c>
      <c r="B3000" s="141" t="s">
        <v>4111</v>
      </c>
      <c r="C3000" s="141" t="s">
        <v>4098</v>
      </c>
      <c r="D3000" s="141" t="s">
        <v>4099</v>
      </c>
      <c r="E3000" s="141" t="s">
        <v>4099</v>
      </c>
      <c r="F3000" s="141" t="s">
        <v>4099</v>
      </c>
      <c r="G3000" s="141" t="s">
        <v>4098</v>
      </c>
      <c r="H3000" s="141" t="s">
        <v>4099</v>
      </c>
      <c r="I3000" s="141" t="s">
        <v>4098</v>
      </c>
      <c r="J3000" s="141" t="s">
        <v>4098</v>
      </c>
      <c r="K3000" s="141" t="s">
        <v>4098</v>
      </c>
      <c r="L3000" s="141" t="s">
        <v>4098</v>
      </c>
      <c r="M3000" s="141" t="s">
        <v>4098</v>
      </c>
      <c r="N3000" s="141" t="s">
        <v>4098</v>
      </c>
      <c r="O3000" s="141" t="s">
        <v>4098</v>
      </c>
    </row>
    <row r="3001" spans="1:15" x14ac:dyDescent="0.2">
      <c r="A3001" s="141">
        <v>338660</v>
      </c>
      <c r="B3001" s="141" t="s">
        <v>4111</v>
      </c>
      <c r="C3001" s="141" t="s">
        <v>4099</v>
      </c>
      <c r="D3001" s="141" t="s">
        <v>4099</v>
      </c>
      <c r="E3001" s="141" t="s">
        <v>4099</v>
      </c>
      <c r="F3001" s="141" t="s">
        <v>4099</v>
      </c>
      <c r="G3001" s="141" t="s">
        <v>4099</v>
      </c>
      <c r="H3001" s="141" t="s">
        <v>4099</v>
      </c>
      <c r="I3001" s="141" t="s">
        <v>4099</v>
      </c>
      <c r="J3001" s="141" t="s">
        <v>4098</v>
      </c>
      <c r="K3001" s="141" t="s">
        <v>4098</v>
      </c>
      <c r="L3001" s="141" t="s">
        <v>4098</v>
      </c>
      <c r="M3001" s="141" t="s">
        <v>4098</v>
      </c>
      <c r="N3001" s="141" t="s">
        <v>4098</v>
      </c>
      <c r="O3001" s="141" t="s">
        <v>4098</v>
      </c>
    </row>
    <row r="3002" spans="1:15" x14ac:dyDescent="0.2">
      <c r="A3002" s="141">
        <v>338661</v>
      </c>
      <c r="B3002" s="141" t="s">
        <v>4111</v>
      </c>
      <c r="C3002" s="141" t="s">
        <v>4099</v>
      </c>
      <c r="D3002" s="141" t="s">
        <v>4099</v>
      </c>
      <c r="E3002" s="141" t="s">
        <v>4099</v>
      </c>
      <c r="F3002" s="141" t="s">
        <v>4099</v>
      </c>
      <c r="G3002" s="141" t="s">
        <v>4099</v>
      </c>
      <c r="H3002" s="141" t="s">
        <v>4099</v>
      </c>
      <c r="I3002" s="141" t="s">
        <v>4099</v>
      </c>
      <c r="J3002" s="141" t="s">
        <v>4098</v>
      </c>
      <c r="K3002" s="141" t="s">
        <v>4098</v>
      </c>
      <c r="L3002" s="141" t="s">
        <v>4098</v>
      </c>
      <c r="M3002" s="141" t="s">
        <v>4098</v>
      </c>
      <c r="N3002" s="141" t="s">
        <v>4098</v>
      </c>
      <c r="O3002" s="141" t="s">
        <v>4098</v>
      </c>
    </row>
    <row r="3003" spans="1:15" x14ac:dyDescent="0.2">
      <c r="A3003" s="141">
        <v>338662</v>
      </c>
      <c r="B3003" s="141" t="s">
        <v>4111</v>
      </c>
      <c r="C3003" s="141" t="s">
        <v>4099</v>
      </c>
      <c r="D3003" s="141" t="s">
        <v>4098</v>
      </c>
      <c r="E3003" s="141" t="s">
        <v>4099</v>
      </c>
      <c r="F3003" s="141" t="s">
        <v>4098</v>
      </c>
      <c r="G3003" s="141" t="s">
        <v>4099</v>
      </c>
      <c r="H3003" s="141" t="s">
        <v>4098</v>
      </c>
      <c r="I3003" s="141" t="s">
        <v>4099</v>
      </c>
      <c r="J3003" s="141" t="s">
        <v>4098</v>
      </c>
      <c r="K3003" s="141" t="s">
        <v>4098</v>
      </c>
      <c r="L3003" s="141" t="s">
        <v>4098</v>
      </c>
      <c r="M3003" s="141" t="s">
        <v>4098</v>
      </c>
      <c r="N3003" s="141" t="s">
        <v>4098</v>
      </c>
      <c r="O3003" s="141" t="s">
        <v>4098</v>
      </c>
    </row>
    <row r="3004" spans="1:15" x14ac:dyDescent="0.2">
      <c r="A3004" s="141">
        <v>338663</v>
      </c>
      <c r="B3004" s="141" t="s">
        <v>4111</v>
      </c>
      <c r="C3004" s="141" t="s">
        <v>4099</v>
      </c>
      <c r="D3004" s="141" t="s">
        <v>4099</v>
      </c>
      <c r="E3004" s="141" t="s">
        <v>4099</v>
      </c>
      <c r="F3004" s="141" t="s">
        <v>4099</v>
      </c>
      <c r="G3004" s="141" t="s">
        <v>4099</v>
      </c>
      <c r="H3004" s="141" t="s">
        <v>4099</v>
      </c>
      <c r="I3004" s="141" t="s">
        <v>4099</v>
      </c>
      <c r="J3004" s="141" t="s">
        <v>4098</v>
      </c>
      <c r="K3004" s="141" t="s">
        <v>4098</v>
      </c>
      <c r="L3004" s="141" t="s">
        <v>4098</v>
      </c>
      <c r="M3004" s="141" t="s">
        <v>4098</v>
      </c>
      <c r="N3004" s="141" t="s">
        <v>4098</v>
      </c>
      <c r="O3004" s="141" t="s">
        <v>4098</v>
      </c>
    </row>
    <row r="3005" spans="1:15" x14ac:dyDescent="0.2">
      <c r="A3005" s="141">
        <v>338664</v>
      </c>
      <c r="B3005" s="141" t="s">
        <v>4111</v>
      </c>
      <c r="C3005" s="141" t="s">
        <v>4099</v>
      </c>
      <c r="D3005" s="141" t="s">
        <v>4099</v>
      </c>
      <c r="E3005" s="141" t="s">
        <v>4099</v>
      </c>
      <c r="F3005" s="141" t="s">
        <v>4099</v>
      </c>
      <c r="G3005" s="141" t="s">
        <v>4099</v>
      </c>
      <c r="H3005" s="141" t="s">
        <v>4099</v>
      </c>
      <c r="I3005" s="141" t="s">
        <v>4099</v>
      </c>
      <c r="J3005" s="141" t="s">
        <v>4098</v>
      </c>
      <c r="K3005" s="141" t="s">
        <v>4098</v>
      </c>
      <c r="L3005" s="141" t="s">
        <v>4098</v>
      </c>
      <c r="M3005" s="141" t="s">
        <v>4098</v>
      </c>
      <c r="N3005" s="141" t="s">
        <v>4098</v>
      </c>
      <c r="O3005" s="141" t="s">
        <v>4098</v>
      </c>
    </row>
    <row r="3006" spans="1:15" x14ac:dyDescent="0.2">
      <c r="A3006" s="141">
        <v>338666</v>
      </c>
      <c r="B3006" s="141" t="s">
        <v>4111</v>
      </c>
      <c r="C3006" s="141" t="s">
        <v>4099</v>
      </c>
      <c r="D3006" s="141" t="s">
        <v>4098</v>
      </c>
      <c r="E3006" s="141" t="s">
        <v>4098</v>
      </c>
      <c r="F3006" s="141" t="s">
        <v>4099</v>
      </c>
      <c r="G3006" s="141" t="s">
        <v>4099</v>
      </c>
      <c r="H3006" s="141" t="s">
        <v>4099</v>
      </c>
      <c r="I3006" s="141" t="s">
        <v>4099</v>
      </c>
      <c r="J3006" s="141" t="s">
        <v>4098</v>
      </c>
      <c r="K3006" s="141" t="s">
        <v>4098</v>
      </c>
      <c r="L3006" s="141" t="s">
        <v>4098</v>
      </c>
      <c r="M3006" s="141" t="s">
        <v>4098</v>
      </c>
      <c r="N3006" s="141" t="s">
        <v>4098</v>
      </c>
      <c r="O3006" s="141" t="s">
        <v>4098</v>
      </c>
    </row>
    <row r="3007" spans="1:15" x14ac:dyDescent="0.2">
      <c r="A3007" s="141">
        <v>338667</v>
      </c>
      <c r="B3007" s="141" t="s">
        <v>4111</v>
      </c>
      <c r="C3007" s="141" t="s">
        <v>4099</v>
      </c>
      <c r="D3007" s="141" t="s">
        <v>4099</v>
      </c>
      <c r="E3007" s="141" t="s">
        <v>4099</v>
      </c>
      <c r="F3007" s="141" t="s">
        <v>4099</v>
      </c>
      <c r="G3007" s="141" t="s">
        <v>4099</v>
      </c>
      <c r="H3007" s="141" t="s">
        <v>4099</v>
      </c>
      <c r="I3007" s="141" t="s">
        <v>4099</v>
      </c>
      <c r="J3007" s="141" t="s">
        <v>4098</v>
      </c>
      <c r="K3007" s="141" t="s">
        <v>4098</v>
      </c>
      <c r="L3007" s="141" t="s">
        <v>4098</v>
      </c>
      <c r="M3007" s="141" t="s">
        <v>4098</v>
      </c>
      <c r="N3007" s="141" t="s">
        <v>4098</v>
      </c>
      <c r="O3007" s="141" t="s">
        <v>4098</v>
      </c>
    </row>
    <row r="3008" spans="1:15" x14ac:dyDescent="0.2">
      <c r="A3008" s="141">
        <v>338668</v>
      </c>
      <c r="B3008" s="141" t="s">
        <v>4111</v>
      </c>
      <c r="C3008" s="141" t="s">
        <v>4099</v>
      </c>
      <c r="D3008" s="141" t="s">
        <v>4098</v>
      </c>
      <c r="E3008" s="141" t="s">
        <v>4099</v>
      </c>
      <c r="F3008" s="141" t="s">
        <v>4098</v>
      </c>
      <c r="G3008" s="141" t="s">
        <v>4098</v>
      </c>
      <c r="H3008" s="141" t="s">
        <v>4099</v>
      </c>
      <c r="I3008" s="141" t="s">
        <v>4098</v>
      </c>
      <c r="J3008" s="141" t="s">
        <v>4098</v>
      </c>
      <c r="K3008" s="141" t="s">
        <v>4098</v>
      </c>
      <c r="L3008" s="141" t="s">
        <v>4098</v>
      </c>
      <c r="M3008" s="141" t="s">
        <v>4098</v>
      </c>
      <c r="N3008" s="141" t="s">
        <v>4098</v>
      </c>
      <c r="O3008" s="141" t="s">
        <v>4098</v>
      </c>
    </row>
    <row r="3009" spans="1:15" x14ac:dyDescent="0.2">
      <c r="A3009" s="141">
        <v>338669</v>
      </c>
      <c r="B3009" s="141" t="s">
        <v>4111</v>
      </c>
      <c r="C3009" s="141" t="s">
        <v>4099</v>
      </c>
      <c r="D3009" s="141" t="s">
        <v>4099</v>
      </c>
      <c r="E3009" s="141" t="s">
        <v>4099</v>
      </c>
      <c r="F3009" s="141" t="s">
        <v>4099</v>
      </c>
      <c r="G3009" s="141" t="s">
        <v>4099</v>
      </c>
      <c r="H3009" s="141" t="s">
        <v>4099</v>
      </c>
      <c r="I3009" s="141" t="s">
        <v>4099</v>
      </c>
      <c r="J3009" s="141" t="s">
        <v>4098</v>
      </c>
      <c r="K3009" s="141" t="s">
        <v>4098</v>
      </c>
      <c r="L3009" s="141" t="s">
        <v>4098</v>
      </c>
      <c r="M3009" s="141" t="s">
        <v>4098</v>
      </c>
      <c r="N3009" s="141" t="s">
        <v>4098</v>
      </c>
      <c r="O3009" s="141" t="s">
        <v>4098</v>
      </c>
    </row>
    <row r="3010" spans="1:15" x14ac:dyDescent="0.2">
      <c r="A3010" s="141">
        <v>338671</v>
      </c>
      <c r="B3010" s="141" t="s">
        <v>4111</v>
      </c>
      <c r="C3010" s="141" t="s">
        <v>4099</v>
      </c>
      <c r="D3010" s="141" t="s">
        <v>4099</v>
      </c>
      <c r="E3010" s="141" t="s">
        <v>4099</v>
      </c>
      <c r="F3010" s="141" t="s">
        <v>4099</v>
      </c>
      <c r="G3010" s="141" t="s">
        <v>4099</v>
      </c>
      <c r="H3010" s="141" t="s">
        <v>4099</v>
      </c>
      <c r="I3010" s="141" t="s">
        <v>4099</v>
      </c>
      <c r="J3010" s="141" t="s">
        <v>4098</v>
      </c>
      <c r="K3010" s="141" t="s">
        <v>4098</v>
      </c>
      <c r="L3010" s="141" t="s">
        <v>4098</v>
      </c>
      <c r="M3010" s="141" t="s">
        <v>4098</v>
      </c>
      <c r="N3010" s="141" t="s">
        <v>4098</v>
      </c>
      <c r="O3010" s="141" t="s">
        <v>4098</v>
      </c>
    </row>
    <row r="3011" spans="1:15" x14ac:dyDescent="0.2">
      <c r="A3011" s="141">
        <v>338672</v>
      </c>
      <c r="B3011" s="141" t="s">
        <v>4111</v>
      </c>
      <c r="C3011" s="141" t="s">
        <v>4099</v>
      </c>
      <c r="D3011" s="141" t="s">
        <v>4099</v>
      </c>
      <c r="E3011" s="141" t="s">
        <v>4098</v>
      </c>
      <c r="F3011" s="141" t="s">
        <v>4099</v>
      </c>
      <c r="G3011" s="141" t="s">
        <v>4098</v>
      </c>
      <c r="H3011" s="141" t="s">
        <v>4099</v>
      </c>
      <c r="I3011" s="141" t="s">
        <v>4099</v>
      </c>
      <c r="J3011" s="141" t="s">
        <v>4098</v>
      </c>
      <c r="K3011" s="141" t="s">
        <v>4098</v>
      </c>
      <c r="L3011" s="141" t="s">
        <v>4098</v>
      </c>
      <c r="M3011" s="141" t="s">
        <v>4098</v>
      </c>
      <c r="N3011" s="141" t="s">
        <v>4098</v>
      </c>
      <c r="O3011" s="141" t="s">
        <v>4098</v>
      </c>
    </row>
    <row r="3012" spans="1:15" x14ac:dyDescent="0.2">
      <c r="A3012" s="141">
        <v>338673</v>
      </c>
      <c r="B3012" s="141" t="s">
        <v>4111</v>
      </c>
      <c r="C3012" s="141" t="s">
        <v>4099</v>
      </c>
      <c r="D3012" s="141" t="s">
        <v>4099</v>
      </c>
      <c r="E3012" s="141" t="s">
        <v>4099</v>
      </c>
      <c r="F3012" s="141" t="s">
        <v>4098</v>
      </c>
      <c r="G3012" s="141" t="s">
        <v>4098</v>
      </c>
      <c r="H3012" s="141" t="s">
        <v>4098</v>
      </c>
      <c r="I3012" s="141" t="s">
        <v>4098</v>
      </c>
      <c r="J3012" s="141" t="s">
        <v>4098</v>
      </c>
      <c r="K3012" s="141" t="s">
        <v>4098</v>
      </c>
      <c r="L3012" s="141" t="s">
        <v>4098</v>
      </c>
      <c r="M3012" s="141" t="s">
        <v>4098</v>
      </c>
      <c r="N3012" s="141" t="s">
        <v>4098</v>
      </c>
      <c r="O3012" s="141" t="s">
        <v>4098</v>
      </c>
    </row>
    <row r="3013" spans="1:15" x14ac:dyDescent="0.2">
      <c r="A3013" s="141">
        <v>338674</v>
      </c>
      <c r="B3013" s="141" t="s">
        <v>4111</v>
      </c>
      <c r="C3013" s="141" t="s">
        <v>4099</v>
      </c>
      <c r="D3013" s="141" t="s">
        <v>4098</v>
      </c>
      <c r="E3013" s="141" t="s">
        <v>4099</v>
      </c>
      <c r="F3013" s="141" t="s">
        <v>4098</v>
      </c>
      <c r="G3013" s="141" t="s">
        <v>4098</v>
      </c>
      <c r="H3013" s="141" t="s">
        <v>4099</v>
      </c>
      <c r="I3013" s="141" t="s">
        <v>4099</v>
      </c>
      <c r="J3013" s="141" t="s">
        <v>4098</v>
      </c>
      <c r="K3013" s="141" t="s">
        <v>4098</v>
      </c>
      <c r="L3013" s="141" t="s">
        <v>4098</v>
      </c>
      <c r="M3013" s="141" t="s">
        <v>4098</v>
      </c>
      <c r="N3013" s="141" t="s">
        <v>4098</v>
      </c>
      <c r="O3013" s="141" t="s">
        <v>4098</v>
      </c>
    </row>
    <row r="3014" spans="1:15" x14ac:dyDescent="0.2">
      <c r="A3014" s="141">
        <v>338676</v>
      </c>
      <c r="B3014" s="141" t="s">
        <v>4111</v>
      </c>
      <c r="C3014" s="141" t="s">
        <v>4099</v>
      </c>
      <c r="D3014" s="141" t="s">
        <v>4099</v>
      </c>
      <c r="E3014" s="141" t="s">
        <v>4099</v>
      </c>
      <c r="F3014" s="141" t="s">
        <v>4099</v>
      </c>
      <c r="G3014" s="141" t="s">
        <v>4099</v>
      </c>
      <c r="H3014" s="141" t="s">
        <v>4099</v>
      </c>
      <c r="I3014" s="141" t="s">
        <v>4099</v>
      </c>
      <c r="J3014" s="141" t="s">
        <v>4098</v>
      </c>
      <c r="K3014" s="141" t="s">
        <v>4098</v>
      </c>
      <c r="L3014" s="141" t="s">
        <v>4098</v>
      </c>
      <c r="M3014" s="141" t="s">
        <v>4098</v>
      </c>
      <c r="N3014" s="141" t="s">
        <v>4098</v>
      </c>
      <c r="O3014" s="141" t="s">
        <v>4098</v>
      </c>
    </row>
    <row r="3015" spans="1:15" x14ac:dyDescent="0.2">
      <c r="A3015" s="141">
        <v>338677</v>
      </c>
      <c r="B3015" s="141" t="s">
        <v>4111</v>
      </c>
      <c r="C3015" s="141" t="s">
        <v>4099</v>
      </c>
      <c r="D3015" s="141" t="s">
        <v>4099</v>
      </c>
      <c r="E3015" s="141" t="s">
        <v>4099</v>
      </c>
      <c r="F3015" s="141" t="s">
        <v>4099</v>
      </c>
      <c r="G3015" s="141" t="s">
        <v>4098</v>
      </c>
      <c r="H3015" s="141" t="s">
        <v>4099</v>
      </c>
      <c r="I3015" s="141" t="s">
        <v>4098</v>
      </c>
      <c r="J3015" s="141" t="s">
        <v>4098</v>
      </c>
      <c r="K3015" s="141" t="s">
        <v>4098</v>
      </c>
      <c r="L3015" s="141" t="s">
        <v>4098</v>
      </c>
      <c r="M3015" s="141" t="s">
        <v>4098</v>
      </c>
      <c r="N3015" s="141" t="s">
        <v>4098</v>
      </c>
      <c r="O3015" s="141" t="s">
        <v>4098</v>
      </c>
    </row>
    <row r="3016" spans="1:15" x14ac:dyDescent="0.2">
      <c r="A3016" s="141">
        <v>338678</v>
      </c>
      <c r="B3016" s="141" t="s">
        <v>4111</v>
      </c>
      <c r="C3016" s="141" t="s">
        <v>4099</v>
      </c>
      <c r="D3016" s="141" t="s">
        <v>4099</v>
      </c>
      <c r="E3016" s="141" t="s">
        <v>4099</v>
      </c>
      <c r="F3016" s="141" t="s">
        <v>4099</v>
      </c>
      <c r="G3016" s="141" t="s">
        <v>4099</v>
      </c>
      <c r="H3016" s="141" t="s">
        <v>4099</v>
      </c>
      <c r="I3016" s="141" t="s">
        <v>4099</v>
      </c>
      <c r="J3016" s="141" t="s">
        <v>4098</v>
      </c>
      <c r="K3016" s="141" t="s">
        <v>4098</v>
      </c>
      <c r="L3016" s="141" t="s">
        <v>4098</v>
      </c>
      <c r="M3016" s="141" t="s">
        <v>4098</v>
      </c>
      <c r="N3016" s="141" t="s">
        <v>4098</v>
      </c>
      <c r="O3016" s="141" t="s">
        <v>4098</v>
      </c>
    </row>
    <row r="3017" spans="1:15" x14ac:dyDescent="0.2">
      <c r="A3017" s="141">
        <v>338679</v>
      </c>
      <c r="B3017" s="141" t="s">
        <v>4111</v>
      </c>
      <c r="C3017" s="141" t="s">
        <v>4098</v>
      </c>
      <c r="D3017" s="141" t="s">
        <v>4099</v>
      </c>
      <c r="E3017" s="141" t="s">
        <v>4099</v>
      </c>
      <c r="F3017" s="141" t="s">
        <v>4099</v>
      </c>
      <c r="G3017" s="141" t="s">
        <v>4099</v>
      </c>
      <c r="H3017" s="141" t="s">
        <v>4099</v>
      </c>
      <c r="I3017" s="141" t="s">
        <v>4099</v>
      </c>
      <c r="J3017" s="141" t="s">
        <v>4098</v>
      </c>
      <c r="K3017" s="141" t="s">
        <v>4098</v>
      </c>
      <c r="L3017" s="141" t="s">
        <v>4098</v>
      </c>
      <c r="M3017" s="141" t="s">
        <v>4098</v>
      </c>
      <c r="N3017" s="141" t="s">
        <v>4098</v>
      </c>
      <c r="O3017" s="141" t="s">
        <v>4098</v>
      </c>
    </row>
    <row r="3018" spans="1:15" x14ac:dyDescent="0.2">
      <c r="A3018" s="141">
        <v>338681</v>
      </c>
      <c r="B3018" s="141" t="s">
        <v>4111</v>
      </c>
      <c r="C3018" s="141" t="s">
        <v>4099</v>
      </c>
      <c r="D3018" s="141" t="s">
        <v>4099</v>
      </c>
      <c r="E3018" s="141" t="s">
        <v>4099</v>
      </c>
      <c r="F3018" s="141" t="s">
        <v>4099</v>
      </c>
      <c r="G3018" s="141" t="s">
        <v>4099</v>
      </c>
      <c r="H3018" s="141" t="s">
        <v>4099</v>
      </c>
      <c r="I3018" s="141" t="s">
        <v>4099</v>
      </c>
      <c r="J3018" s="141" t="s">
        <v>4098</v>
      </c>
      <c r="K3018" s="141" t="s">
        <v>4098</v>
      </c>
      <c r="L3018" s="141" t="s">
        <v>4098</v>
      </c>
      <c r="M3018" s="141" t="s">
        <v>4098</v>
      </c>
      <c r="N3018" s="141" t="s">
        <v>4098</v>
      </c>
      <c r="O3018" s="141" t="s">
        <v>4098</v>
      </c>
    </row>
    <row r="3019" spans="1:15" x14ac:dyDescent="0.2">
      <c r="A3019" s="141">
        <v>338682</v>
      </c>
      <c r="B3019" s="141" t="s">
        <v>4111</v>
      </c>
      <c r="C3019" s="141" t="s">
        <v>4099</v>
      </c>
      <c r="D3019" s="141" t="s">
        <v>4099</v>
      </c>
      <c r="E3019" s="141" t="s">
        <v>4099</v>
      </c>
      <c r="F3019" s="141" t="s">
        <v>4099</v>
      </c>
      <c r="G3019" s="141" t="s">
        <v>4099</v>
      </c>
      <c r="H3019" s="141" t="s">
        <v>4099</v>
      </c>
      <c r="I3019" s="141" t="s">
        <v>4099</v>
      </c>
      <c r="J3019" s="141" t="s">
        <v>4098</v>
      </c>
      <c r="K3019" s="141" t="s">
        <v>4098</v>
      </c>
      <c r="L3019" s="141" t="s">
        <v>4098</v>
      </c>
      <c r="M3019" s="141" t="s">
        <v>4098</v>
      </c>
      <c r="N3019" s="141" t="s">
        <v>4098</v>
      </c>
      <c r="O3019" s="141" t="s">
        <v>4098</v>
      </c>
    </row>
    <row r="3020" spans="1:15" x14ac:dyDescent="0.2">
      <c r="A3020" s="141">
        <v>338684</v>
      </c>
      <c r="B3020" s="141" t="s">
        <v>4111</v>
      </c>
      <c r="C3020" s="141" t="s">
        <v>4099</v>
      </c>
      <c r="D3020" s="141" t="s">
        <v>4098</v>
      </c>
      <c r="E3020" s="141" t="s">
        <v>4098</v>
      </c>
      <c r="F3020" s="141" t="s">
        <v>4099</v>
      </c>
      <c r="G3020" s="141" t="s">
        <v>4098</v>
      </c>
      <c r="H3020" s="141" t="s">
        <v>4098</v>
      </c>
      <c r="I3020" s="141" t="s">
        <v>4098</v>
      </c>
      <c r="J3020" s="141" t="s">
        <v>4098</v>
      </c>
      <c r="K3020" s="141" t="s">
        <v>4098</v>
      </c>
      <c r="L3020" s="141" t="s">
        <v>4098</v>
      </c>
      <c r="M3020" s="141" t="s">
        <v>4098</v>
      </c>
      <c r="N3020" s="141" t="s">
        <v>4098</v>
      </c>
      <c r="O3020" s="141" t="s">
        <v>4098</v>
      </c>
    </row>
    <row r="3021" spans="1:15" x14ac:dyDescent="0.2">
      <c r="A3021" s="141">
        <v>338685</v>
      </c>
      <c r="B3021" s="141" t="s">
        <v>4111</v>
      </c>
      <c r="C3021" s="141" t="s">
        <v>4099</v>
      </c>
      <c r="D3021" s="141" t="s">
        <v>4099</v>
      </c>
      <c r="E3021" s="141" t="s">
        <v>4099</v>
      </c>
      <c r="F3021" s="141" t="s">
        <v>4099</v>
      </c>
      <c r="G3021" s="141" t="s">
        <v>4099</v>
      </c>
      <c r="H3021" s="141" t="s">
        <v>4099</v>
      </c>
      <c r="I3021" s="141" t="s">
        <v>4098</v>
      </c>
      <c r="J3021" s="141" t="s">
        <v>4098</v>
      </c>
      <c r="K3021" s="141" t="s">
        <v>4098</v>
      </c>
      <c r="L3021" s="141" t="s">
        <v>4098</v>
      </c>
      <c r="M3021" s="141" t="s">
        <v>4098</v>
      </c>
      <c r="N3021" s="141" t="s">
        <v>4098</v>
      </c>
      <c r="O3021" s="141" t="s">
        <v>4098</v>
      </c>
    </row>
    <row r="3022" spans="1:15" x14ac:dyDescent="0.2">
      <c r="A3022" s="141">
        <v>338686</v>
      </c>
      <c r="B3022" s="141" t="s">
        <v>4111</v>
      </c>
      <c r="C3022" s="141" t="s">
        <v>4099</v>
      </c>
      <c r="D3022" s="141" t="s">
        <v>4099</v>
      </c>
      <c r="E3022" s="141" t="s">
        <v>4099</v>
      </c>
      <c r="F3022" s="141" t="s">
        <v>4099</v>
      </c>
      <c r="G3022" s="141" t="s">
        <v>4099</v>
      </c>
      <c r="H3022" s="141" t="s">
        <v>4099</v>
      </c>
      <c r="I3022" s="141" t="s">
        <v>4099</v>
      </c>
      <c r="J3022" s="141" t="s">
        <v>4098</v>
      </c>
      <c r="K3022" s="141" t="s">
        <v>4098</v>
      </c>
      <c r="L3022" s="141" t="s">
        <v>4098</v>
      </c>
      <c r="M3022" s="141" t="s">
        <v>4098</v>
      </c>
      <c r="N3022" s="141" t="s">
        <v>4098</v>
      </c>
      <c r="O3022" s="141" t="s">
        <v>4098</v>
      </c>
    </row>
    <row r="3023" spans="1:15" x14ac:dyDescent="0.2">
      <c r="A3023" s="141">
        <v>338687</v>
      </c>
      <c r="B3023" s="141" t="s">
        <v>4111</v>
      </c>
      <c r="C3023" s="141" t="s">
        <v>4099</v>
      </c>
      <c r="D3023" s="141" t="s">
        <v>4099</v>
      </c>
      <c r="E3023" s="141" t="s">
        <v>4099</v>
      </c>
      <c r="F3023" s="141" t="s">
        <v>4099</v>
      </c>
      <c r="G3023" s="141" t="s">
        <v>4099</v>
      </c>
      <c r="H3023" s="141" t="s">
        <v>4099</v>
      </c>
      <c r="I3023" s="141" t="s">
        <v>4099</v>
      </c>
      <c r="J3023" s="141" t="s">
        <v>4098</v>
      </c>
      <c r="K3023" s="141" t="s">
        <v>4098</v>
      </c>
      <c r="L3023" s="141" t="s">
        <v>4098</v>
      </c>
      <c r="M3023" s="141" t="s">
        <v>4098</v>
      </c>
      <c r="N3023" s="141" t="s">
        <v>4098</v>
      </c>
      <c r="O3023" s="141" t="s">
        <v>4098</v>
      </c>
    </row>
    <row r="3024" spans="1:15" x14ac:dyDescent="0.2">
      <c r="A3024" s="141">
        <v>338688</v>
      </c>
      <c r="B3024" s="141" t="s">
        <v>4111</v>
      </c>
      <c r="C3024" s="141" t="s">
        <v>4099</v>
      </c>
      <c r="D3024" s="141" t="s">
        <v>4099</v>
      </c>
      <c r="E3024" s="141" t="s">
        <v>4099</v>
      </c>
      <c r="F3024" s="141" t="s">
        <v>4099</v>
      </c>
      <c r="G3024" s="141" t="s">
        <v>4099</v>
      </c>
      <c r="H3024" s="141" t="s">
        <v>4099</v>
      </c>
      <c r="I3024" s="141" t="s">
        <v>4099</v>
      </c>
      <c r="J3024" s="141" t="s">
        <v>4098</v>
      </c>
      <c r="K3024" s="141" t="s">
        <v>4098</v>
      </c>
      <c r="L3024" s="141" t="s">
        <v>4098</v>
      </c>
      <c r="M3024" s="141" t="s">
        <v>4098</v>
      </c>
      <c r="N3024" s="141" t="s">
        <v>4098</v>
      </c>
      <c r="O3024" s="141" t="s">
        <v>4098</v>
      </c>
    </row>
    <row r="3025" spans="1:15" x14ac:dyDescent="0.2">
      <c r="A3025" s="141">
        <v>338689</v>
      </c>
      <c r="B3025" s="141" t="s">
        <v>4111</v>
      </c>
      <c r="C3025" s="141" t="s">
        <v>4099</v>
      </c>
      <c r="D3025" s="141" t="s">
        <v>4099</v>
      </c>
      <c r="E3025" s="141" t="s">
        <v>4099</v>
      </c>
      <c r="F3025" s="141" t="s">
        <v>4099</v>
      </c>
      <c r="G3025" s="141" t="s">
        <v>4099</v>
      </c>
      <c r="H3025" s="141" t="s">
        <v>4099</v>
      </c>
      <c r="I3025" s="141" t="s">
        <v>4099</v>
      </c>
      <c r="J3025" s="141" t="s">
        <v>4098</v>
      </c>
      <c r="K3025" s="141" t="s">
        <v>4098</v>
      </c>
      <c r="L3025" s="141" t="s">
        <v>4098</v>
      </c>
      <c r="M3025" s="141" t="s">
        <v>4098</v>
      </c>
      <c r="N3025" s="141" t="s">
        <v>4098</v>
      </c>
      <c r="O3025" s="141" t="s">
        <v>4098</v>
      </c>
    </row>
    <row r="3026" spans="1:15" x14ac:dyDescent="0.2">
      <c r="A3026" s="141">
        <v>338691</v>
      </c>
      <c r="B3026" s="141" t="s">
        <v>4111</v>
      </c>
      <c r="C3026" s="141" t="s">
        <v>4099</v>
      </c>
      <c r="D3026" s="141" t="s">
        <v>4099</v>
      </c>
      <c r="E3026" s="141" t="s">
        <v>4099</v>
      </c>
      <c r="F3026" s="141" t="s">
        <v>4099</v>
      </c>
      <c r="G3026" s="141" t="s">
        <v>4099</v>
      </c>
      <c r="H3026" s="141" t="s">
        <v>4099</v>
      </c>
      <c r="I3026" s="141" t="s">
        <v>4099</v>
      </c>
      <c r="J3026" s="141" t="s">
        <v>4098</v>
      </c>
      <c r="K3026" s="141" t="s">
        <v>4098</v>
      </c>
      <c r="L3026" s="141" t="s">
        <v>4098</v>
      </c>
      <c r="M3026" s="141" t="s">
        <v>4098</v>
      </c>
      <c r="N3026" s="141" t="s">
        <v>4098</v>
      </c>
      <c r="O3026" s="141" t="s">
        <v>4098</v>
      </c>
    </row>
    <row r="3027" spans="1:15" x14ac:dyDescent="0.2">
      <c r="A3027" s="141">
        <v>338692</v>
      </c>
      <c r="B3027" s="141" t="s">
        <v>4111</v>
      </c>
      <c r="C3027" s="141" t="s">
        <v>4099</v>
      </c>
      <c r="D3027" s="141" t="s">
        <v>4099</v>
      </c>
      <c r="E3027" s="141" t="s">
        <v>4099</v>
      </c>
      <c r="F3027" s="141" t="s">
        <v>4099</v>
      </c>
      <c r="G3027" s="141" t="s">
        <v>4099</v>
      </c>
      <c r="H3027" s="141" t="s">
        <v>4099</v>
      </c>
      <c r="I3027" s="141" t="s">
        <v>4099</v>
      </c>
      <c r="J3027" s="141" t="s">
        <v>4098</v>
      </c>
      <c r="K3027" s="141" t="s">
        <v>4098</v>
      </c>
      <c r="L3027" s="141" t="s">
        <v>4098</v>
      </c>
      <c r="M3027" s="141" t="s">
        <v>4098</v>
      </c>
      <c r="N3027" s="141" t="s">
        <v>4098</v>
      </c>
      <c r="O3027" s="141" t="s">
        <v>4098</v>
      </c>
    </row>
    <row r="3028" spans="1:15" x14ac:dyDescent="0.2">
      <c r="A3028" s="141">
        <v>338693</v>
      </c>
      <c r="B3028" s="141" t="s">
        <v>4111</v>
      </c>
      <c r="C3028" s="141" t="s">
        <v>4099</v>
      </c>
      <c r="D3028" s="141" t="s">
        <v>4099</v>
      </c>
      <c r="E3028" s="141" t="s">
        <v>4099</v>
      </c>
      <c r="F3028" s="141" t="s">
        <v>4099</v>
      </c>
      <c r="G3028" s="141" t="s">
        <v>4098</v>
      </c>
      <c r="H3028" s="141" t="s">
        <v>4099</v>
      </c>
      <c r="I3028" s="141" t="s">
        <v>4099</v>
      </c>
      <c r="J3028" s="141" t="s">
        <v>4098</v>
      </c>
      <c r="K3028" s="141" t="s">
        <v>4098</v>
      </c>
      <c r="L3028" s="141" t="s">
        <v>4098</v>
      </c>
      <c r="M3028" s="141" t="s">
        <v>4098</v>
      </c>
      <c r="N3028" s="141" t="s">
        <v>4098</v>
      </c>
      <c r="O3028" s="141" t="s">
        <v>4098</v>
      </c>
    </row>
    <row r="3029" spans="1:15" x14ac:dyDescent="0.2">
      <c r="A3029" s="141">
        <v>338694</v>
      </c>
      <c r="B3029" s="141" t="s">
        <v>4111</v>
      </c>
      <c r="C3029" s="141" t="s">
        <v>4099</v>
      </c>
      <c r="D3029" s="141" t="s">
        <v>4099</v>
      </c>
      <c r="E3029" s="141" t="s">
        <v>4099</v>
      </c>
      <c r="F3029" s="141" t="s">
        <v>4099</v>
      </c>
      <c r="G3029" s="141" t="s">
        <v>4099</v>
      </c>
      <c r="H3029" s="141" t="s">
        <v>4098</v>
      </c>
      <c r="I3029" s="141" t="s">
        <v>4098</v>
      </c>
      <c r="J3029" s="141" t="s">
        <v>4098</v>
      </c>
      <c r="K3029" s="141" t="s">
        <v>4098</v>
      </c>
      <c r="L3029" s="141" t="s">
        <v>4098</v>
      </c>
      <c r="M3029" s="141" t="s">
        <v>4098</v>
      </c>
      <c r="N3029" s="141" t="s">
        <v>4098</v>
      </c>
      <c r="O3029" s="141" t="s">
        <v>4098</v>
      </c>
    </row>
    <row r="3030" spans="1:15" x14ac:dyDescent="0.2">
      <c r="A3030" s="141">
        <v>338697</v>
      </c>
      <c r="B3030" s="141" t="s">
        <v>4111</v>
      </c>
      <c r="C3030" s="141" t="s">
        <v>4099</v>
      </c>
      <c r="D3030" s="141" t="s">
        <v>4099</v>
      </c>
      <c r="E3030" s="141" t="s">
        <v>4099</v>
      </c>
      <c r="F3030" s="141" t="s">
        <v>4099</v>
      </c>
      <c r="G3030" s="141" t="s">
        <v>4099</v>
      </c>
      <c r="H3030" s="141" t="s">
        <v>4099</v>
      </c>
      <c r="I3030" s="141" t="s">
        <v>4099</v>
      </c>
      <c r="J3030" s="141" t="s">
        <v>4098</v>
      </c>
      <c r="K3030" s="141" t="s">
        <v>4098</v>
      </c>
      <c r="L3030" s="141" t="s">
        <v>4098</v>
      </c>
      <c r="M3030" s="141" t="s">
        <v>4098</v>
      </c>
      <c r="N3030" s="141" t="s">
        <v>4098</v>
      </c>
      <c r="O3030" s="141" t="s">
        <v>4098</v>
      </c>
    </row>
    <row r="3031" spans="1:15" x14ac:dyDescent="0.2">
      <c r="A3031" s="141">
        <v>338698</v>
      </c>
      <c r="B3031" s="141" t="s">
        <v>4111</v>
      </c>
      <c r="C3031" s="141" t="s">
        <v>4099</v>
      </c>
      <c r="D3031" s="141" t="s">
        <v>4099</v>
      </c>
      <c r="E3031" s="141" t="s">
        <v>4099</v>
      </c>
      <c r="F3031" s="141" t="s">
        <v>4099</v>
      </c>
      <c r="G3031" s="141" t="s">
        <v>4099</v>
      </c>
      <c r="H3031" s="141" t="s">
        <v>4099</v>
      </c>
      <c r="I3031" s="141" t="s">
        <v>4099</v>
      </c>
      <c r="J3031" s="141" t="s">
        <v>4098</v>
      </c>
      <c r="K3031" s="141" t="s">
        <v>4098</v>
      </c>
      <c r="L3031" s="141" t="s">
        <v>4098</v>
      </c>
      <c r="M3031" s="141" t="s">
        <v>4098</v>
      </c>
      <c r="N3031" s="141" t="s">
        <v>4098</v>
      </c>
      <c r="O3031" s="141" t="s">
        <v>4098</v>
      </c>
    </row>
    <row r="3032" spans="1:15" x14ac:dyDescent="0.2">
      <c r="A3032" s="141">
        <v>338699</v>
      </c>
      <c r="B3032" s="141" t="s">
        <v>4111</v>
      </c>
      <c r="C3032" s="141" t="s">
        <v>4099</v>
      </c>
      <c r="D3032" s="141" t="s">
        <v>4099</v>
      </c>
      <c r="E3032" s="141" t="s">
        <v>4099</v>
      </c>
      <c r="F3032" s="141" t="s">
        <v>4099</v>
      </c>
      <c r="G3032" s="141" t="s">
        <v>4099</v>
      </c>
      <c r="H3032" s="141" t="s">
        <v>4099</v>
      </c>
      <c r="I3032" s="141" t="s">
        <v>4099</v>
      </c>
      <c r="J3032" s="141" t="s">
        <v>4098</v>
      </c>
      <c r="K3032" s="141" t="s">
        <v>4098</v>
      </c>
      <c r="L3032" s="141" t="s">
        <v>4098</v>
      </c>
      <c r="M3032" s="141" t="s">
        <v>4098</v>
      </c>
      <c r="N3032" s="141" t="s">
        <v>4098</v>
      </c>
      <c r="O3032" s="141" t="s">
        <v>4098</v>
      </c>
    </row>
    <row r="3033" spans="1:15" x14ac:dyDescent="0.2">
      <c r="A3033" s="141">
        <v>338701</v>
      </c>
      <c r="B3033" s="141" t="s">
        <v>4111</v>
      </c>
      <c r="C3033" s="141" t="s">
        <v>4099</v>
      </c>
      <c r="D3033" s="141" t="s">
        <v>4099</v>
      </c>
      <c r="E3033" s="141" t="s">
        <v>4099</v>
      </c>
      <c r="F3033" s="141" t="s">
        <v>4099</v>
      </c>
      <c r="G3033" s="141" t="s">
        <v>4099</v>
      </c>
      <c r="H3033" s="141" t="s">
        <v>4099</v>
      </c>
      <c r="I3033" s="141" t="s">
        <v>4099</v>
      </c>
      <c r="J3033" s="141" t="s">
        <v>4098</v>
      </c>
      <c r="K3033" s="141" t="s">
        <v>4098</v>
      </c>
      <c r="L3033" s="141" t="s">
        <v>4098</v>
      </c>
      <c r="M3033" s="141" t="s">
        <v>4098</v>
      </c>
      <c r="N3033" s="141" t="s">
        <v>4098</v>
      </c>
      <c r="O3033" s="141" t="s">
        <v>4098</v>
      </c>
    </row>
    <row r="3034" spans="1:15" x14ac:dyDescent="0.2">
      <c r="A3034" s="141">
        <v>338702</v>
      </c>
      <c r="B3034" s="141" t="s">
        <v>4111</v>
      </c>
      <c r="C3034" s="141" t="s">
        <v>4099</v>
      </c>
      <c r="D3034" s="141" t="s">
        <v>4099</v>
      </c>
      <c r="E3034" s="141" t="s">
        <v>4099</v>
      </c>
      <c r="F3034" s="141" t="s">
        <v>4099</v>
      </c>
      <c r="G3034" s="141" t="s">
        <v>4099</v>
      </c>
      <c r="H3034" s="141" t="s">
        <v>4099</v>
      </c>
      <c r="I3034" s="141" t="s">
        <v>4099</v>
      </c>
      <c r="J3034" s="141" t="s">
        <v>4098</v>
      </c>
      <c r="K3034" s="141" t="s">
        <v>4098</v>
      </c>
      <c r="L3034" s="141" t="s">
        <v>4098</v>
      </c>
      <c r="M3034" s="141" t="s">
        <v>4098</v>
      </c>
      <c r="N3034" s="141" t="s">
        <v>4098</v>
      </c>
      <c r="O3034" s="141" t="s">
        <v>4098</v>
      </c>
    </row>
    <row r="3035" spans="1:15" x14ac:dyDescent="0.2">
      <c r="A3035" s="141">
        <v>338703</v>
      </c>
      <c r="B3035" s="141" t="s">
        <v>4111</v>
      </c>
      <c r="C3035" s="141" t="s">
        <v>4099</v>
      </c>
      <c r="D3035" s="141" t="s">
        <v>4099</v>
      </c>
      <c r="E3035" s="141" t="s">
        <v>4099</v>
      </c>
      <c r="F3035" s="141" t="s">
        <v>4099</v>
      </c>
      <c r="G3035" s="141" t="s">
        <v>4099</v>
      </c>
      <c r="H3035" s="141" t="s">
        <v>4099</v>
      </c>
      <c r="I3035" s="141" t="s">
        <v>4099</v>
      </c>
      <c r="J3035" s="141" t="s">
        <v>4098</v>
      </c>
      <c r="K3035" s="141" t="s">
        <v>4098</v>
      </c>
      <c r="L3035" s="141" t="s">
        <v>4098</v>
      </c>
      <c r="M3035" s="141" t="s">
        <v>4098</v>
      </c>
      <c r="N3035" s="141" t="s">
        <v>4098</v>
      </c>
      <c r="O3035" s="141" t="s">
        <v>4098</v>
      </c>
    </row>
    <row r="3036" spans="1:15" x14ac:dyDescent="0.2">
      <c r="A3036" s="141">
        <v>338704</v>
      </c>
      <c r="B3036" s="141" t="s">
        <v>4111</v>
      </c>
      <c r="C3036" s="141" t="s">
        <v>4099</v>
      </c>
      <c r="D3036" s="141" t="s">
        <v>4099</v>
      </c>
      <c r="E3036" s="141" t="s">
        <v>4099</v>
      </c>
      <c r="F3036" s="141" t="s">
        <v>4098</v>
      </c>
      <c r="G3036" s="141" t="s">
        <v>4098</v>
      </c>
      <c r="H3036" s="141" t="s">
        <v>4099</v>
      </c>
      <c r="I3036" s="141" t="s">
        <v>4099</v>
      </c>
      <c r="J3036" s="141" t="s">
        <v>4098</v>
      </c>
      <c r="K3036" s="141" t="s">
        <v>4098</v>
      </c>
      <c r="L3036" s="141" t="s">
        <v>4098</v>
      </c>
      <c r="M3036" s="141" t="s">
        <v>4098</v>
      </c>
      <c r="N3036" s="141" t="s">
        <v>4098</v>
      </c>
      <c r="O3036" s="141" t="s">
        <v>4098</v>
      </c>
    </row>
    <row r="3037" spans="1:15" x14ac:dyDescent="0.2">
      <c r="A3037" s="141">
        <v>338705</v>
      </c>
      <c r="B3037" s="141" t="s">
        <v>4111</v>
      </c>
      <c r="C3037" s="141" t="s">
        <v>4099</v>
      </c>
      <c r="D3037" s="141" t="s">
        <v>4099</v>
      </c>
      <c r="E3037" s="141" t="s">
        <v>4098</v>
      </c>
      <c r="F3037" s="141" t="s">
        <v>4099</v>
      </c>
      <c r="G3037" s="141" t="s">
        <v>4099</v>
      </c>
      <c r="H3037" s="141" t="s">
        <v>4099</v>
      </c>
      <c r="I3037" s="141" t="s">
        <v>4099</v>
      </c>
      <c r="J3037" s="141" t="s">
        <v>4098</v>
      </c>
      <c r="K3037" s="141" t="s">
        <v>4098</v>
      </c>
      <c r="L3037" s="141" t="s">
        <v>4098</v>
      </c>
      <c r="M3037" s="141" t="s">
        <v>4098</v>
      </c>
      <c r="N3037" s="141" t="s">
        <v>4098</v>
      </c>
      <c r="O3037" s="141" t="s">
        <v>4098</v>
      </c>
    </row>
    <row r="3038" spans="1:15" x14ac:dyDescent="0.2">
      <c r="A3038" s="141">
        <v>338706</v>
      </c>
      <c r="B3038" s="141" t="s">
        <v>4111</v>
      </c>
      <c r="C3038" s="141" t="s">
        <v>4099</v>
      </c>
      <c r="D3038" s="141" t="s">
        <v>4098</v>
      </c>
      <c r="E3038" s="141" t="s">
        <v>4099</v>
      </c>
      <c r="F3038" s="141" t="s">
        <v>4099</v>
      </c>
      <c r="G3038" s="141" t="s">
        <v>4099</v>
      </c>
      <c r="H3038" s="141" t="s">
        <v>4098</v>
      </c>
      <c r="I3038" s="141" t="s">
        <v>4098</v>
      </c>
      <c r="J3038" s="141" t="s">
        <v>4098</v>
      </c>
      <c r="K3038" s="141" t="s">
        <v>4098</v>
      </c>
      <c r="L3038" s="141" t="s">
        <v>4098</v>
      </c>
      <c r="M3038" s="141" t="s">
        <v>4098</v>
      </c>
      <c r="N3038" s="141" t="s">
        <v>4098</v>
      </c>
      <c r="O3038" s="141" t="s">
        <v>4098</v>
      </c>
    </row>
    <row r="3039" spans="1:15" x14ac:dyDescent="0.2">
      <c r="A3039" s="141">
        <v>338707</v>
      </c>
      <c r="B3039" s="141" t="s">
        <v>4111</v>
      </c>
      <c r="C3039" s="141" t="s">
        <v>4098</v>
      </c>
      <c r="D3039" s="141" t="s">
        <v>4099</v>
      </c>
      <c r="E3039" s="141" t="s">
        <v>4099</v>
      </c>
      <c r="F3039" s="141" t="s">
        <v>4099</v>
      </c>
      <c r="G3039" s="141" t="s">
        <v>4098</v>
      </c>
      <c r="H3039" s="141" t="s">
        <v>4099</v>
      </c>
      <c r="I3039" s="141" t="s">
        <v>4099</v>
      </c>
      <c r="J3039" s="141" t="s">
        <v>4098</v>
      </c>
      <c r="K3039" s="141" t="s">
        <v>4098</v>
      </c>
      <c r="L3039" s="141" t="s">
        <v>4098</v>
      </c>
      <c r="M3039" s="141" t="s">
        <v>4098</v>
      </c>
      <c r="N3039" s="141" t="s">
        <v>4098</v>
      </c>
      <c r="O3039" s="141" t="s">
        <v>4098</v>
      </c>
    </row>
    <row r="3040" spans="1:15" x14ac:dyDescent="0.2">
      <c r="A3040" s="141">
        <v>338708</v>
      </c>
      <c r="B3040" s="141" t="s">
        <v>4111</v>
      </c>
      <c r="C3040" s="141" t="s">
        <v>4099</v>
      </c>
      <c r="D3040" s="141" t="s">
        <v>4099</v>
      </c>
      <c r="E3040" s="141" t="s">
        <v>4099</v>
      </c>
      <c r="F3040" s="141" t="s">
        <v>4099</v>
      </c>
      <c r="G3040" s="141" t="s">
        <v>4098</v>
      </c>
      <c r="H3040" s="141" t="s">
        <v>4098</v>
      </c>
      <c r="I3040" s="141" t="s">
        <v>4098</v>
      </c>
      <c r="J3040" s="141" t="s">
        <v>4098</v>
      </c>
      <c r="K3040" s="141" t="s">
        <v>4098</v>
      </c>
      <c r="L3040" s="141" t="s">
        <v>4098</v>
      </c>
      <c r="M3040" s="141" t="s">
        <v>4098</v>
      </c>
      <c r="N3040" s="141" t="s">
        <v>4098</v>
      </c>
      <c r="O3040" s="141" t="s">
        <v>4098</v>
      </c>
    </row>
    <row r="3041" spans="1:15" x14ac:dyDescent="0.2">
      <c r="A3041" s="141">
        <v>338709</v>
      </c>
      <c r="B3041" s="141" t="s">
        <v>4111</v>
      </c>
      <c r="C3041" s="141" t="s">
        <v>4099</v>
      </c>
      <c r="D3041" s="141" t="s">
        <v>4099</v>
      </c>
      <c r="E3041" s="141" t="s">
        <v>4099</v>
      </c>
      <c r="F3041" s="141" t="s">
        <v>4099</v>
      </c>
      <c r="G3041" s="141" t="s">
        <v>4099</v>
      </c>
      <c r="H3041" s="141" t="s">
        <v>4099</v>
      </c>
      <c r="I3041" s="141" t="s">
        <v>4099</v>
      </c>
      <c r="J3041" s="141" t="s">
        <v>4098</v>
      </c>
      <c r="K3041" s="141" t="s">
        <v>4098</v>
      </c>
      <c r="L3041" s="141" t="s">
        <v>4098</v>
      </c>
      <c r="M3041" s="141" t="s">
        <v>4098</v>
      </c>
      <c r="N3041" s="141" t="s">
        <v>4098</v>
      </c>
      <c r="O3041" s="141" t="s">
        <v>4098</v>
      </c>
    </row>
    <row r="3042" spans="1:15" x14ac:dyDescent="0.2">
      <c r="A3042" s="141">
        <v>338710</v>
      </c>
      <c r="B3042" s="141" t="s">
        <v>4111</v>
      </c>
      <c r="C3042" s="141" t="s">
        <v>4099</v>
      </c>
      <c r="D3042" s="141" t="s">
        <v>4098</v>
      </c>
      <c r="E3042" s="141" t="s">
        <v>4099</v>
      </c>
      <c r="F3042" s="141" t="s">
        <v>4099</v>
      </c>
      <c r="G3042" s="141" t="s">
        <v>4099</v>
      </c>
      <c r="H3042" s="141" t="s">
        <v>4099</v>
      </c>
      <c r="I3042" s="141" t="s">
        <v>4098</v>
      </c>
      <c r="J3042" s="141" t="s">
        <v>4098</v>
      </c>
      <c r="K3042" s="141" t="s">
        <v>4098</v>
      </c>
      <c r="L3042" s="141" t="s">
        <v>4098</v>
      </c>
      <c r="M3042" s="141" t="s">
        <v>4098</v>
      </c>
      <c r="N3042" s="141" t="s">
        <v>4098</v>
      </c>
      <c r="O3042" s="141" t="s">
        <v>4098</v>
      </c>
    </row>
    <row r="3043" spans="1:15" x14ac:dyDescent="0.2">
      <c r="A3043" s="141">
        <v>338711</v>
      </c>
      <c r="B3043" s="141" t="s">
        <v>4111</v>
      </c>
      <c r="C3043" s="141" t="s">
        <v>4099</v>
      </c>
      <c r="D3043" s="141" t="s">
        <v>4099</v>
      </c>
      <c r="E3043" s="141" t="s">
        <v>4099</v>
      </c>
      <c r="F3043" s="141" t="s">
        <v>4099</v>
      </c>
      <c r="G3043" s="141" t="s">
        <v>4099</v>
      </c>
      <c r="H3043" s="141" t="s">
        <v>4099</v>
      </c>
      <c r="I3043" s="141" t="s">
        <v>4099</v>
      </c>
      <c r="J3043" s="141" t="s">
        <v>4098</v>
      </c>
      <c r="K3043" s="141" t="s">
        <v>4098</v>
      </c>
      <c r="L3043" s="141" t="s">
        <v>4098</v>
      </c>
      <c r="M3043" s="141" t="s">
        <v>4098</v>
      </c>
      <c r="N3043" s="141" t="s">
        <v>4098</v>
      </c>
      <c r="O3043" s="141" t="s">
        <v>4098</v>
      </c>
    </row>
    <row r="3044" spans="1:15" x14ac:dyDescent="0.2">
      <c r="A3044" s="141">
        <v>338713</v>
      </c>
      <c r="B3044" s="141" t="s">
        <v>4111</v>
      </c>
      <c r="C3044" s="141" t="s">
        <v>4099</v>
      </c>
      <c r="D3044" s="141" t="s">
        <v>4099</v>
      </c>
      <c r="E3044" s="141" t="s">
        <v>4099</v>
      </c>
      <c r="F3044" s="141" t="s">
        <v>4099</v>
      </c>
      <c r="G3044" s="141" t="s">
        <v>4099</v>
      </c>
      <c r="H3044" s="141" t="s">
        <v>4099</v>
      </c>
      <c r="I3044" s="141" t="s">
        <v>4099</v>
      </c>
      <c r="J3044" s="141" t="s">
        <v>4098</v>
      </c>
      <c r="K3044" s="141" t="s">
        <v>4098</v>
      </c>
      <c r="L3044" s="141" t="s">
        <v>4098</v>
      </c>
      <c r="M3044" s="141" t="s">
        <v>4098</v>
      </c>
      <c r="N3044" s="141" t="s">
        <v>4098</v>
      </c>
      <c r="O3044" s="141" t="s">
        <v>4098</v>
      </c>
    </row>
    <row r="3045" spans="1:15" x14ac:dyDescent="0.2">
      <c r="A3045" s="141">
        <v>338714</v>
      </c>
      <c r="B3045" s="141" t="s">
        <v>4111</v>
      </c>
      <c r="C3045" s="141" t="s">
        <v>4099</v>
      </c>
      <c r="D3045" s="141" t="s">
        <v>4099</v>
      </c>
      <c r="E3045" s="141" t="s">
        <v>4099</v>
      </c>
      <c r="F3045" s="141" t="s">
        <v>4099</v>
      </c>
      <c r="G3045" s="141" t="s">
        <v>4099</v>
      </c>
      <c r="H3045" s="141" t="s">
        <v>4099</v>
      </c>
      <c r="I3045" s="141" t="s">
        <v>4099</v>
      </c>
      <c r="J3045" s="141" t="s">
        <v>4098</v>
      </c>
      <c r="K3045" s="141" t="s">
        <v>4098</v>
      </c>
      <c r="L3045" s="141" t="s">
        <v>4098</v>
      </c>
      <c r="M3045" s="141" t="s">
        <v>4098</v>
      </c>
      <c r="N3045" s="141" t="s">
        <v>4098</v>
      </c>
      <c r="O3045" s="141" t="s">
        <v>4098</v>
      </c>
    </row>
    <row r="3046" spans="1:15" x14ac:dyDescent="0.2">
      <c r="A3046" s="141">
        <v>338716</v>
      </c>
      <c r="B3046" s="141" t="s">
        <v>4111</v>
      </c>
      <c r="C3046" s="141" t="s">
        <v>4099</v>
      </c>
      <c r="D3046" s="141" t="s">
        <v>4099</v>
      </c>
      <c r="E3046" s="141" t="s">
        <v>4099</v>
      </c>
      <c r="F3046" s="141" t="s">
        <v>4099</v>
      </c>
      <c r="G3046" s="141" t="s">
        <v>4098</v>
      </c>
      <c r="H3046" s="141" t="s">
        <v>4098</v>
      </c>
      <c r="I3046" s="141" t="s">
        <v>4099</v>
      </c>
      <c r="J3046" s="141" t="s">
        <v>4098</v>
      </c>
      <c r="K3046" s="141" t="s">
        <v>4098</v>
      </c>
      <c r="L3046" s="141" t="s">
        <v>4098</v>
      </c>
      <c r="M3046" s="141" t="s">
        <v>4098</v>
      </c>
      <c r="N3046" s="141" t="s">
        <v>4098</v>
      </c>
      <c r="O3046" s="141" t="s">
        <v>4098</v>
      </c>
    </row>
    <row r="3047" spans="1:15" x14ac:dyDescent="0.2">
      <c r="A3047" s="141">
        <v>338717</v>
      </c>
      <c r="B3047" s="141" t="s">
        <v>4111</v>
      </c>
      <c r="C3047" s="141" t="s">
        <v>4099</v>
      </c>
      <c r="D3047" s="141" t="s">
        <v>4099</v>
      </c>
      <c r="E3047" s="141" t="s">
        <v>4099</v>
      </c>
      <c r="F3047" s="141" t="s">
        <v>4098</v>
      </c>
      <c r="G3047" s="141" t="s">
        <v>4098</v>
      </c>
      <c r="H3047" s="141" t="s">
        <v>4099</v>
      </c>
      <c r="I3047" s="141" t="s">
        <v>4099</v>
      </c>
      <c r="J3047" s="141" t="s">
        <v>4098</v>
      </c>
      <c r="K3047" s="141" t="s">
        <v>4098</v>
      </c>
      <c r="L3047" s="141" t="s">
        <v>4098</v>
      </c>
      <c r="M3047" s="141" t="s">
        <v>4098</v>
      </c>
      <c r="N3047" s="141" t="s">
        <v>4098</v>
      </c>
      <c r="O3047" s="141" t="s">
        <v>4098</v>
      </c>
    </row>
    <row r="3048" spans="1:15" x14ac:dyDescent="0.2">
      <c r="A3048" s="141">
        <v>338718</v>
      </c>
      <c r="B3048" s="141" t="s">
        <v>4111</v>
      </c>
      <c r="C3048" s="141" t="s">
        <v>4099</v>
      </c>
      <c r="D3048" s="141" t="s">
        <v>4099</v>
      </c>
      <c r="E3048" s="141" t="s">
        <v>4099</v>
      </c>
      <c r="F3048" s="141" t="s">
        <v>4099</v>
      </c>
      <c r="G3048" s="141" t="s">
        <v>4099</v>
      </c>
      <c r="H3048" s="141" t="s">
        <v>4099</v>
      </c>
      <c r="I3048" s="141" t="s">
        <v>4099</v>
      </c>
      <c r="J3048" s="141" t="s">
        <v>4098</v>
      </c>
      <c r="K3048" s="141" t="s">
        <v>4098</v>
      </c>
      <c r="L3048" s="141" t="s">
        <v>4098</v>
      </c>
      <c r="M3048" s="141" t="s">
        <v>4098</v>
      </c>
      <c r="N3048" s="141" t="s">
        <v>4098</v>
      </c>
      <c r="O3048" s="141" t="s">
        <v>4098</v>
      </c>
    </row>
    <row r="3049" spans="1:15" x14ac:dyDescent="0.2">
      <c r="A3049" s="141">
        <v>338719</v>
      </c>
      <c r="B3049" s="141" t="s">
        <v>4111</v>
      </c>
      <c r="C3049" s="141" t="s">
        <v>4099</v>
      </c>
      <c r="D3049" s="141" t="s">
        <v>4099</v>
      </c>
      <c r="E3049" s="141" t="s">
        <v>4099</v>
      </c>
      <c r="F3049" s="141" t="s">
        <v>4099</v>
      </c>
      <c r="G3049" s="141" t="s">
        <v>4099</v>
      </c>
      <c r="H3049" s="141" t="s">
        <v>4099</v>
      </c>
      <c r="I3049" s="141" t="s">
        <v>4099</v>
      </c>
      <c r="J3049" s="141" t="s">
        <v>4098</v>
      </c>
      <c r="K3049" s="141" t="s">
        <v>4098</v>
      </c>
      <c r="L3049" s="141" t="s">
        <v>4098</v>
      </c>
      <c r="M3049" s="141" t="s">
        <v>4098</v>
      </c>
      <c r="N3049" s="141" t="s">
        <v>4098</v>
      </c>
      <c r="O3049" s="141" t="s">
        <v>4098</v>
      </c>
    </row>
    <row r="3050" spans="1:15" x14ac:dyDescent="0.2">
      <c r="A3050" s="141">
        <v>338721</v>
      </c>
      <c r="B3050" s="141" t="s">
        <v>4111</v>
      </c>
      <c r="C3050" s="141" t="s">
        <v>4099</v>
      </c>
      <c r="D3050" s="141" t="s">
        <v>4098</v>
      </c>
      <c r="E3050" s="141" t="s">
        <v>4099</v>
      </c>
      <c r="F3050" s="141" t="s">
        <v>4099</v>
      </c>
      <c r="G3050" s="141" t="s">
        <v>4099</v>
      </c>
      <c r="H3050" s="141" t="s">
        <v>4098</v>
      </c>
      <c r="I3050" s="141" t="s">
        <v>4098</v>
      </c>
      <c r="J3050" s="141" t="s">
        <v>4098</v>
      </c>
      <c r="K3050" s="141" t="s">
        <v>4098</v>
      </c>
      <c r="L3050" s="141" t="s">
        <v>4098</v>
      </c>
      <c r="M3050" s="141" t="s">
        <v>4098</v>
      </c>
      <c r="N3050" s="141" t="s">
        <v>4098</v>
      </c>
      <c r="O3050" s="141" t="s">
        <v>4098</v>
      </c>
    </row>
    <row r="3051" spans="1:15" x14ac:dyDescent="0.2">
      <c r="A3051" s="141">
        <v>338722</v>
      </c>
      <c r="B3051" s="141" t="s">
        <v>4111</v>
      </c>
      <c r="C3051" s="141" t="s">
        <v>4099</v>
      </c>
      <c r="D3051" s="141" t="s">
        <v>4098</v>
      </c>
      <c r="E3051" s="141" t="s">
        <v>4099</v>
      </c>
      <c r="F3051" s="141" t="s">
        <v>4099</v>
      </c>
      <c r="G3051" s="141" t="s">
        <v>4099</v>
      </c>
      <c r="H3051" s="141" t="s">
        <v>4098</v>
      </c>
      <c r="I3051" s="141" t="s">
        <v>4098</v>
      </c>
      <c r="J3051" s="141" t="s">
        <v>4098</v>
      </c>
      <c r="K3051" s="141" t="s">
        <v>4098</v>
      </c>
      <c r="L3051" s="141" t="s">
        <v>4098</v>
      </c>
      <c r="M3051" s="141" t="s">
        <v>4098</v>
      </c>
      <c r="N3051" s="141" t="s">
        <v>4098</v>
      </c>
      <c r="O3051" s="141" t="s">
        <v>4098</v>
      </c>
    </row>
    <row r="3052" spans="1:15" x14ac:dyDescent="0.2">
      <c r="A3052" s="141">
        <v>338723</v>
      </c>
      <c r="B3052" s="141" t="s">
        <v>4111</v>
      </c>
      <c r="C3052" s="141" t="s">
        <v>4098</v>
      </c>
      <c r="D3052" s="141" t="s">
        <v>4098</v>
      </c>
      <c r="E3052" s="141" t="s">
        <v>4099</v>
      </c>
      <c r="F3052" s="141" t="s">
        <v>4098</v>
      </c>
      <c r="G3052" s="141" t="s">
        <v>4099</v>
      </c>
      <c r="H3052" s="141" t="s">
        <v>4098</v>
      </c>
      <c r="I3052" s="141" t="s">
        <v>4098</v>
      </c>
      <c r="J3052" s="141" t="s">
        <v>4098</v>
      </c>
      <c r="K3052" s="141" t="s">
        <v>4098</v>
      </c>
      <c r="L3052" s="141" t="s">
        <v>4098</v>
      </c>
      <c r="M3052" s="141" t="s">
        <v>4098</v>
      </c>
      <c r="N3052" s="141" t="s">
        <v>4098</v>
      </c>
      <c r="O3052" s="141" t="s">
        <v>4098</v>
      </c>
    </row>
    <row r="3053" spans="1:15" x14ac:dyDescent="0.2">
      <c r="A3053" s="141">
        <v>338724</v>
      </c>
      <c r="B3053" s="141" t="s">
        <v>4111</v>
      </c>
      <c r="C3053" s="141" t="s">
        <v>4099</v>
      </c>
      <c r="D3053" s="141" t="s">
        <v>4099</v>
      </c>
      <c r="E3053" s="141" t="s">
        <v>4099</v>
      </c>
      <c r="F3053" s="141" t="s">
        <v>4099</v>
      </c>
      <c r="G3053" s="141" t="s">
        <v>4099</v>
      </c>
      <c r="H3053" s="141" t="s">
        <v>4099</v>
      </c>
      <c r="I3053" s="141" t="s">
        <v>4099</v>
      </c>
      <c r="J3053" s="141" t="s">
        <v>4098</v>
      </c>
      <c r="K3053" s="141" t="s">
        <v>4098</v>
      </c>
      <c r="L3053" s="141" t="s">
        <v>4098</v>
      </c>
      <c r="M3053" s="141" t="s">
        <v>4098</v>
      </c>
      <c r="N3053" s="141" t="s">
        <v>4098</v>
      </c>
      <c r="O3053" s="141" t="s">
        <v>4098</v>
      </c>
    </row>
    <row r="3054" spans="1:15" x14ac:dyDescent="0.2">
      <c r="A3054" s="141">
        <v>338725</v>
      </c>
      <c r="B3054" s="141" t="s">
        <v>4111</v>
      </c>
      <c r="C3054" s="141" t="s">
        <v>4099</v>
      </c>
      <c r="D3054" s="141" t="s">
        <v>4099</v>
      </c>
      <c r="E3054" s="141" t="s">
        <v>4099</v>
      </c>
      <c r="F3054" s="141" t="s">
        <v>4099</v>
      </c>
      <c r="G3054" s="141" t="s">
        <v>4099</v>
      </c>
      <c r="H3054" s="141" t="s">
        <v>4099</v>
      </c>
      <c r="I3054" s="141" t="s">
        <v>4099</v>
      </c>
      <c r="J3054" s="141" t="s">
        <v>4098</v>
      </c>
      <c r="K3054" s="141" t="s">
        <v>4098</v>
      </c>
      <c r="L3054" s="141" t="s">
        <v>4098</v>
      </c>
      <c r="M3054" s="141" t="s">
        <v>4098</v>
      </c>
      <c r="N3054" s="141" t="s">
        <v>4098</v>
      </c>
      <c r="O3054" s="141" t="s">
        <v>4098</v>
      </c>
    </row>
    <row r="3055" spans="1:15" x14ac:dyDescent="0.2">
      <c r="A3055" s="141">
        <v>338726</v>
      </c>
      <c r="B3055" s="141" t="s">
        <v>4111</v>
      </c>
      <c r="C3055" s="141" t="s">
        <v>4099</v>
      </c>
      <c r="D3055" s="141" t="s">
        <v>4099</v>
      </c>
      <c r="E3055" s="141" t="s">
        <v>4099</v>
      </c>
      <c r="F3055" s="141" t="s">
        <v>4098</v>
      </c>
      <c r="G3055" s="141" t="s">
        <v>4098</v>
      </c>
      <c r="H3055" s="141" t="s">
        <v>4099</v>
      </c>
      <c r="I3055" s="141" t="s">
        <v>4099</v>
      </c>
      <c r="J3055" s="141" t="s">
        <v>4098</v>
      </c>
      <c r="K3055" s="141" t="s">
        <v>4098</v>
      </c>
      <c r="L3055" s="141" t="s">
        <v>4098</v>
      </c>
      <c r="M3055" s="141" t="s">
        <v>4098</v>
      </c>
      <c r="N3055" s="141" t="s">
        <v>4098</v>
      </c>
      <c r="O3055" s="141" t="s">
        <v>4098</v>
      </c>
    </row>
    <row r="3056" spans="1:15" x14ac:dyDescent="0.2">
      <c r="A3056" s="141">
        <v>338728</v>
      </c>
      <c r="B3056" s="141" t="s">
        <v>4111</v>
      </c>
      <c r="C3056" s="141" t="s">
        <v>4099</v>
      </c>
      <c r="D3056" s="141" t="s">
        <v>4098</v>
      </c>
      <c r="E3056" s="141" t="s">
        <v>4098</v>
      </c>
      <c r="F3056" s="141" t="s">
        <v>4098</v>
      </c>
      <c r="G3056" s="141" t="s">
        <v>4099</v>
      </c>
      <c r="H3056" s="141" t="s">
        <v>4098</v>
      </c>
      <c r="I3056" s="141" t="s">
        <v>4099</v>
      </c>
      <c r="J3056" s="141" t="s">
        <v>4098</v>
      </c>
      <c r="K3056" s="141" t="s">
        <v>4098</v>
      </c>
      <c r="L3056" s="141" t="s">
        <v>4098</v>
      </c>
      <c r="M3056" s="141" t="s">
        <v>4098</v>
      </c>
      <c r="N3056" s="141" t="s">
        <v>4098</v>
      </c>
      <c r="O3056" s="141" t="s">
        <v>4098</v>
      </c>
    </row>
    <row r="3057" spans="1:15" x14ac:dyDescent="0.2">
      <c r="A3057" s="141">
        <v>338730</v>
      </c>
      <c r="B3057" s="141" t="s">
        <v>4111</v>
      </c>
      <c r="C3057" s="141" t="s">
        <v>4099</v>
      </c>
      <c r="D3057" s="141" t="s">
        <v>4099</v>
      </c>
      <c r="E3057" s="141" t="s">
        <v>4099</v>
      </c>
      <c r="F3057" s="141" t="s">
        <v>4099</v>
      </c>
      <c r="G3057" s="141" t="s">
        <v>4099</v>
      </c>
      <c r="H3057" s="141" t="s">
        <v>4099</v>
      </c>
      <c r="I3057" s="141" t="s">
        <v>4099</v>
      </c>
      <c r="J3057" s="141" t="s">
        <v>4098</v>
      </c>
      <c r="K3057" s="141" t="s">
        <v>4098</v>
      </c>
      <c r="L3057" s="141" t="s">
        <v>4098</v>
      </c>
      <c r="M3057" s="141" t="s">
        <v>4098</v>
      </c>
      <c r="N3057" s="141" t="s">
        <v>4098</v>
      </c>
      <c r="O3057" s="141" t="s">
        <v>4098</v>
      </c>
    </row>
    <row r="3058" spans="1:15" x14ac:dyDescent="0.2">
      <c r="A3058" s="141">
        <v>338731</v>
      </c>
      <c r="B3058" s="141" t="s">
        <v>4111</v>
      </c>
      <c r="C3058" s="141" t="s">
        <v>4099</v>
      </c>
      <c r="D3058" s="141" t="s">
        <v>4099</v>
      </c>
      <c r="E3058" s="141" t="s">
        <v>4099</v>
      </c>
      <c r="F3058" s="141" t="s">
        <v>4099</v>
      </c>
      <c r="G3058" s="141" t="s">
        <v>4099</v>
      </c>
      <c r="H3058" s="141" t="s">
        <v>4099</v>
      </c>
      <c r="I3058" s="141" t="s">
        <v>4099</v>
      </c>
      <c r="J3058" s="141" t="s">
        <v>4098</v>
      </c>
      <c r="K3058" s="141" t="s">
        <v>4098</v>
      </c>
      <c r="L3058" s="141" t="s">
        <v>4098</v>
      </c>
      <c r="M3058" s="141" t="s">
        <v>4098</v>
      </c>
      <c r="N3058" s="141" t="s">
        <v>4098</v>
      </c>
      <c r="O3058" s="141" t="s">
        <v>4098</v>
      </c>
    </row>
    <row r="3059" spans="1:15" x14ac:dyDescent="0.2">
      <c r="A3059" s="141">
        <v>338732</v>
      </c>
      <c r="B3059" s="141" t="s">
        <v>4111</v>
      </c>
      <c r="C3059" s="141" t="s">
        <v>4099</v>
      </c>
      <c r="D3059" s="141" t="s">
        <v>4099</v>
      </c>
      <c r="E3059" s="141" t="s">
        <v>4099</v>
      </c>
      <c r="F3059" s="141" t="s">
        <v>4099</v>
      </c>
      <c r="G3059" s="141" t="s">
        <v>4099</v>
      </c>
      <c r="H3059" s="141" t="s">
        <v>4098</v>
      </c>
      <c r="I3059" s="141" t="s">
        <v>4098</v>
      </c>
      <c r="J3059" s="141" t="s">
        <v>4098</v>
      </c>
      <c r="K3059" s="141" t="s">
        <v>4098</v>
      </c>
      <c r="L3059" s="141" t="s">
        <v>4098</v>
      </c>
      <c r="M3059" s="141" t="s">
        <v>4098</v>
      </c>
      <c r="N3059" s="141" t="s">
        <v>4098</v>
      </c>
      <c r="O3059" s="141" t="s">
        <v>4098</v>
      </c>
    </row>
    <row r="3060" spans="1:15" x14ac:dyDescent="0.2">
      <c r="A3060" s="141">
        <v>338733</v>
      </c>
      <c r="B3060" s="141" t="s">
        <v>4111</v>
      </c>
      <c r="C3060" s="141" t="s">
        <v>4099</v>
      </c>
      <c r="D3060" s="141" t="s">
        <v>4099</v>
      </c>
      <c r="E3060" s="141" t="s">
        <v>4099</v>
      </c>
      <c r="F3060" s="141" t="s">
        <v>4099</v>
      </c>
      <c r="G3060" s="141" t="s">
        <v>4099</v>
      </c>
      <c r="H3060" s="141" t="s">
        <v>4099</v>
      </c>
      <c r="I3060" s="141" t="s">
        <v>4099</v>
      </c>
      <c r="J3060" s="141" t="s">
        <v>4098</v>
      </c>
      <c r="K3060" s="141" t="s">
        <v>4098</v>
      </c>
      <c r="L3060" s="141" t="s">
        <v>4098</v>
      </c>
      <c r="M3060" s="141" t="s">
        <v>4098</v>
      </c>
      <c r="N3060" s="141" t="s">
        <v>4098</v>
      </c>
      <c r="O3060" s="141" t="s">
        <v>4098</v>
      </c>
    </row>
    <row r="3061" spans="1:15" x14ac:dyDescent="0.2">
      <c r="A3061" s="141">
        <v>338734</v>
      </c>
      <c r="B3061" s="141" t="s">
        <v>4111</v>
      </c>
      <c r="C3061" s="141" t="s">
        <v>4099</v>
      </c>
      <c r="D3061" s="141" t="s">
        <v>4099</v>
      </c>
      <c r="E3061" s="141" t="s">
        <v>4099</v>
      </c>
      <c r="F3061" s="141" t="s">
        <v>4099</v>
      </c>
      <c r="G3061" s="141" t="s">
        <v>4099</v>
      </c>
      <c r="H3061" s="141" t="s">
        <v>4099</v>
      </c>
      <c r="I3061" s="141" t="s">
        <v>4099</v>
      </c>
      <c r="J3061" s="141" t="s">
        <v>4098</v>
      </c>
      <c r="K3061" s="141" t="s">
        <v>4098</v>
      </c>
      <c r="L3061" s="141" t="s">
        <v>4098</v>
      </c>
      <c r="M3061" s="141" t="s">
        <v>4098</v>
      </c>
      <c r="N3061" s="141" t="s">
        <v>4098</v>
      </c>
      <c r="O3061" s="141" t="s">
        <v>4098</v>
      </c>
    </row>
    <row r="3062" spans="1:15" x14ac:dyDescent="0.2">
      <c r="A3062" s="141">
        <v>338735</v>
      </c>
      <c r="B3062" s="141" t="s">
        <v>4111</v>
      </c>
      <c r="C3062" s="141" t="s">
        <v>4099</v>
      </c>
      <c r="D3062" s="141" t="s">
        <v>4099</v>
      </c>
      <c r="E3062" s="141" t="s">
        <v>4099</v>
      </c>
      <c r="F3062" s="141" t="s">
        <v>4099</v>
      </c>
      <c r="G3062" s="141" t="s">
        <v>4098</v>
      </c>
      <c r="H3062" s="141" t="s">
        <v>4098</v>
      </c>
      <c r="I3062" s="141" t="s">
        <v>4098</v>
      </c>
      <c r="J3062" s="141" t="s">
        <v>4098</v>
      </c>
      <c r="K3062" s="141" t="s">
        <v>4098</v>
      </c>
      <c r="L3062" s="141" t="s">
        <v>4098</v>
      </c>
      <c r="M3062" s="141" t="s">
        <v>4098</v>
      </c>
      <c r="N3062" s="141" t="s">
        <v>4098</v>
      </c>
      <c r="O3062" s="141" t="s">
        <v>4098</v>
      </c>
    </row>
    <row r="3063" spans="1:15" x14ac:dyDescent="0.2">
      <c r="A3063" s="141">
        <v>338737</v>
      </c>
      <c r="B3063" s="141" t="s">
        <v>4111</v>
      </c>
      <c r="C3063" s="141" t="s">
        <v>4099</v>
      </c>
      <c r="D3063" s="141" t="s">
        <v>4099</v>
      </c>
      <c r="E3063" s="141" t="s">
        <v>4099</v>
      </c>
      <c r="F3063" s="141" t="s">
        <v>4099</v>
      </c>
      <c r="G3063" s="141" t="s">
        <v>4099</v>
      </c>
      <c r="H3063" s="141" t="s">
        <v>4098</v>
      </c>
      <c r="I3063" s="141" t="s">
        <v>4098</v>
      </c>
      <c r="J3063" s="141" t="s">
        <v>4098</v>
      </c>
      <c r="K3063" s="141" t="s">
        <v>4098</v>
      </c>
      <c r="L3063" s="141" t="s">
        <v>4098</v>
      </c>
      <c r="M3063" s="141" t="s">
        <v>4098</v>
      </c>
      <c r="N3063" s="141" t="s">
        <v>4098</v>
      </c>
      <c r="O3063" s="141" t="s">
        <v>4098</v>
      </c>
    </row>
    <row r="3064" spans="1:15" x14ac:dyDescent="0.2">
      <c r="A3064" s="141">
        <v>338738</v>
      </c>
      <c r="B3064" s="141" t="s">
        <v>4111</v>
      </c>
      <c r="C3064" s="141" t="s">
        <v>4099</v>
      </c>
      <c r="D3064" s="141" t="s">
        <v>4099</v>
      </c>
      <c r="E3064" s="141" t="s">
        <v>4098</v>
      </c>
      <c r="F3064" s="141" t="s">
        <v>4099</v>
      </c>
      <c r="G3064" s="141" t="s">
        <v>4099</v>
      </c>
      <c r="H3064" s="141" t="s">
        <v>4099</v>
      </c>
      <c r="I3064" s="141" t="s">
        <v>4099</v>
      </c>
      <c r="J3064" s="141" t="s">
        <v>4098</v>
      </c>
      <c r="K3064" s="141" t="s">
        <v>4098</v>
      </c>
      <c r="L3064" s="141" t="s">
        <v>4098</v>
      </c>
      <c r="M3064" s="141" t="s">
        <v>4098</v>
      </c>
      <c r="N3064" s="141" t="s">
        <v>4098</v>
      </c>
      <c r="O3064" s="141" t="s">
        <v>4098</v>
      </c>
    </row>
    <row r="3065" spans="1:15" x14ac:dyDescent="0.2">
      <c r="A3065" s="141">
        <v>338739</v>
      </c>
      <c r="B3065" s="141" t="s">
        <v>4111</v>
      </c>
      <c r="C3065" s="141" t="s">
        <v>4099</v>
      </c>
      <c r="D3065" s="141" t="s">
        <v>4099</v>
      </c>
      <c r="E3065" s="141" t="s">
        <v>4099</v>
      </c>
      <c r="F3065" s="141" t="s">
        <v>4099</v>
      </c>
      <c r="G3065" s="141" t="s">
        <v>4099</v>
      </c>
      <c r="H3065" s="141" t="s">
        <v>4099</v>
      </c>
      <c r="I3065" s="141" t="s">
        <v>4099</v>
      </c>
      <c r="J3065" s="141" t="s">
        <v>4098</v>
      </c>
      <c r="K3065" s="141" t="s">
        <v>4098</v>
      </c>
      <c r="L3065" s="141" t="s">
        <v>4098</v>
      </c>
      <c r="M3065" s="141" t="s">
        <v>4098</v>
      </c>
      <c r="N3065" s="141" t="s">
        <v>4098</v>
      </c>
      <c r="O3065" s="141" t="s">
        <v>4098</v>
      </c>
    </row>
    <row r="3066" spans="1:15" x14ac:dyDescent="0.2">
      <c r="A3066" s="141">
        <v>338740</v>
      </c>
      <c r="B3066" s="141" t="s">
        <v>4111</v>
      </c>
      <c r="C3066" s="141" t="s">
        <v>4099</v>
      </c>
      <c r="D3066" s="141" t="s">
        <v>4099</v>
      </c>
      <c r="E3066" s="141" t="s">
        <v>4099</v>
      </c>
      <c r="F3066" s="141" t="s">
        <v>4099</v>
      </c>
      <c r="G3066" s="141" t="s">
        <v>4099</v>
      </c>
      <c r="H3066" s="141" t="s">
        <v>4099</v>
      </c>
      <c r="I3066" s="141" t="s">
        <v>4099</v>
      </c>
      <c r="J3066" s="141" t="s">
        <v>4098</v>
      </c>
      <c r="K3066" s="141" t="s">
        <v>4098</v>
      </c>
      <c r="L3066" s="141" t="s">
        <v>4098</v>
      </c>
      <c r="M3066" s="141" t="s">
        <v>4098</v>
      </c>
      <c r="N3066" s="141" t="s">
        <v>4098</v>
      </c>
      <c r="O3066" s="141" t="s">
        <v>4098</v>
      </c>
    </row>
    <row r="3067" spans="1:15" x14ac:dyDescent="0.2">
      <c r="A3067" s="141">
        <v>338741</v>
      </c>
      <c r="B3067" s="141" t="s">
        <v>4111</v>
      </c>
      <c r="C3067" s="141" t="s">
        <v>4099</v>
      </c>
      <c r="D3067" s="141" t="s">
        <v>4099</v>
      </c>
      <c r="E3067" s="141" t="s">
        <v>4099</v>
      </c>
      <c r="F3067" s="141" t="s">
        <v>4099</v>
      </c>
      <c r="G3067" s="141" t="s">
        <v>4099</v>
      </c>
      <c r="H3067" s="141" t="s">
        <v>4099</v>
      </c>
      <c r="I3067" s="141" t="s">
        <v>4099</v>
      </c>
      <c r="J3067" s="141" t="s">
        <v>4098</v>
      </c>
      <c r="K3067" s="141" t="s">
        <v>4098</v>
      </c>
      <c r="L3067" s="141" t="s">
        <v>4098</v>
      </c>
      <c r="M3067" s="141" t="s">
        <v>4098</v>
      </c>
      <c r="N3067" s="141" t="s">
        <v>4098</v>
      </c>
      <c r="O3067" s="141" t="s">
        <v>4098</v>
      </c>
    </row>
    <row r="3068" spans="1:15" x14ac:dyDescent="0.2">
      <c r="A3068" s="141">
        <v>338742</v>
      </c>
      <c r="B3068" s="141" t="s">
        <v>4111</v>
      </c>
      <c r="C3068" s="141" t="s">
        <v>4099</v>
      </c>
      <c r="D3068" s="141" t="s">
        <v>4098</v>
      </c>
      <c r="E3068" s="141" t="s">
        <v>4099</v>
      </c>
      <c r="F3068" s="141" t="s">
        <v>4099</v>
      </c>
      <c r="G3068" s="141" t="s">
        <v>4099</v>
      </c>
      <c r="H3068" s="141" t="s">
        <v>4098</v>
      </c>
      <c r="I3068" s="141" t="s">
        <v>4098</v>
      </c>
      <c r="J3068" s="141" t="s">
        <v>4098</v>
      </c>
      <c r="K3068" s="141" t="s">
        <v>4098</v>
      </c>
      <c r="L3068" s="141" t="s">
        <v>4098</v>
      </c>
      <c r="M3068" s="141" t="s">
        <v>4098</v>
      </c>
      <c r="N3068" s="141" t="s">
        <v>4098</v>
      </c>
      <c r="O3068" s="141" t="s">
        <v>4098</v>
      </c>
    </row>
    <row r="3069" spans="1:15" x14ac:dyDescent="0.2">
      <c r="A3069" s="141">
        <v>338743</v>
      </c>
      <c r="B3069" s="141" t="s">
        <v>4111</v>
      </c>
      <c r="C3069" s="141" t="s">
        <v>4099</v>
      </c>
      <c r="D3069" s="141" t="s">
        <v>4098</v>
      </c>
      <c r="E3069" s="141" t="s">
        <v>4099</v>
      </c>
      <c r="F3069" s="141" t="s">
        <v>4098</v>
      </c>
      <c r="G3069" s="141" t="s">
        <v>4098</v>
      </c>
      <c r="H3069" s="141" t="s">
        <v>4098</v>
      </c>
      <c r="I3069" s="141" t="s">
        <v>4099</v>
      </c>
      <c r="J3069" s="141" t="s">
        <v>4098</v>
      </c>
      <c r="K3069" s="141" t="s">
        <v>4098</v>
      </c>
      <c r="L3069" s="141" t="s">
        <v>4098</v>
      </c>
      <c r="M3069" s="141" t="s">
        <v>4098</v>
      </c>
      <c r="N3069" s="141" t="s">
        <v>4098</v>
      </c>
      <c r="O3069" s="141" t="s">
        <v>4098</v>
      </c>
    </row>
    <row r="3070" spans="1:15" x14ac:dyDescent="0.2">
      <c r="A3070" s="141">
        <v>338744</v>
      </c>
      <c r="B3070" s="141" t="s">
        <v>4111</v>
      </c>
      <c r="C3070" s="141" t="s">
        <v>4099</v>
      </c>
      <c r="D3070" s="141" t="s">
        <v>4098</v>
      </c>
      <c r="E3070" s="141" t="s">
        <v>4099</v>
      </c>
      <c r="F3070" s="141" t="s">
        <v>4099</v>
      </c>
      <c r="G3070" s="141" t="s">
        <v>4098</v>
      </c>
      <c r="H3070" s="141" t="s">
        <v>4098</v>
      </c>
      <c r="I3070" s="141" t="s">
        <v>4098</v>
      </c>
      <c r="J3070" s="141" t="s">
        <v>4098</v>
      </c>
      <c r="K3070" s="141" t="s">
        <v>4098</v>
      </c>
      <c r="L3070" s="141" t="s">
        <v>4098</v>
      </c>
      <c r="M3070" s="141" t="s">
        <v>4098</v>
      </c>
      <c r="N3070" s="141" t="s">
        <v>4098</v>
      </c>
      <c r="O3070" s="141" t="s">
        <v>4098</v>
      </c>
    </row>
    <row r="3071" spans="1:15" x14ac:dyDescent="0.2">
      <c r="A3071" s="141">
        <v>338745</v>
      </c>
      <c r="B3071" s="141" t="s">
        <v>4111</v>
      </c>
      <c r="C3071" s="141" t="s">
        <v>4099</v>
      </c>
      <c r="D3071" s="141" t="s">
        <v>4098</v>
      </c>
      <c r="E3071" s="141" t="s">
        <v>4099</v>
      </c>
      <c r="F3071" s="141" t="s">
        <v>4099</v>
      </c>
      <c r="G3071" s="141" t="s">
        <v>4098</v>
      </c>
      <c r="H3071" s="141" t="s">
        <v>4099</v>
      </c>
      <c r="I3071" s="141" t="s">
        <v>4099</v>
      </c>
      <c r="J3071" s="141" t="s">
        <v>4098</v>
      </c>
      <c r="K3071" s="141" t="s">
        <v>4098</v>
      </c>
      <c r="L3071" s="141" t="s">
        <v>4098</v>
      </c>
      <c r="M3071" s="141" t="s">
        <v>4098</v>
      </c>
      <c r="N3071" s="141" t="s">
        <v>4098</v>
      </c>
      <c r="O3071" s="141" t="s">
        <v>4098</v>
      </c>
    </row>
    <row r="3072" spans="1:15" x14ac:dyDescent="0.2">
      <c r="A3072" s="141">
        <v>338746</v>
      </c>
      <c r="B3072" s="141" t="s">
        <v>4111</v>
      </c>
      <c r="C3072" s="141" t="s">
        <v>4099</v>
      </c>
      <c r="D3072" s="141" t="s">
        <v>4098</v>
      </c>
      <c r="E3072" s="141" t="s">
        <v>4099</v>
      </c>
      <c r="F3072" s="141" t="s">
        <v>4098</v>
      </c>
      <c r="G3072" s="141" t="s">
        <v>4099</v>
      </c>
      <c r="H3072" s="141" t="s">
        <v>4098</v>
      </c>
      <c r="I3072" s="141" t="s">
        <v>4099</v>
      </c>
      <c r="J3072" s="141" t="s">
        <v>4098</v>
      </c>
      <c r="K3072" s="141" t="s">
        <v>4098</v>
      </c>
      <c r="L3072" s="141" t="s">
        <v>4098</v>
      </c>
      <c r="M3072" s="141" t="s">
        <v>4098</v>
      </c>
      <c r="N3072" s="141" t="s">
        <v>4098</v>
      </c>
      <c r="O3072" s="141" t="s">
        <v>4098</v>
      </c>
    </row>
    <row r="3073" spans="1:15" x14ac:dyDescent="0.2">
      <c r="A3073" s="141">
        <v>338747</v>
      </c>
      <c r="B3073" s="141" t="s">
        <v>4111</v>
      </c>
      <c r="C3073" s="141" t="s">
        <v>4099</v>
      </c>
      <c r="D3073" s="141" t="s">
        <v>4099</v>
      </c>
      <c r="E3073" s="141" t="s">
        <v>4099</v>
      </c>
      <c r="F3073" s="141" t="s">
        <v>4099</v>
      </c>
      <c r="G3073" s="141" t="s">
        <v>4099</v>
      </c>
      <c r="H3073" s="141" t="s">
        <v>4099</v>
      </c>
      <c r="I3073" s="141" t="s">
        <v>4099</v>
      </c>
      <c r="J3073" s="141" t="s">
        <v>4098</v>
      </c>
      <c r="K3073" s="141" t="s">
        <v>4098</v>
      </c>
      <c r="L3073" s="141" t="s">
        <v>4098</v>
      </c>
      <c r="M3073" s="141" t="s">
        <v>4098</v>
      </c>
      <c r="N3073" s="141" t="s">
        <v>4098</v>
      </c>
      <c r="O3073" s="141" t="s">
        <v>4098</v>
      </c>
    </row>
    <row r="3074" spans="1:15" x14ac:dyDescent="0.2">
      <c r="A3074" s="141">
        <v>338748</v>
      </c>
      <c r="B3074" s="141" t="s">
        <v>4111</v>
      </c>
      <c r="C3074" s="141" t="s">
        <v>4098</v>
      </c>
      <c r="D3074" s="141" t="s">
        <v>4098</v>
      </c>
      <c r="E3074" s="141" t="s">
        <v>4099</v>
      </c>
      <c r="F3074" s="141" t="s">
        <v>4098</v>
      </c>
      <c r="G3074" s="141" t="s">
        <v>4099</v>
      </c>
      <c r="H3074" s="141" t="s">
        <v>4098</v>
      </c>
      <c r="I3074" s="141" t="s">
        <v>4098</v>
      </c>
      <c r="J3074" s="141" t="s">
        <v>4098</v>
      </c>
      <c r="K3074" s="141" t="s">
        <v>4098</v>
      </c>
      <c r="L3074" s="141" t="s">
        <v>4098</v>
      </c>
      <c r="M3074" s="141" t="s">
        <v>4098</v>
      </c>
      <c r="N3074" s="141" t="s">
        <v>4098</v>
      </c>
      <c r="O3074" s="141" t="s">
        <v>4098</v>
      </c>
    </row>
    <row r="3075" spans="1:15" x14ac:dyDescent="0.2">
      <c r="A3075" s="141">
        <v>338749</v>
      </c>
      <c r="B3075" s="141" t="s">
        <v>4111</v>
      </c>
      <c r="C3075" s="141" t="s">
        <v>4099</v>
      </c>
      <c r="D3075" s="141" t="s">
        <v>4099</v>
      </c>
      <c r="E3075" s="141" t="s">
        <v>4099</v>
      </c>
      <c r="F3075" s="141" t="s">
        <v>4098</v>
      </c>
      <c r="G3075" s="141" t="s">
        <v>4098</v>
      </c>
      <c r="H3075" s="141" t="s">
        <v>4099</v>
      </c>
      <c r="I3075" s="141" t="s">
        <v>4099</v>
      </c>
      <c r="J3075" s="141" t="s">
        <v>4098</v>
      </c>
      <c r="K3075" s="141" t="s">
        <v>4098</v>
      </c>
      <c r="L3075" s="141" t="s">
        <v>4098</v>
      </c>
      <c r="M3075" s="141" t="s">
        <v>4098</v>
      </c>
      <c r="N3075" s="141" t="s">
        <v>4098</v>
      </c>
      <c r="O3075" s="141" t="s">
        <v>4098</v>
      </c>
    </row>
    <row r="3076" spans="1:15" x14ac:dyDescent="0.2">
      <c r="A3076" s="141">
        <v>338750</v>
      </c>
      <c r="B3076" s="141" t="s">
        <v>4111</v>
      </c>
      <c r="C3076" s="141" t="s">
        <v>4099</v>
      </c>
      <c r="D3076" s="141" t="s">
        <v>4099</v>
      </c>
      <c r="E3076" s="141" t="s">
        <v>4099</v>
      </c>
      <c r="F3076" s="141" t="s">
        <v>4099</v>
      </c>
      <c r="G3076" s="141" t="s">
        <v>4099</v>
      </c>
      <c r="H3076" s="141" t="s">
        <v>4099</v>
      </c>
      <c r="I3076" s="141" t="s">
        <v>4099</v>
      </c>
      <c r="J3076" s="141" t="s">
        <v>4098</v>
      </c>
      <c r="K3076" s="141" t="s">
        <v>4098</v>
      </c>
      <c r="L3076" s="141" t="s">
        <v>4098</v>
      </c>
      <c r="M3076" s="141" t="s">
        <v>4098</v>
      </c>
      <c r="N3076" s="141" t="s">
        <v>4098</v>
      </c>
      <c r="O3076" s="141" t="s">
        <v>4098</v>
      </c>
    </row>
    <row r="3077" spans="1:15" x14ac:dyDescent="0.2">
      <c r="A3077" s="141">
        <v>338751</v>
      </c>
      <c r="B3077" s="141" t="s">
        <v>4111</v>
      </c>
      <c r="C3077" s="141" t="s">
        <v>4099</v>
      </c>
      <c r="D3077" s="141" t="s">
        <v>4099</v>
      </c>
      <c r="E3077" s="141" t="s">
        <v>4098</v>
      </c>
      <c r="F3077" s="141" t="s">
        <v>4099</v>
      </c>
      <c r="G3077" s="141" t="s">
        <v>4099</v>
      </c>
      <c r="H3077" s="141" t="s">
        <v>4098</v>
      </c>
      <c r="I3077" s="141" t="s">
        <v>4098</v>
      </c>
      <c r="J3077" s="141" t="s">
        <v>4098</v>
      </c>
      <c r="K3077" s="141" t="s">
        <v>4098</v>
      </c>
      <c r="L3077" s="141" t="s">
        <v>4098</v>
      </c>
      <c r="M3077" s="141" t="s">
        <v>4098</v>
      </c>
      <c r="N3077" s="141" t="s">
        <v>4098</v>
      </c>
      <c r="O3077" s="141" t="s">
        <v>4098</v>
      </c>
    </row>
    <row r="3078" spans="1:15" x14ac:dyDescent="0.2">
      <c r="A3078" s="141">
        <v>338752</v>
      </c>
      <c r="B3078" s="141" t="s">
        <v>4111</v>
      </c>
      <c r="C3078" s="141" t="s">
        <v>4099</v>
      </c>
      <c r="D3078" s="141" t="s">
        <v>4099</v>
      </c>
      <c r="E3078" s="141" t="s">
        <v>4099</v>
      </c>
      <c r="F3078" s="141" t="s">
        <v>4099</v>
      </c>
      <c r="G3078" s="141" t="s">
        <v>4099</v>
      </c>
      <c r="H3078" s="141" t="s">
        <v>4099</v>
      </c>
      <c r="I3078" s="141" t="s">
        <v>4099</v>
      </c>
      <c r="J3078" s="141" t="s">
        <v>4098</v>
      </c>
      <c r="K3078" s="141" t="s">
        <v>4098</v>
      </c>
      <c r="L3078" s="141" t="s">
        <v>4098</v>
      </c>
      <c r="M3078" s="141" t="s">
        <v>4098</v>
      </c>
      <c r="N3078" s="141" t="s">
        <v>4098</v>
      </c>
      <c r="O3078" s="141" t="s">
        <v>4098</v>
      </c>
    </row>
    <row r="3079" spans="1:15" x14ac:dyDescent="0.2">
      <c r="A3079" s="141">
        <v>338753</v>
      </c>
      <c r="B3079" s="141" t="s">
        <v>4111</v>
      </c>
      <c r="C3079" s="141" t="s">
        <v>4099</v>
      </c>
      <c r="D3079" s="141" t="s">
        <v>4098</v>
      </c>
      <c r="E3079" s="141" t="s">
        <v>4099</v>
      </c>
      <c r="F3079" s="141" t="s">
        <v>4099</v>
      </c>
      <c r="G3079" s="141" t="s">
        <v>4099</v>
      </c>
      <c r="H3079" s="141" t="s">
        <v>4098</v>
      </c>
      <c r="I3079" s="141" t="s">
        <v>4098</v>
      </c>
      <c r="J3079" s="141" t="s">
        <v>4098</v>
      </c>
      <c r="K3079" s="141" t="s">
        <v>4098</v>
      </c>
      <c r="L3079" s="141" t="s">
        <v>4098</v>
      </c>
      <c r="M3079" s="141" t="s">
        <v>4098</v>
      </c>
      <c r="N3079" s="141" t="s">
        <v>4098</v>
      </c>
      <c r="O3079" s="141" t="s">
        <v>4098</v>
      </c>
    </row>
    <row r="3080" spans="1:15" x14ac:dyDescent="0.2">
      <c r="A3080" s="141">
        <v>338754</v>
      </c>
      <c r="B3080" s="141" t="s">
        <v>4111</v>
      </c>
      <c r="C3080" s="141" t="s">
        <v>4099</v>
      </c>
      <c r="D3080" s="141" t="s">
        <v>4099</v>
      </c>
      <c r="E3080" s="141" t="s">
        <v>4099</v>
      </c>
      <c r="F3080" s="141" t="s">
        <v>4099</v>
      </c>
      <c r="G3080" s="141" t="s">
        <v>4099</v>
      </c>
      <c r="H3080" s="141" t="s">
        <v>4099</v>
      </c>
      <c r="I3080" s="141" t="s">
        <v>4099</v>
      </c>
      <c r="J3080" s="141" t="s">
        <v>4098</v>
      </c>
      <c r="K3080" s="141" t="s">
        <v>4098</v>
      </c>
      <c r="L3080" s="141" t="s">
        <v>4098</v>
      </c>
      <c r="M3080" s="141" t="s">
        <v>4098</v>
      </c>
      <c r="N3080" s="141" t="s">
        <v>4098</v>
      </c>
      <c r="O3080" s="141" t="s">
        <v>4098</v>
      </c>
    </row>
    <row r="3081" spans="1:15" x14ac:dyDescent="0.2">
      <c r="A3081" s="141">
        <v>338755</v>
      </c>
      <c r="B3081" s="141" t="s">
        <v>4111</v>
      </c>
      <c r="C3081" s="141" t="s">
        <v>4099</v>
      </c>
      <c r="D3081" s="141" t="s">
        <v>4099</v>
      </c>
      <c r="E3081" s="141" t="s">
        <v>4099</v>
      </c>
      <c r="F3081" s="141" t="s">
        <v>4099</v>
      </c>
      <c r="G3081" s="141" t="s">
        <v>4099</v>
      </c>
      <c r="H3081" s="141" t="s">
        <v>4099</v>
      </c>
      <c r="I3081" s="141" t="s">
        <v>4099</v>
      </c>
      <c r="J3081" s="141" t="s">
        <v>4098</v>
      </c>
      <c r="K3081" s="141" t="s">
        <v>4098</v>
      </c>
      <c r="L3081" s="141" t="s">
        <v>4098</v>
      </c>
      <c r="M3081" s="141" t="s">
        <v>4098</v>
      </c>
      <c r="N3081" s="141" t="s">
        <v>4098</v>
      </c>
      <c r="O3081" s="141" t="s">
        <v>4098</v>
      </c>
    </row>
    <row r="3082" spans="1:15" x14ac:dyDescent="0.2">
      <c r="A3082" s="141">
        <v>338757</v>
      </c>
      <c r="B3082" s="141" t="s">
        <v>4111</v>
      </c>
      <c r="C3082" s="141" t="s">
        <v>4099</v>
      </c>
      <c r="D3082" s="141" t="s">
        <v>4099</v>
      </c>
      <c r="E3082" s="141" t="s">
        <v>4099</v>
      </c>
      <c r="F3082" s="141" t="s">
        <v>4099</v>
      </c>
      <c r="G3082" s="141" t="s">
        <v>4099</v>
      </c>
      <c r="H3082" s="141" t="s">
        <v>4099</v>
      </c>
      <c r="I3082" s="141" t="s">
        <v>4099</v>
      </c>
      <c r="J3082" s="141" t="s">
        <v>4098</v>
      </c>
      <c r="K3082" s="141" t="s">
        <v>4098</v>
      </c>
      <c r="L3082" s="141" t="s">
        <v>4098</v>
      </c>
      <c r="M3082" s="141" t="s">
        <v>4098</v>
      </c>
      <c r="N3082" s="141" t="s">
        <v>4098</v>
      </c>
      <c r="O3082" s="141" t="s">
        <v>4098</v>
      </c>
    </row>
    <row r="3083" spans="1:15" x14ac:dyDescent="0.2">
      <c r="A3083" s="141">
        <v>338759</v>
      </c>
      <c r="B3083" s="141" t="s">
        <v>4111</v>
      </c>
      <c r="C3083" s="141" t="s">
        <v>4099</v>
      </c>
      <c r="D3083" s="141" t="s">
        <v>4099</v>
      </c>
      <c r="E3083" s="141" t="s">
        <v>4099</v>
      </c>
      <c r="F3083" s="141" t="s">
        <v>4099</v>
      </c>
      <c r="G3083" s="141" t="s">
        <v>4099</v>
      </c>
      <c r="H3083" s="141" t="s">
        <v>4099</v>
      </c>
      <c r="I3083" s="141" t="s">
        <v>4099</v>
      </c>
      <c r="J3083" s="141" t="s">
        <v>4098</v>
      </c>
      <c r="K3083" s="141" t="s">
        <v>4098</v>
      </c>
      <c r="L3083" s="141" t="s">
        <v>4098</v>
      </c>
      <c r="M3083" s="141" t="s">
        <v>4098</v>
      </c>
      <c r="N3083" s="141" t="s">
        <v>4098</v>
      </c>
      <c r="O3083" s="141" t="s">
        <v>4098</v>
      </c>
    </row>
    <row r="3084" spans="1:15" x14ac:dyDescent="0.2">
      <c r="A3084" s="141">
        <v>338760</v>
      </c>
      <c r="B3084" s="141" t="s">
        <v>4111</v>
      </c>
      <c r="C3084" s="141" t="s">
        <v>4099</v>
      </c>
      <c r="D3084" s="141" t="s">
        <v>4099</v>
      </c>
      <c r="E3084" s="141" t="s">
        <v>4099</v>
      </c>
      <c r="F3084" s="141" t="s">
        <v>4099</v>
      </c>
      <c r="G3084" s="141" t="s">
        <v>4099</v>
      </c>
      <c r="H3084" s="141" t="s">
        <v>4099</v>
      </c>
      <c r="I3084" s="141" t="s">
        <v>4099</v>
      </c>
      <c r="J3084" s="141" t="s">
        <v>4098</v>
      </c>
      <c r="K3084" s="141" t="s">
        <v>4098</v>
      </c>
      <c r="L3084" s="141" t="s">
        <v>4098</v>
      </c>
      <c r="M3084" s="141" t="s">
        <v>4098</v>
      </c>
      <c r="N3084" s="141" t="s">
        <v>4098</v>
      </c>
      <c r="O3084" s="141" t="s">
        <v>4098</v>
      </c>
    </row>
    <row r="3085" spans="1:15" x14ac:dyDescent="0.2">
      <c r="A3085" s="141">
        <v>338761</v>
      </c>
      <c r="B3085" s="141" t="s">
        <v>4111</v>
      </c>
      <c r="C3085" s="141" t="s">
        <v>4099</v>
      </c>
      <c r="D3085" s="141" t="s">
        <v>4099</v>
      </c>
      <c r="E3085" s="141" t="s">
        <v>4099</v>
      </c>
      <c r="F3085" s="141" t="s">
        <v>4099</v>
      </c>
      <c r="G3085" s="141" t="s">
        <v>4098</v>
      </c>
      <c r="H3085" s="141" t="s">
        <v>4098</v>
      </c>
      <c r="I3085" s="141" t="s">
        <v>4099</v>
      </c>
      <c r="J3085" s="141" t="s">
        <v>4098</v>
      </c>
      <c r="K3085" s="141" t="s">
        <v>4098</v>
      </c>
      <c r="L3085" s="141" t="s">
        <v>4098</v>
      </c>
      <c r="M3085" s="141" t="s">
        <v>4098</v>
      </c>
      <c r="N3085" s="141" t="s">
        <v>4098</v>
      </c>
      <c r="O3085" s="141" t="s">
        <v>4098</v>
      </c>
    </row>
    <row r="3086" spans="1:15" x14ac:dyDescent="0.2">
      <c r="A3086" s="141">
        <v>338762</v>
      </c>
      <c r="B3086" s="141" t="s">
        <v>4111</v>
      </c>
      <c r="C3086" s="141" t="s">
        <v>4099</v>
      </c>
      <c r="D3086" s="141" t="s">
        <v>4099</v>
      </c>
      <c r="E3086" s="141" t="s">
        <v>4099</v>
      </c>
      <c r="F3086" s="141" t="s">
        <v>4099</v>
      </c>
      <c r="G3086" s="141" t="s">
        <v>4099</v>
      </c>
      <c r="H3086" s="141" t="s">
        <v>4099</v>
      </c>
      <c r="I3086" s="141" t="s">
        <v>4099</v>
      </c>
      <c r="J3086" s="141" t="s">
        <v>4098</v>
      </c>
      <c r="K3086" s="141" t="s">
        <v>4098</v>
      </c>
      <c r="L3086" s="141" t="s">
        <v>4098</v>
      </c>
      <c r="M3086" s="141" t="s">
        <v>4098</v>
      </c>
      <c r="N3086" s="141" t="s">
        <v>4098</v>
      </c>
      <c r="O3086" s="141" t="s">
        <v>4098</v>
      </c>
    </row>
    <row r="3087" spans="1:15" x14ac:dyDescent="0.2">
      <c r="A3087" s="141">
        <v>338763</v>
      </c>
      <c r="B3087" s="141" t="s">
        <v>4111</v>
      </c>
      <c r="C3087" s="141" t="s">
        <v>4099</v>
      </c>
      <c r="D3087" s="141" t="s">
        <v>4099</v>
      </c>
      <c r="E3087" s="141" t="s">
        <v>4098</v>
      </c>
      <c r="F3087" s="141" t="s">
        <v>4098</v>
      </c>
      <c r="G3087" s="141" t="s">
        <v>4099</v>
      </c>
      <c r="H3087" s="141" t="s">
        <v>4098</v>
      </c>
      <c r="I3087" s="141" t="s">
        <v>4098</v>
      </c>
      <c r="J3087" s="141" t="s">
        <v>4098</v>
      </c>
      <c r="K3087" s="141" t="s">
        <v>4098</v>
      </c>
      <c r="L3087" s="141" t="s">
        <v>4098</v>
      </c>
      <c r="M3087" s="141" t="s">
        <v>4098</v>
      </c>
      <c r="N3087" s="141" t="s">
        <v>4098</v>
      </c>
      <c r="O3087" s="141" t="s">
        <v>4098</v>
      </c>
    </row>
    <row r="3088" spans="1:15" x14ac:dyDescent="0.2">
      <c r="A3088" s="141">
        <v>338765</v>
      </c>
      <c r="B3088" s="141" t="s">
        <v>4111</v>
      </c>
      <c r="C3088" s="141" t="s">
        <v>4099</v>
      </c>
      <c r="D3088" s="141" t="s">
        <v>4099</v>
      </c>
      <c r="E3088" s="141" t="s">
        <v>4099</v>
      </c>
      <c r="F3088" s="141" t="s">
        <v>4099</v>
      </c>
      <c r="G3088" s="141" t="s">
        <v>4099</v>
      </c>
      <c r="H3088" s="141" t="s">
        <v>4099</v>
      </c>
      <c r="I3088" s="141" t="s">
        <v>4099</v>
      </c>
      <c r="J3088" s="141" t="s">
        <v>4098</v>
      </c>
      <c r="K3088" s="141" t="s">
        <v>4098</v>
      </c>
      <c r="L3088" s="141" t="s">
        <v>4098</v>
      </c>
      <c r="M3088" s="141" t="s">
        <v>4098</v>
      </c>
      <c r="N3088" s="141" t="s">
        <v>4098</v>
      </c>
      <c r="O3088" s="141" t="s">
        <v>4098</v>
      </c>
    </row>
    <row r="3089" spans="1:15" x14ac:dyDescent="0.2">
      <c r="A3089" s="141">
        <v>338766</v>
      </c>
      <c r="B3089" s="141" t="s">
        <v>4111</v>
      </c>
      <c r="C3089" s="141" t="s">
        <v>4099</v>
      </c>
      <c r="D3089" s="141" t="s">
        <v>4099</v>
      </c>
      <c r="E3089" s="141" t="s">
        <v>4099</v>
      </c>
      <c r="F3089" s="141" t="s">
        <v>4099</v>
      </c>
      <c r="G3089" s="141" t="s">
        <v>4098</v>
      </c>
      <c r="H3089" s="141" t="s">
        <v>4099</v>
      </c>
      <c r="I3089" s="141" t="s">
        <v>4098</v>
      </c>
      <c r="J3089" s="141" t="s">
        <v>4098</v>
      </c>
      <c r="K3089" s="141" t="s">
        <v>4098</v>
      </c>
      <c r="L3089" s="141" t="s">
        <v>4098</v>
      </c>
      <c r="M3089" s="141" t="s">
        <v>4098</v>
      </c>
      <c r="N3089" s="141" t="s">
        <v>4098</v>
      </c>
      <c r="O3089" s="141" t="s">
        <v>4098</v>
      </c>
    </row>
    <row r="3090" spans="1:15" x14ac:dyDescent="0.2">
      <c r="A3090" s="141">
        <v>338768</v>
      </c>
      <c r="B3090" s="141" t="s">
        <v>4111</v>
      </c>
      <c r="C3090" s="141" t="s">
        <v>4099</v>
      </c>
      <c r="D3090" s="141" t="s">
        <v>4099</v>
      </c>
      <c r="E3090" s="141" t="s">
        <v>4099</v>
      </c>
      <c r="F3090" s="141" t="s">
        <v>4099</v>
      </c>
      <c r="G3090" s="141" t="s">
        <v>4099</v>
      </c>
      <c r="H3090" s="141" t="s">
        <v>4099</v>
      </c>
      <c r="I3090" s="141" t="s">
        <v>4099</v>
      </c>
      <c r="J3090" s="141" t="s">
        <v>4098</v>
      </c>
      <c r="K3090" s="141" t="s">
        <v>4098</v>
      </c>
      <c r="L3090" s="141" t="s">
        <v>4098</v>
      </c>
      <c r="M3090" s="141" t="s">
        <v>4098</v>
      </c>
      <c r="N3090" s="141" t="s">
        <v>4098</v>
      </c>
      <c r="O3090" s="141" t="s">
        <v>4098</v>
      </c>
    </row>
    <row r="3091" spans="1:15" x14ac:dyDescent="0.2">
      <c r="A3091" s="141">
        <v>338769</v>
      </c>
      <c r="B3091" s="141" t="s">
        <v>4111</v>
      </c>
      <c r="C3091" s="141" t="s">
        <v>4099</v>
      </c>
      <c r="D3091" s="141" t="s">
        <v>4099</v>
      </c>
      <c r="E3091" s="141" t="s">
        <v>4099</v>
      </c>
      <c r="F3091" s="141" t="s">
        <v>4099</v>
      </c>
      <c r="G3091" s="141" t="s">
        <v>4099</v>
      </c>
      <c r="H3091" s="141" t="s">
        <v>4099</v>
      </c>
      <c r="I3091" s="141" t="s">
        <v>4099</v>
      </c>
      <c r="J3091" s="141" t="s">
        <v>4098</v>
      </c>
      <c r="K3091" s="141" t="s">
        <v>4098</v>
      </c>
      <c r="L3091" s="141" t="s">
        <v>4098</v>
      </c>
      <c r="M3091" s="141" t="s">
        <v>4098</v>
      </c>
      <c r="N3091" s="141" t="s">
        <v>4098</v>
      </c>
      <c r="O3091" s="141" t="s">
        <v>4098</v>
      </c>
    </row>
    <row r="3092" spans="1:15" x14ac:dyDescent="0.2">
      <c r="A3092" s="141">
        <v>338771</v>
      </c>
      <c r="B3092" s="141" t="s">
        <v>4111</v>
      </c>
      <c r="C3092" s="141" t="s">
        <v>4098</v>
      </c>
      <c r="D3092" s="141" t="s">
        <v>4099</v>
      </c>
      <c r="E3092" s="141" t="s">
        <v>4098</v>
      </c>
      <c r="F3092" s="141" t="s">
        <v>4098</v>
      </c>
      <c r="G3092" s="141" t="s">
        <v>4099</v>
      </c>
      <c r="H3092" s="141" t="s">
        <v>4098</v>
      </c>
      <c r="I3092" s="141" t="s">
        <v>4098</v>
      </c>
      <c r="J3092" s="141" t="s">
        <v>4098</v>
      </c>
      <c r="K3092" s="141" t="s">
        <v>4098</v>
      </c>
      <c r="L3092" s="141" t="s">
        <v>4098</v>
      </c>
      <c r="M3092" s="141" t="s">
        <v>4098</v>
      </c>
      <c r="N3092" s="141" t="s">
        <v>4098</v>
      </c>
      <c r="O3092" s="141" t="s">
        <v>4098</v>
      </c>
    </row>
    <row r="3093" spans="1:15" x14ac:dyDescent="0.2">
      <c r="A3093" s="141">
        <v>338773</v>
      </c>
      <c r="B3093" s="141" t="s">
        <v>4111</v>
      </c>
      <c r="C3093" s="141" t="s">
        <v>4099</v>
      </c>
      <c r="D3093" s="141" t="s">
        <v>4099</v>
      </c>
      <c r="E3093" s="141" t="s">
        <v>4098</v>
      </c>
      <c r="F3093" s="141" t="s">
        <v>4098</v>
      </c>
      <c r="G3093" s="141" t="s">
        <v>4099</v>
      </c>
      <c r="H3093" s="141" t="s">
        <v>4099</v>
      </c>
      <c r="I3093" s="141" t="s">
        <v>4099</v>
      </c>
      <c r="J3093" s="141" t="s">
        <v>4098</v>
      </c>
      <c r="K3093" s="141" t="s">
        <v>4098</v>
      </c>
      <c r="L3093" s="141" t="s">
        <v>4098</v>
      </c>
      <c r="M3093" s="141" t="s">
        <v>4098</v>
      </c>
      <c r="N3093" s="141" t="s">
        <v>4098</v>
      </c>
      <c r="O3093" s="141" t="s">
        <v>4098</v>
      </c>
    </row>
    <row r="3094" spans="1:15" x14ac:dyDescent="0.2">
      <c r="A3094" s="141">
        <v>338774</v>
      </c>
      <c r="B3094" s="141" t="s">
        <v>4111</v>
      </c>
      <c r="C3094" s="141" t="s">
        <v>4099</v>
      </c>
      <c r="D3094" s="141" t="s">
        <v>4099</v>
      </c>
      <c r="E3094" s="141" t="s">
        <v>4099</v>
      </c>
      <c r="F3094" s="141" t="s">
        <v>4099</v>
      </c>
      <c r="G3094" s="141" t="s">
        <v>4099</v>
      </c>
      <c r="H3094" s="141" t="s">
        <v>4099</v>
      </c>
      <c r="I3094" s="141" t="s">
        <v>4099</v>
      </c>
      <c r="J3094" s="141" t="s">
        <v>4098</v>
      </c>
      <c r="K3094" s="141" t="s">
        <v>4098</v>
      </c>
      <c r="L3094" s="141" t="s">
        <v>4098</v>
      </c>
      <c r="M3094" s="141" t="s">
        <v>4098</v>
      </c>
      <c r="N3094" s="141" t="s">
        <v>4098</v>
      </c>
      <c r="O3094" s="141" t="s">
        <v>4098</v>
      </c>
    </row>
    <row r="3095" spans="1:15" x14ac:dyDescent="0.2">
      <c r="A3095" s="141">
        <v>338775</v>
      </c>
      <c r="B3095" s="141" t="s">
        <v>4111</v>
      </c>
      <c r="C3095" s="141" t="s">
        <v>4099</v>
      </c>
      <c r="D3095" s="141" t="s">
        <v>4098</v>
      </c>
      <c r="E3095" s="141" t="s">
        <v>4098</v>
      </c>
      <c r="F3095" s="141" t="s">
        <v>4098</v>
      </c>
      <c r="G3095" s="141" t="s">
        <v>4098</v>
      </c>
      <c r="H3095" s="141" t="s">
        <v>4099</v>
      </c>
      <c r="I3095" s="141" t="s">
        <v>4099</v>
      </c>
      <c r="J3095" s="141" t="s">
        <v>4098</v>
      </c>
      <c r="K3095" s="141" t="s">
        <v>4098</v>
      </c>
      <c r="L3095" s="141" t="s">
        <v>4098</v>
      </c>
      <c r="M3095" s="141" t="s">
        <v>4098</v>
      </c>
      <c r="N3095" s="141" t="s">
        <v>4098</v>
      </c>
      <c r="O3095" s="141" t="s">
        <v>4098</v>
      </c>
    </row>
    <row r="3096" spans="1:15" x14ac:dyDescent="0.2">
      <c r="A3096" s="141">
        <v>338776</v>
      </c>
      <c r="B3096" s="141" t="s">
        <v>4111</v>
      </c>
      <c r="C3096" s="141" t="s">
        <v>4099</v>
      </c>
      <c r="D3096" s="141" t="s">
        <v>4099</v>
      </c>
      <c r="E3096" s="141" t="s">
        <v>4099</v>
      </c>
      <c r="F3096" s="141" t="s">
        <v>4099</v>
      </c>
      <c r="G3096" s="141" t="s">
        <v>4099</v>
      </c>
      <c r="H3096" s="141" t="s">
        <v>4099</v>
      </c>
      <c r="I3096" s="141" t="s">
        <v>4099</v>
      </c>
      <c r="J3096" s="141" t="s">
        <v>4098</v>
      </c>
      <c r="K3096" s="141" t="s">
        <v>4098</v>
      </c>
      <c r="L3096" s="141" t="s">
        <v>4098</v>
      </c>
      <c r="M3096" s="141" t="s">
        <v>4098</v>
      </c>
      <c r="N3096" s="141" t="s">
        <v>4098</v>
      </c>
      <c r="O3096" s="141" t="s">
        <v>4098</v>
      </c>
    </row>
    <row r="3097" spans="1:15" x14ac:dyDescent="0.2">
      <c r="A3097" s="141">
        <v>338777</v>
      </c>
      <c r="B3097" s="141" t="s">
        <v>4111</v>
      </c>
      <c r="C3097" s="141" t="s">
        <v>4099</v>
      </c>
      <c r="D3097" s="141" t="s">
        <v>4098</v>
      </c>
      <c r="E3097" s="141" t="s">
        <v>4098</v>
      </c>
      <c r="F3097" s="141" t="s">
        <v>4098</v>
      </c>
      <c r="G3097" s="141" t="s">
        <v>4099</v>
      </c>
      <c r="H3097" s="141" t="s">
        <v>4098</v>
      </c>
      <c r="I3097" s="141" t="s">
        <v>4098</v>
      </c>
      <c r="J3097" s="141" t="s">
        <v>4098</v>
      </c>
      <c r="K3097" s="141" t="s">
        <v>4098</v>
      </c>
      <c r="L3097" s="141" t="s">
        <v>4098</v>
      </c>
      <c r="M3097" s="141" t="s">
        <v>4098</v>
      </c>
      <c r="N3097" s="141" t="s">
        <v>4098</v>
      </c>
      <c r="O3097" s="141" t="s">
        <v>4098</v>
      </c>
    </row>
    <row r="3098" spans="1:15" x14ac:dyDescent="0.2">
      <c r="A3098" s="141">
        <v>338778</v>
      </c>
      <c r="B3098" s="141" t="s">
        <v>4111</v>
      </c>
      <c r="C3098" s="141" t="s">
        <v>4099</v>
      </c>
      <c r="D3098" s="141" t="s">
        <v>4099</v>
      </c>
      <c r="E3098" s="141" t="s">
        <v>4099</v>
      </c>
      <c r="F3098" s="141" t="s">
        <v>4099</v>
      </c>
      <c r="G3098" s="141" t="s">
        <v>4099</v>
      </c>
      <c r="H3098" s="141" t="s">
        <v>4099</v>
      </c>
      <c r="I3098" s="141" t="s">
        <v>4099</v>
      </c>
      <c r="J3098" s="141" t="s">
        <v>4098</v>
      </c>
      <c r="K3098" s="141" t="s">
        <v>4098</v>
      </c>
      <c r="L3098" s="141" t="s">
        <v>4098</v>
      </c>
      <c r="M3098" s="141" t="s">
        <v>4098</v>
      </c>
      <c r="N3098" s="141" t="s">
        <v>4098</v>
      </c>
      <c r="O3098" s="141" t="s">
        <v>4098</v>
      </c>
    </row>
    <row r="3099" spans="1:15" x14ac:dyDescent="0.2">
      <c r="A3099" s="141">
        <v>338779</v>
      </c>
      <c r="B3099" s="141" t="s">
        <v>4111</v>
      </c>
      <c r="C3099" s="141" t="s">
        <v>4099</v>
      </c>
      <c r="D3099" s="141" t="s">
        <v>4098</v>
      </c>
      <c r="E3099" s="141" t="s">
        <v>4099</v>
      </c>
      <c r="F3099" s="141" t="s">
        <v>4099</v>
      </c>
      <c r="G3099" s="141" t="s">
        <v>4098</v>
      </c>
      <c r="H3099" s="141" t="s">
        <v>4098</v>
      </c>
      <c r="I3099" s="141" t="s">
        <v>4098</v>
      </c>
      <c r="J3099" s="141" t="s">
        <v>4098</v>
      </c>
      <c r="K3099" s="141" t="s">
        <v>4098</v>
      </c>
      <c r="L3099" s="141" t="s">
        <v>4098</v>
      </c>
      <c r="M3099" s="141" t="s">
        <v>4098</v>
      </c>
      <c r="N3099" s="141" t="s">
        <v>4098</v>
      </c>
      <c r="O3099" s="141" t="s">
        <v>4098</v>
      </c>
    </row>
    <row r="3100" spans="1:15" x14ac:dyDescent="0.2">
      <c r="A3100" s="141">
        <v>338780</v>
      </c>
      <c r="B3100" s="141" t="s">
        <v>4111</v>
      </c>
      <c r="C3100" s="141" t="s">
        <v>4099</v>
      </c>
      <c r="D3100" s="141" t="s">
        <v>4099</v>
      </c>
      <c r="E3100" s="141" t="s">
        <v>4099</v>
      </c>
      <c r="F3100" s="141" t="s">
        <v>4099</v>
      </c>
      <c r="G3100" s="141" t="s">
        <v>4099</v>
      </c>
      <c r="H3100" s="141" t="s">
        <v>4099</v>
      </c>
      <c r="I3100" s="141" t="s">
        <v>4099</v>
      </c>
      <c r="J3100" s="141" t="s">
        <v>4098</v>
      </c>
      <c r="K3100" s="141" t="s">
        <v>4098</v>
      </c>
      <c r="L3100" s="141" t="s">
        <v>4098</v>
      </c>
      <c r="M3100" s="141" t="s">
        <v>4098</v>
      </c>
      <c r="N3100" s="141" t="s">
        <v>4098</v>
      </c>
      <c r="O3100" s="141" t="s">
        <v>4098</v>
      </c>
    </row>
    <row r="3101" spans="1:15" x14ac:dyDescent="0.2">
      <c r="A3101" s="141">
        <v>338783</v>
      </c>
      <c r="B3101" s="141" t="s">
        <v>4111</v>
      </c>
      <c r="C3101" s="141" t="s">
        <v>4099</v>
      </c>
      <c r="D3101" s="141" t="s">
        <v>4099</v>
      </c>
      <c r="E3101" s="141" t="s">
        <v>4098</v>
      </c>
      <c r="F3101" s="141" t="s">
        <v>4099</v>
      </c>
      <c r="G3101" s="141" t="s">
        <v>4098</v>
      </c>
      <c r="H3101" s="141" t="s">
        <v>4098</v>
      </c>
      <c r="I3101" s="141" t="s">
        <v>4098</v>
      </c>
      <c r="J3101" s="141" t="s">
        <v>4098</v>
      </c>
      <c r="K3101" s="141" t="s">
        <v>4098</v>
      </c>
      <c r="L3101" s="141" t="s">
        <v>4098</v>
      </c>
      <c r="M3101" s="141" t="s">
        <v>4098</v>
      </c>
      <c r="N3101" s="141" t="s">
        <v>4098</v>
      </c>
      <c r="O3101" s="141" t="s">
        <v>4098</v>
      </c>
    </row>
    <row r="3102" spans="1:15" x14ac:dyDescent="0.2">
      <c r="A3102" s="141">
        <v>338784</v>
      </c>
      <c r="B3102" s="141" t="s">
        <v>4111</v>
      </c>
      <c r="C3102" s="141" t="s">
        <v>4099</v>
      </c>
      <c r="D3102" s="141" t="s">
        <v>4099</v>
      </c>
      <c r="E3102" s="141" t="s">
        <v>4099</v>
      </c>
      <c r="F3102" s="141" t="s">
        <v>4099</v>
      </c>
      <c r="G3102" s="141" t="s">
        <v>4099</v>
      </c>
      <c r="H3102" s="141" t="s">
        <v>4099</v>
      </c>
      <c r="I3102" s="141" t="s">
        <v>4099</v>
      </c>
      <c r="J3102" s="141" t="s">
        <v>4098</v>
      </c>
      <c r="K3102" s="141" t="s">
        <v>4098</v>
      </c>
      <c r="L3102" s="141" t="s">
        <v>4098</v>
      </c>
      <c r="M3102" s="141" t="s">
        <v>4098</v>
      </c>
      <c r="N3102" s="141" t="s">
        <v>4098</v>
      </c>
      <c r="O3102" s="141" t="s">
        <v>4098</v>
      </c>
    </row>
    <row r="3103" spans="1:15" x14ac:dyDescent="0.2">
      <c r="A3103" s="141">
        <v>338785</v>
      </c>
      <c r="B3103" s="141" t="s">
        <v>4111</v>
      </c>
      <c r="C3103" s="141" t="s">
        <v>4099</v>
      </c>
      <c r="D3103" s="141" t="s">
        <v>4099</v>
      </c>
      <c r="E3103" s="141" t="s">
        <v>4099</v>
      </c>
      <c r="F3103" s="141" t="s">
        <v>4099</v>
      </c>
      <c r="G3103" s="141" t="s">
        <v>4099</v>
      </c>
      <c r="H3103" s="141" t="s">
        <v>4099</v>
      </c>
      <c r="I3103" s="141" t="s">
        <v>4098</v>
      </c>
      <c r="J3103" s="141" t="s">
        <v>4098</v>
      </c>
      <c r="K3103" s="141" t="s">
        <v>4098</v>
      </c>
      <c r="L3103" s="141" t="s">
        <v>4098</v>
      </c>
      <c r="M3103" s="141" t="s">
        <v>4098</v>
      </c>
      <c r="N3103" s="141" t="s">
        <v>4098</v>
      </c>
      <c r="O3103" s="141" t="s">
        <v>4098</v>
      </c>
    </row>
    <row r="3104" spans="1:15" x14ac:dyDescent="0.2">
      <c r="A3104" s="141">
        <v>338786</v>
      </c>
      <c r="B3104" s="141" t="s">
        <v>4111</v>
      </c>
      <c r="C3104" s="141" t="s">
        <v>4099</v>
      </c>
      <c r="D3104" s="141" t="s">
        <v>4099</v>
      </c>
      <c r="E3104" s="141" t="s">
        <v>4099</v>
      </c>
      <c r="F3104" s="141" t="s">
        <v>4099</v>
      </c>
      <c r="G3104" s="141" t="s">
        <v>4099</v>
      </c>
      <c r="H3104" s="141" t="s">
        <v>4099</v>
      </c>
      <c r="I3104" s="141" t="s">
        <v>4099</v>
      </c>
      <c r="J3104" s="141" t="s">
        <v>4098</v>
      </c>
      <c r="K3104" s="141" t="s">
        <v>4098</v>
      </c>
      <c r="L3104" s="141" t="s">
        <v>4098</v>
      </c>
      <c r="M3104" s="141" t="s">
        <v>4098</v>
      </c>
      <c r="N3104" s="141" t="s">
        <v>4098</v>
      </c>
      <c r="O3104" s="141" t="s">
        <v>4098</v>
      </c>
    </row>
    <row r="3105" spans="1:15" x14ac:dyDescent="0.2">
      <c r="A3105" s="141">
        <v>338787</v>
      </c>
      <c r="B3105" s="141" t="s">
        <v>4111</v>
      </c>
      <c r="C3105" s="141" t="s">
        <v>4099</v>
      </c>
      <c r="D3105" s="141" t="s">
        <v>4099</v>
      </c>
      <c r="E3105" s="141" t="s">
        <v>4098</v>
      </c>
      <c r="F3105" s="141" t="s">
        <v>4098</v>
      </c>
      <c r="G3105" s="141" t="s">
        <v>4098</v>
      </c>
      <c r="H3105" s="141" t="s">
        <v>4099</v>
      </c>
      <c r="I3105" s="141" t="s">
        <v>4098</v>
      </c>
      <c r="J3105" s="141" t="s">
        <v>4098</v>
      </c>
      <c r="K3105" s="141" t="s">
        <v>4098</v>
      </c>
      <c r="L3105" s="141" t="s">
        <v>4098</v>
      </c>
      <c r="M3105" s="141" t="s">
        <v>4098</v>
      </c>
      <c r="N3105" s="141" t="s">
        <v>4098</v>
      </c>
      <c r="O3105" s="141" t="s">
        <v>4098</v>
      </c>
    </row>
    <row r="3106" spans="1:15" x14ac:dyDescent="0.2">
      <c r="A3106" s="141">
        <v>338788</v>
      </c>
      <c r="B3106" s="141" t="s">
        <v>4111</v>
      </c>
      <c r="C3106" s="141" t="s">
        <v>4099</v>
      </c>
      <c r="D3106" s="141" t="s">
        <v>4099</v>
      </c>
      <c r="E3106" s="141" t="s">
        <v>4099</v>
      </c>
      <c r="F3106" s="141" t="s">
        <v>4099</v>
      </c>
      <c r="G3106" s="141" t="s">
        <v>4099</v>
      </c>
      <c r="H3106" s="141" t="s">
        <v>4099</v>
      </c>
      <c r="I3106" s="141" t="s">
        <v>4099</v>
      </c>
      <c r="J3106" s="141" t="s">
        <v>4098</v>
      </c>
      <c r="K3106" s="141" t="s">
        <v>4098</v>
      </c>
      <c r="L3106" s="141" t="s">
        <v>4098</v>
      </c>
      <c r="M3106" s="141" t="s">
        <v>4098</v>
      </c>
      <c r="N3106" s="141" t="s">
        <v>4098</v>
      </c>
      <c r="O3106" s="141" t="s">
        <v>4098</v>
      </c>
    </row>
    <row r="3107" spans="1:15" x14ac:dyDescent="0.2">
      <c r="A3107" s="141">
        <v>338789</v>
      </c>
      <c r="B3107" s="141" t="s">
        <v>4111</v>
      </c>
      <c r="C3107" s="141" t="s">
        <v>4099</v>
      </c>
      <c r="D3107" s="141" t="s">
        <v>4099</v>
      </c>
      <c r="E3107" s="141" t="s">
        <v>4099</v>
      </c>
      <c r="F3107" s="141" t="s">
        <v>4099</v>
      </c>
      <c r="G3107" s="141" t="s">
        <v>4099</v>
      </c>
      <c r="H3107" s="141" t="s">
        <v>4099</v>
      </c>
      <c r="I3107" s="141" t="s">
        <v>4099</v>
      </c>
      <c r="J3107" s="141" t="s">
        <v>4098</v>
      </c>
      <c r="K3107" s="141" t="s">
        <v>4098</v>
      </c>
      <c r="L3107" s="141" t="s">
        <v>4098</v>
      </c>
      <c r="M3107" s="141" t="s">
        <v>4098</v>
      </c>
      <c r="N3107" s="141" t="s">
        <v>4098</v>
      </c>
      <c r="O3107" s="141" t="s">
        <v>4098</v>
      </c>
    </row>
    <row r="3108" spans="1:15" x14ac:dyDescent="0.2">
      <c r="A3108" s="141">
        <v>338790</v>
      </c>
      <c r="B3108" s="141" t="s">
        <v>4111</v>
      </c>
      <c r="C3108" s="141" t="s">
        <v>4099</v>
      </c>
      <c r="D3108" s="141" t="s">
        <v>4099</v>
      </c>
      <c r="E3108" s="141" t="s">
        <v>4099</v>
      </c>
      <c r="F3108" s="141" t="s">
        <v>4099</v>
      </c>
      <c r="G3108" s="141" t="s">
        <v>4099</v>
      </c>
      <c r="H3108" s="141" t="s">
        <v>4099</v>
      </c>
      <c r="I3108" s="141" t="s">
        <v>4099</v>
      </c>
      <c r="J3108" s="141" t="s">
        <v>4098</v>
      </c>
      <c r="K3108" s="141" t="s">
        <v>4098</v>
      </c>
      <c r="L3108" s="141" t="s">
        <v>4098</v>
      </c>
      <c r="M3108" s="141" t="s">
        <v>4098</v>
      </c>
      <c r="N3108" s="141" t="s">
        <v>4098</v>
      </c>
      <c r="O3108" s="141" t="s">
        <v>4098</v>
      </c>
    </row>
    <row r="3109" spans="1:15" x14ac:dyDescent="0.2">
      <c r="A3109" s="141">
        <v>338791</v>
      </c>
      <c r="B3109" s="141" t="s">
        <v>4111</v>
      </c>
      <c r="C3109" s="141" t="s">
        <v>4099</v>
      </c>
      <c r="D3109" s="141" t="s">
        <v>4099</v>
      </c>
      <c r="E3109" s="141" t="s">
        <v>4099</v>
      </c>
      <c r="F3109" s="141" t="s">
        <v>4099</v>
      </c>
      <c r="G3109" s="141" t="s">
        <v>4099</v>
      </c>
      <c r="H3109" s="141" t="s">
        <v>4099</v>
      </c>
      <c r="I3109" s="141" t="s">
        <v>4099</v>
      </c>
      <c r="J3109" s="141" t="s">
        <v>4098</v>
      </c>
      <c r="K3109" s="141" t="s">
        <v>4098</v>
      </c>
      <c r="L3109" s="141" t="s">
        <v>4098</v>
      </c>
      <c r="M3109" s="141" t="s">
        <v>4098</v>
      </c>
      <c r="N3109" s="141" t="s">
        <v>4098</v>
      </c>
      <c r="O3109" s="141" t="s">
        <v>4098</v>
      </c>
    </row>
    <row r="3110" spans="1:15" x14ac:dyDescent="0.2">
      <c r="A3110" s="141">
        <v>338792</v>
      </c>
      <c r="B3110" s="141" t="s">
        <v>4111</v>
      </c>
      <c r="C3110" s="141" t="s">
        <v>4099</v>
      </c>
      <c r="D3110" s="141" t="s">
        <v>4099</v>
      </c>
      <c r="E3110" s="141" t="s">
        <v>4098</v>
      </c>
      <c r="F3110" s="141" t="s">
        <v>4099</v>
      </c>
      <c r="G3110" s="141" t="s">
        <v>4098</v>
      </c>
      <c r="H3110" s="141" t="s">
        <v>4098</v>
      </c>
      <c r="I3110" s="141" t="s">
        <v>4098</v>
      </c>
      <c r="J3110" s="141" t="s">
        <v>4098</v>
      </c>
      <c r="K3110" s="141" t="s">
        <v>4098</v>
      </c>
      <c r="L3110" s="141" t="s">
        <v>4098</v>
      </c>
      <c r="M3110" s="141" t="s">
        <v>4098</v>
      </c>
      <c r="N3110" s="141" t="s">
        <v>4098</v>
      </c>
      <c r="O3110" s="141" t="s">
        <v>4098</v>
      </c>
    </row>
    <row r="3111" spans="1:15" x14ac:dyDescent="0.2">
      <c r="A3111" s="141">
        <v>338793</v>
      </c>
      <c r="B3111" s="141" t="s">
        <v>4111</v>
      </c>
      <c r="C3111" s="141" t="s">
        <v>4099</v>
      </c>
      <c r="D3111" s="141" t="s">
        <v>4099</v>
      </c>
      <c r="E3111" s="141" t="s">
        <v>4099</v>
      </c>
      <c r="F3111" s="141" t="s">
        <v>4099</v>
      </c>
      <c r="G3111" s="141" t="s">
        <v>4099</v>
      </c>
      <c r="H3111" s="141" t="s">
        <v>4099</v>
      </c>
      <c r="I3111" s="141" t="s">
        <v>4099</v>
      </c>
      <c r="J3111" s="141" t="s">
        <v>4098</v>
      </c>
      <c r="K3111" s="141" t="s">
        <v>4098</v>
      </c>
      <c r="L3111" s="141" t="s">
        <v>4098</v>
      </c>
      <c r="M3111" s="141" t="s">
        <v>4098</v>
      </c>
      <c r="N3111" s="141" t="s">
        <v>4098</v>
      </c>
      <c r="O3111" s="141" t="s">
        <v>4098</v>
      </c>
    </row>
    <row r="3112" spans="1:15" x14ac:dyDescent="0.2">
      <c r="A3112" s="141">
        <v>338794</v>
      </c>
      <c r="B3112" s="141" t="s">
        <v>4111</v>
      </c>
      <c r="C3112" s="141" t="s">
        <v>4099</v>
      </c>
      <c r="D3112" s="141" t="s">
        <v>4099</v>
      </c>
      <c r="E3112" s="141" t="s">
        <v>4099</v>
      </c>
      <c r="F3112" s="141" t="s">
        <v>4099</v>
      </c>
      <c r="G3112" s="141" t="s">
        <v>4099</v>
      </c>
      <c r="H3112" s="141" t="s">
        <v>4099</v>
      </c>
      <c r="I3112" s="141" t="s">
        <v>4099</v>
      </c>
      <c r="J3112" s="141" t="s">
        <v>4098</v>
      </c>
      <c r="K3112" s="141" t="s">
        <v>4098</v>
      </c>
      <c r="L3112" s="141" t="s">
        <v>4098</v>
      </c>
      <c r="M3112" s="141" t="s">
        <v>4098</v>
      </c>
      <c r="N3112" s="141" t="s">
        <v>4098</v>
      </c>
      <c r="O3112" s="141" t="s">
        <v>4098</v>
      </c>
    </row>
    <row r="3113" spans="1:15" x14ac:dyDescent="0.2">
      <c r="A3113" s="141">
        <v>338795</v>
      </c>
      <c r="B3113" s="141" t="s">
        <v>4111</v>
      </c>
      <c r="C3113" s="141" t="s">
        <v>4099</v>
      </c>
      <c r="D3113" s="141" t="s">
        <v>4099</v>
      </c>
      <c r="E3113" s="141" t="s">
        <v>4099</v>
      </c>
      <c r="F3113" s="141" t="s">
        <v>4099</v>
      </c>
      <c r="G3113" s="141" t="s">
        <v>4099</v>
      </c>
      <c r="H3113" s="141" t="s">
        <v>4099</v>
      </c>
      <c r="I3113" s="141" t="s">
        <v>4099</v>
      </c>
      <c r="J3113" s="141" t="s">
        <v>4098</v>
      </c>
      <c r="K3113" s="141" t="s">
        <v>4098</v>
      </c>
      <c r="L3113" s="141" t="s">
        <v>4098</v>
      </c>
      <c r="M3113" s="141" t="s">
        <v>4098</v>
      </c>
      <c r="N3113" s="141" t="s">
        <v>4098</v>
      </c>
      <c r="O3113" s="141" t="s">
        <v>4098</v>
      </c>
    </row>
    <row r="3114" spans="1:15" x14ac:dyDescent="0.2">
      <c r="A3114" s="141">
        <v>338796</v>
      </c>
      <c r="B3114" s="141" t="s">
        <v>4111</v>
      </c>
      <c r="C3114" s="141" t="s">
        <v>4099</v>
      </c>
      <c r="D3114" s="141" t="s">
        <v>4099</v>
      </c>
      <c r="E3114" s="141" t="s">
        <v>4099</v>
      </c>
      <c r="F3114" s="141" t="s">
        <v>4099</v>
      </c>
      <c r="G3114" s="141" t="s">
        <v>4099</v>
      </c>
      <c r="H3114" s="141" t="s">
        <v>4099</v>
      </c>
      <c r="I3114" s="141" t="s">
        <v>4099</v>
      </c>
      <c r="J3114" s="141" t="s">
        <v>4098</v>
      </c>
      <c r="K3114" s="141" t="s">
        <v>4098</v>
      </c>
      <c r="L3114" s="141" t="s">
        <v>4098</v>
      </c>
      <c r="M3114" s="141" t="s">
        <v>4098</v>
      </c>
      <c r="N3114" s="141" t="s">
        <v>4098</v>
      </c>
      <c r="O3114" s="141" t="s">
        <v>4098</v>
      </c>
    </row>
    <row r="3115" spans="1:15" x14ac:dyDescent="0.2">
      <c r="A3115" s="141">
        <v>338797</v>
      </c>
      <c r="B3115" s="141" t="s">
        <v>4111</v>
      </c>
      <c r="C3115" s="141" t="s">
        <v>4099</v>
      </c>
      <c r="D3115" s="141" t="s">
        <v>4099</v>
      </c>
      <c r="E3115" s="141" t="s">
        <v>4099</v>
      </c>
      <c r="F3115" s="141" t="s">
        <v>4099</v>
      </c>
      <c r="G3115" s="141" t="s">
        <v>4099</v>
      </c>
      <c r="H3115" s="141" t="s">
        <v>4099</v>
      </c>
      <c r="I3115" s="141" t="s">
        <v>4099</v>
      </c>
      <c r="J3115" s="141" t="s">
        <v>4098</v>
      </c>
      <c r="K3115" s="141" t="s">
        <v>4098</v>
      </c>
      <c r="L3115" s="141" t="s">
        <v>4098</v>
      </c>
      <c r="M3115" s="141" t="s">
        <v>4098</v>
      </c>
      <c r="N3115" s="141" t="s">
        <v>4098</v>
      </c>
      <c r="O3115" s="141" t="s">
        <v>4098</v>
      </c>
    </row>
    <row r="3116" spans="1:15" x14ac:dyDescent="0.2">
      <c r="A3116" s="141">
        <v>338798</v>
      </c>
      <c r="B3116" s="141" t="s">
        <v>4111</v>
      </c>
      <c r="C3116" s="141" t="s">
        <v>4099</v>
      </c>
      <c r="D3116" s="141" t="s">
        <v>4099</v>
      </c>
      <c r="E3116" s="141" t="s">
        <v>4099</v>
      </c>
      <c r="F3116" s="141" t="s">
        <v>4099</v>
      </c>
      <c r="G3116" s="141" t="s">
        <v>4099</v>
      </c>
      <c r="H3116" s="141" t="s">
        <v>4099</v>
      </c>
      <c r="I3116" s="141" t="s">
        <v>4099</v>
      </c>
      <c r="J3116" s="141" t="s">
        <v>4098</v>
      </c>
      <c r="K3116" s="141" t="s">
        <v>4098</v>
      </c>
      <c r="L3116" s="141" t="s">
        <v>4098</v>
      </c>
      <c r="M3116" s="141" t="s">
        <v>4098</v>
      </c>
      <c r="N3116" s="141" t="s">
        <v>4098</v>
      </c>
      <c r="O3116" s="141" t="s">
        <v>4098</v>
      </c>
    </row>
    <row r="3117" spans="1:15" x14ac:dyDescent="0.2">
      <c r="A3117" s="141">
        <v>338800</v>
      </c>
      <c r="B3117" s="141" t="s">
        <v>4111</v>
      </c>
      <c r="C3117" s="141" t="s">
        <v>4099</v>
      </c>
      <c r="D3117" s="141" t="s">
        <v>4099</v>
      </c>
      <c r="E3117" s="141" t="s">
        <v>4099</v>
      </c>
      <c r="F3117" s="141" t="s">
        <v>4099</v>
      </c>
      <c r="G3117" s="141" t="s">
        <v>4098</v>
      </c>
      <c r="H3117" s="141" t="s">
        <v>4099</v>
      </c>
      <c r="I3117" s="141" t="s">
        <v>4098</v>
      </c>
      <c r="J3117" s="141" t="s">
        <v>4098</v>
      </c>
      <c r="K3117" s="141" t="s">
        <v>4098</v>
      </c>
      <c r="L3117" s="141" t="s">
        <v>4098</v>
      </c>
      <c r="M3117" s="141" t="s">
        <v>4098</v>
      </c>
      <c r="N3117" s="141" t="s">
        <v>4098</v>
      </c>
      <c r="O3117" s="141" t="s">
        <v>4098</v>
      </c>
    </row>
    <row r="3118" spans="1:15" x14ac:dyDescent="0.2">
      <c r="A3118" s="141">
        <v>338801</v>
      </c>
      <c r="B3118" s="141" t="s">
        <v>4111</v>
      </c>
      <c r="C3118" s="141" t="s">
        <v>4099</v>
      </c>
      <c r="D3118" s="141" t="s">
        <v>4099</v>
      </c>
      <c r="E3118" s="141" t="s">
        <v>4099</v>
      </c>
      <c r="F3118" s="141" t="s">
        <v>4099</v>
      </c>
      <c r="G3118" s="141" t="s">
        <v>4099</v>
      </c>
      <c r="H3118" s="141" t="s">
        <v>4099</v>
      </c>
      <c r="I3118" s="141" t="s">
        <v>4099</v>
      </c>
      <c r="J3118" s="141" t="s">
        <v>4098</v>
      </c>
      <c r="K3118" s="141" t="s">
        <v>4098</v>
      </c>
      <c r="L3118" s="141" t="s">
        <v>4098</v>
      </c>
      <c r="M3118" s="141" t="s">
        <v>4098</v>
      </c>
      <c r="N3118" s="141" t="s">
        <v>4098</v>
      </c>
      <c r="O3118" s="141" t="s">
        <v>4098</v>
      </c>
    </row>
    <row r="3119" spans="1:15" x14ac:dyDescent="0.2">
      <c r="A3119" s="141">
        <v>338802</v>
      </c>
      <c r="B3119" s="141" t="s">
        <v>4111</v>
      </c>
      <c r="C3119" s="141" t="s">
        <v>4099</v>
      </c>
      <c r="D3119" s="141" t="s">
        <v>4099</v>
      </c>
      <c r="E3119" s="141" t="s">
        <v>4099</v>
      </c>
      <c r="F3119" s="141" t="s">
        <v>4099</v>
      </c>
      <c r="G3119" s="141" t="s">
        <v>4098</v>
      </c>
      <c r="H3119" s="141" t="s">
        <v>4098</v>
      </c>
      <c r="I3119" s="141" t="s">
        <v>4098</v>
      </c>
      <c r="J3119" s="141" t="s">
        <v>4098</v>
      </c>
      <c r="K3119" s="141" t="s">
        <v>4098</v>
      </c>
      <c r="L3119" s="141" t="s">
        <v>4098</v>
      </c>
      <c r="M3119" s="141" t="s">
        <v>4098</v>
      </c>
      <c r="N3119" s="141" t="s">
        <v>4098</v>
      </c>
      <c r="O3119" s="141" t="s">
        <v>4098</v>
      </c>
    </row>
    <row r="3120" spans="1:15" x14ac:dyDescent="0.2">
      <c r="A3120" s="141">
        <v>338803</v>
      </c>
      <c r="B3120" s="141" t="s">
        <v>4111</v>
      </c>
      <c r="C3120" s="141" t="s">
        <v>4099</v>
      </c>
      <c r="D3120" s="141" t="s">
        <v>4099</v>
      </c>
      <c r="E3120" s="141" t="s">
        <v>4099</v>
      </c>
      <c r="F3120" s="141" t="s">
        <v>4099</v>
      </c>
      <c r="G3120" s="141" t="s">
        <v>4099</v>
      </c>
      <c r="H3120" s="141" t="s">
        <v>4099</v>
      </c>
      <c r="I3120" s="141" t="s">
        <v>4099</v>
      </c>
      <c r="J3120" s="141" t="s">
        <v>4098</v>
      </c>
      <c r="K3120" s="141" t="s">
        <v>4098</v>
      </c>
      <c r="L3120" s="141" t="s">
        <v>4098</v>
      </c>
      <c r="M3120" s="141" t="s">
        <v>4098</v>
      </c>
      <c r="N3120" s="141" t="s">
        <v>4098</v>
      </c>
      <c r="O3120" s="141" t="s">
        <v>4098</v>
      </c>
    </row>
    <row r="3121" spans="1:15" x14ac:dyDescent="0.2">
      <c r="A3121" s="141">
        <v>338804</v>
      </c>
      <c r="B3121" s="141" t="s">
        <v>4111</v>
      </c>
      <c r="C3121" s="141" t="s">
        <v>4099</v>
      </c>
      <c r="D3121" s="141" t="s">
        <v>4098</v>
      </c>
      <c r="E3121" s="141" t="s">
        <v>4098</v>
      </c>
      <c r="F3121" s="141" t="s">
        <v>4099</v>
      </c>
      <c r="G3121" s="141" t="s">
        <v>4099</v>
      </c>
      <c r="H3121" s="141" t="s">
        <v>4099</v>
      </c>
      <c r="I3121" s="141" t="s">
        <v>4099</v>
      </c>
      <c r="J3121" s="141" t="s">
        <v>4098</v>
      </c>
      <c r="K3121" s="141" t="s">
        <v>4098</v>
      </c>
      <c r="L3121" s="141" t="s">
        <v>4098</v>
      </c>
      <c r="M3121" s="141" t="s">
        <v>4098</v>
      </c>
      <c r="N3121" s="141" t="s">
        <v>4098</v>
      </c>
      <c r="O3121" s="141" t="s">
        <v>4098</v>
      </c>
    </row>
    <row r="3122" spans="1:15" x14ac:dyDescent="0.2">
      <c r="A3122" s="141">
        <v>338805</v>
      </c>
      <c r="B3122" s="141" t="s">
        <v>4111</v>
      </c>
      <c r="C3122" s="141" t="s">
        <v>4099</v>
      </c>
      <c r="D3122" s="141" t="s">
        <v>4099</v>
      </c>
      <c r="E3122" s="141" t="s">
        <v>4099</v>
      </c>
      <c r="F3122" s="141" t="s">
        <v>4099</v>
      </c>
      <c r="G3122" s="141" t="s">
        <v>4098</v>
      </c>
      <c r="H3122" s="141" t="s">
        <v>4098</v>
      </c>
      <c r="I3122" s="141" t="s">
        <v>4098</v>
      </c>
      <c r="J3122" s="141" t="s">
        <v>4098</v>
      </c>
      <c r="K3122" s="141" t="s">
        <v>4098</v>
      </c>
      <c r="L3122" s="141" t="s">
        <v>4098</v>
      </c>
      <c r="M3122" s="141" t="s">
        <v>4098</v>
      </c>
      <c r="N3122" s="141" t="s">
        <v>4098</v>
      </c>
      <c r="O3122" s="141" t="s">
        <v>4098</v>
      </c>
    </row>
    <row r="3123" spans="1:15" x14ac:dyDescent="0.2">
      <c r="A3123" s="141">
        <v>338806</v>
      </c>
      <c r="B3123" s="141" t="s">
        <v>4111</v>
      </c>
      <c r="C3123" s="141" t="s">
        <v>4099</v>
      </c>
      <c r="D3123" s="141" t="s">
        <v>4099</v>
      </c>
      <c r="E3123" s="141" t="s">
        <v>4099</v>
      </c>
      <c r="F3123" s="141" t="s">
        <v>4099</v>
      </c>
      <c r="G3123" s="141" t="s">
        <v>4099</v>
      </c>
      <c r="H3123" s="141" t="s">
        <v>4098</v>
      </c>
      <c r="I3123" s="141" t="s">
        <v>4098</v>
      </c>
      <c r="J3123" s="141" t="s">
        <v>4098</v>
      </c>
      <c r="K3123" s="141" t="s">
        <v>4098</v>
      </c>
      <c r="L3123" s="141" t="s">
        <v>4098</v>
      </c>
      <c r="M3123" s="141" t="s">
        <v>4098</v>
      </c>
      <c r="N3123" s="141" t="s">
        <v>4098</v>
      </c>
      <c r="O3123" s="141" t="s">
        <v>4098</v>
      </c>
    </row>
    <row r="3124" spans="1:15" x14ac:dyDescent="0.2">
      <c r="A3124" s="141">
        <v>338807</v>
      </c>
      <c r="B3124" s="141" t="s">
        <v>4111</v>
      </c>
      <c r="C3124" s="141" t="s">
        <v>4099</v>
      </c>
      <c r="D3124" s="141" t="s">
        <v>4098</v>
      </c>
      <c r="E3124" s="141" t="s">
        <v>4099</v>
      </c>
      <c r="F3124" s="141" t="s">
        <v>4099</v>
      </c>
      <c r="G3124" s="141" t="s">
        <v>4099</v>
      </c>
      <c r="H3124" s="141" t="s">
        <v>4098</v>
      </c>
      <c r="I3124" s="141" t="s">
        <v>4099</v>
      </c>
      <c r="J3124" s="141" t="s">
        <v>4098</v>
      </c>
      <c r="K3124" s="141" t="s">
        <v>4098</v>
      </c>
      <c r="L3124" s="141" t="s">
        <v>4098</v>
      </c>
      <c r="M3124" s="141" t="s">
        <v>4098</v>
      </c>
      <c r="N3124" s="141" t="s">
        <v>4098</v>
      </c>
      <c r="O3124" s="141" t="s">
        <v>4098</v>
      </c>
    </row>
    <row r="3125" spans="1:15" x14ac:dyDescent="0.2">
      <c r="A3125" s="141">
        <v>338808</v>
      </c>
      <c r="B3125" s="141" t="s">
        <v>4111</v>
      </c>
      <c r="C3125" s="141" t="s">
        <v>4099</v>
      </c>
      <c r="D3125" s="141" t="s">
        <v>4099</v>
      </c>
      <c r="E3125" s="141" t="s">
        <v>4099</v>
      </c>
      <c r="F3125" s="141" t="s">
        <v>4099</v>
      </c>
      <c r="G3125" s="141" t="s">
        <v>4099</v>
      </c>
      <c r="H3125" s="141" t="s">
        <v>4099</v>
      </c>
      <c r="I3125" s="141" t="s">
        <v>4099</v>
      </c>
      <c r="J3125" s="141" t="s">
        <v>4098</v>
      </c>
      <c r="K3125" s="141" t="s">
        <v>4098</v>
      </c>
      <c r="L3125" s="141" t="s">
        <v>4098</v>
      </c>
      <c r="M3125" s="141" t="s">
        <v>4098</v>
      </c>
      <c r="N3125" s="141" t="s">
        <v>4098</v>
      </c>
      <c r="O3125" s="141" t="s">
        <v>4098</v>
      </c>
    </row>
    <row r="3126" spans="1:15" x14ac:dyDescent="0.2">
      <c r="A3126" s="141">
        <v>338809</v>
      </c>
      <c r="B3126" s="141" t="s">
        <v>4111</v>
      </c>
      <c r="C3126" s="141" t="s">
        <v>4099</v>
      </c>
      <c r="D3126" s="141" t="s">
        <v>4099</v>
      </c>
      <c r="E3126" s="141" t="s">
        <v>4098</v>
      </c>
      <c r="F3126" s="141" t="s">
        <v>4098</v>
      </c>
      <c r="G3126" s="141" t="s">
        <v>4098</v>
      </c>
      <c r="H3126" s="141" t="s">
        <v>4098</v>
      </c>
      <c r="I3126" s="141" t="s">
        <v>4098</v>
      </c>
      <c r="J3126" s="141" t="s">
        <v>4098</v>
      </c>
      <c r="K3126" s="141" t="s">
        <v>4098</v>
      </c>
      <c r="L3126" s="141" t="s">
        <v>4098</v>
      </c>
      <c r="M3126" s="141" t="s">
        <v>4098</v>
      </c>
      <c r="N3126" s="141" t="s">
        <v>4098</v>
      </c>
      <c r="O3126" s="141" t="s">
        <v>4098</v>
      </c>
    </row>
    <row r="3127" spans="1:15" x14ac:dyDescent="0.2">
      <c r="A3127" s="141">
        <v>338810</v>
      </c>
      <c r="B3127" s="141" t="s">
        <v>4111</v>
      </c>
      <c r="C3127" s="141" t="s">
        <v>4098</v>
      </c>
      <c r="D3127" s="141" t="s">
        <v>4099</v>
      </c>
      <c r="E3127" s="141" t="s">
        <v>4099</v>
      </c>
      <c r="F3127" s="141" t="s">
        <v>4098</v>
      </c>
      <c r="G3127" s="141" t="s">
        <v>4098</v>
      </c>
      <c r="H3127" s="141" t="s">
        <v>4099</v>
      </c>
      <c r="I3127" s="141" t="s">
        <v>4099</v>
      </c>
      <c r="J3127" s="141" t="s">
        <v>4098</v>
      </c>
      <c r="K3127" s="141" t="s">
        <v>4098</v>
      </c>
      <c r="L3127" s="141" t="s">
        <v>4098</v>
      </c>
      <c r="M3127" s="141" t="s">
        <v>4098</v>
      </c>
      <c r="N3127" s="141" t="s">
        <v>4098</v>
      </c>
      <c r="O3127" s="141" t="s">
        <v>4098</v>
      </c>
    </row>
    <row r="3128" spans="1:15" x14ac:dyDescent="0.2">
      <c r="A3128" s="141">
        <v>338812</v>
      </c>
      <c r="B3128" s="141" t="s">
        <v>4111</v>
      </c>
      <c r="C3128" s="141" t="s">
        <v>4099</v>
      </c>
      <c r="D3128" s="141" t="s">
        <v>4098</v>
      </c>
      <c r="E3128" s="141" t="s">
        <v>4099</v>
      </c>
      <c r="F3128" s="141" t="s">
        <v>4099</v>
      </c>
      <c r="G3128" s="141" t="s">
        <v>4098</v>
      </c>
      <c r="H3128" s="141" t="s">
        <v>4098</v>
      </c>
      <c r="I3128" s="141" t="s">
        <v>4099</v>
      </c>
      <c r="J3128" s="141" t="s">
        <v>4098</v>
      </c>
      <c r="K3128" s="141" t="s">
        <v>4098</v>
      </c>
      <c r="L3128" s="141" t="s">
        <v>4098</v>
      </c>
      <c r="M3128" s="141" t="s">
        <v>4098</v>
      </c>
      <c r="N3128" s="141" t="s">
        <v>4098</v>
      </c>
      <c r="O3128" s="141" t="s">
        <v>4098</v>
      </c>
    </row>
    <row r="3129" spans="1:15" x14ac:dyDescent="0.2">
      <c r="A3129" s="141">
        <v>338813</v>
      </c>
      <c r="B3129" s="141" t="s">
        <v>4111</v>
      </c>
      <c r="C3129" s="141" t="s">
        <v>4099</v>
      </c>
      <c r="D3129" s="141" t="s">
        <v>4099</v>
      </c>
      <c r="E3129" s="141" t="s">
        <v>4099</v>
      </c>
      <c r="F3129" s="141" t="s">
        <v>4099</v>
      </c>
      <c r="G3129" s="141" t="s">
        <v>4099</v>
      </c>
      <c r="H3129" s="141" t="s">
        <v>4099</v>
      </c>
      <c r="I3129" s="141" t="s">
        <v>4099</v>
      </c>
      <c r="J3129" s="141" t="s">
        <v>4098</v>
      </c>
      <c r="K3129" s="141" t="s">
        <v>4098</v>
      </c>
      <c r="L3129" s="141" t="s">
        <v>4098</v>
      </c>
      <c r="M3129" s="141" t="s">
        <v>4098</v>
      </c>
      <c r="N3129" s="141" t="s">
        <v>4098</v>
      </c>
      <c r="O3129" s="141" t="s">
        <v>4098</v>
      </c>
    </row>
    <row r="3130" spans="1:15" x14ac:dyDescent="0.2">
      <c r="A3130" s="141">
        <v>338814</v>
      </c>
      <c r="B3130" s="141" t="s">
        <v>4111</v>
      </c>
      <c r="C3130" s="141" t="s">
        <v>4099</v>
      </c>
      <c r="D3130" s="141" t="s">
        <v>4099</v>
      </c>
      <c r="E3130" s="141" t="s">
        <v>4099</v>
      </c>
      <c r="F3130" s="141" t="s">
        <v>4099</v>
      </c>
      <c r="G3130" s="141" t="s">
        <v>4099</v>
      </c>
      <c r="H3130" s="141" t="s">
        <v>4099</v>
      </c>
      <c r="I3130" s="141" t="s">
        <v>4099</v>
      </c>
      <c r="J3130" s="141" t="s">
        <v>4098</v>
      </c>
      <c r="K3130" s="141" t="s">
        <v>4098</v>
      </c>
      <c r="L3130" s="141" t="s">
        <v>4098</v>
      </c>
      <c r="M3130" s="141" t="s">
        <v>4098</v>
      </c>
      <c r="N3130" s="141" t="s">
        <v>4098</v>
      </c>
      <c r="O3130" s="141" t="s">
        <v>4098</v>
      </c>
    </row>
    <row r="3131" spans="1:15" x14ac:dyDescent="0.2">
      <c r="A3131" s="141">
        <v>338816</v>
      </c>
      <c r="B3131" s="141" t="s">
        <v>4111</v>
      </c>
      <c r="C3131" s="141" t="s">
        <v>4099</v>
      </c>
      <c r="D3131" s="141" t="s">
        <v>4099</v>
      </c>
      <c r="E3131" s="141" t="s">
        <v>4098</v>
      </c>
      <c r="F3131" s="141" t="s">
        <v>4099</v>
      </c>
      <c r="G3131" s="141" t="s">
        <v>4099</v>
      </c>
      <c r="H3131" s="141" t="s">
        <v>4099</v>
      </c>
      <c r="I3131" s="141" t="s">
        <v>4099</v>
      </c>
      <c r="J3131" s="141" t="s">
        <v>4098</v>
      </c>
      <c r="K3131" s="141" t="s">
        <v>4098</v>
      </c>
      <c r="L3131" s="141" t="s">
        <v>4098</v>
      </c>
      <c r="M3131" s="141" t="s">
        <v>4098</v>
      </c>
      <c r="N3131" s="141" t="s">
        <v>4098</v>
      </c>
      <c r="O3131" s="141" t="s">
        <v>4098</v>
      </c>
    </row>
    <row r="3132" spans="1:15" x14ac:dyDescent="0.2">
      <c r="A3132" s="141">
        <v>338818</v>
      </c>
      <c r="B3132" s="141" t="s">
        <v>4111</v>
      </c>
      <c r="C3132" s="141" t="s">
        <v>4099</v>
      </c>
      <c r="D3132" s="141" t="s">
        <v>4099</v>
      </c>
      <c r="E3132" s="141" t="s">
        <v>4099</v>
      </c>
      <c r="F3132" s="141" t="s">
        <v>4099</v>
      </c>
      <c r="G3132" s="141" t="s">
        <v>4099</v>
      </c>
      <c r="H3132" s="141" t="s">
        <v>4099</v>
      </c>
      <c r="I3132" s="141" t="s">
        <v>4099</v>
      </c>
      <c r="J3132" s="141" t="s">
        <v>4098</v>
      </c>
      <c r="K3132" s="141" t="s">
        <v>4098</v>
      </c>
      <c r="L3132" s="141" t="s">
        <v>4098</v>
      </c>
      <c r="M3132" s="141" t="s">
        <v>4098</v>
      </c>
      <c r="N3132" s="141" t="s">
        <v>4098</v>
      </c>
      <c r="O3132" s="141" t="s">
        <v>4098</v>
      </c>
    </row>
    <row r="3133" spans="1:15" x14ac:dyDescent="0.2">
      <c r="A3133" s="141">
        <v>338819</v>
      </c>
      <c r="B3133" s="141" t="s">
        <v>4111</v>
      </c>
      <c r="C3133" s="141" t="s">
        <v>4099</v>
      </c>
      <c r="D3133" s="141" t="s">
        <v>4098</v>
      </c>
      <c r="E3133" s="141" t="s">
        <v>4098</v>
      </c>
      <c r="F3133" s="141" t="s">
        <v>4099</v>
      </c>
      <c r="G3133" s="141" t="s">
        <v>4098</v>
      </c>
      <c r="H3133" s="141" t="s">
        <v>4098</v>
      </c>
      <c r="I3133" s="141" t="s">
        <v>4098</v>
      </c>
      <c r="J3133" s="141" t="s">
        <v>4098</v>
      </c>
      <c r="K3133" s="141" t="s">
        <v>4098</v>
      </c>
      <c r="L3133" s="141" t="s">
        <v>4098</v>
      </c>
      <c r="M3133" s="141" t="s">
        <v>4098</v>
      </c>
      <c r="N3133" s="141" t="s">
        <v>4098</v>
      </c>
      <c r="O3133" s="141" t="s">
        <v>4098</v>
      </c>
    </row>
    <row r="3134" spans="1:15" x14ac:dyDescent="0.2">
      <c r="A3134" s="141">
        <v>338821</v>
      </c>
      <c r="B3134" s="141" t="s">
        <v>4111</v>
      </c>
      <c r="C3134" s="141" t="s">
        <v>4099</v>
      </c>
      <c r="D3134" s="141" t="s">
        <v>4099</v>
      </c>
      <c r="E3134" s="141" t="s">
        <v>4099</v>
      </c>
      <c r="F3134" s="141" t="s">
        <v>4099</v>
      </c>
      <c r="G3134" s="141" t="s">
        <v>4099</v>
      </c>
      <c r="H3134" s="141" t="s">
        <v>4099</v>
      </c>
      <c r="I3134" s="141" t="s">
        <v>4099</v>
      </c>
      <c r="J3134" s="141" t="s">
        <v>4098</v>
      </c>
      <c r="K3134" s="141" t="s">
        <v>4098</v>
      </c>
      <c r="L3134" s="141" t="s">
        <v>4098</v>
      </c>
      <c r="M3134" s="141" t="s">
        <v>4098</v>
      </c>
      <c r="N3134" s="141" t="s">
        <v>4098</v>
      </c>
      <c r="O3134" s="141" t="s">
        <v>4098</v>
      </c>
    </row>
    <row r="3135" spans="1:15" x14ac:dyDescent="0.2">
      <c r="A3135" s="141">
        <v>338822</v>
      </c>
      <c r="B3135" s="141" t="s">
        <v>4111</v>
      </c>
      <c r="C3135" s="141" t="s">
        <v>4099</v>
      </c>
      <c r="D3135" s="141" t="s">
        <v>4099</v>
      </c>
      <c r="E3135" s="141" t="s">
        <v>4099</v>
      </c>
      <c r="F3135" s="141" t="s">
        <v>4099</v>
      </c>
      <c r="G3135" s="141" t="s">
        <v>4099</v>
      </c>
      <c r="H3135" s="141" t="s">
        <v>4099</v>
      </c>
      <c r="I3135" s="141" t="s">
        <v>4099</v>
      </c>
      <c r="J3135" s="141" t="s">
        <v>4098</v>
      </c>
      <c r="K3135" s="141" t="s">
        <v>4098</v>
      </c>
      <c r="L3135" s="141" t="s">
        <v>4098</v>
      </c>
      <c r="M3135" s="141" t="s">
        <v>4098</v>
      </c>
      <c r="N3135" s="141" t="s">
        <v>4098</v>
      </c>
      <c r="O3135" s="141" t="s">
        <v>4098</v>
      </c>
    </row>
    <row r="3136" spans="1:15" x14ac:dyDescent="0.2">
      <c r="A3136" s="141">
        <v>338823</v>
      </c>
      <c r="B3136" s="141" t="s">
        <v>4111</v>
      </c>
      <c r="C3136" s="141" t="s">
        <v>4099</v>
      </c>
      <c r="D3136" s="141" t="s">
        <v>4099</v>
      </c>
      <c r="E3136" s="141" t="s">
        <v>4099</v>
      </c>
      <c r="F3136" s="141" t="s">
        <v>4099</v>
      </c>
      <c r="G3136" s="141" t="s">
        <v>4099</v>
      </c>
      <c r="H3136" s="141" t="s">
        <v>4098</v>
      </c>
      <c r="I3136" s="141" t="s">
        <v>4098</v>
      </c>
      <c r="J3136" s="141" t="s">
        <v>4098</v>
      </c>
      <c r="K3136" s="141" t="s">
        <v>4098</v>
      </c>
      <c r="L3136" s="141" t="s">
        <v>4098</v>
      </c>
      <c r="M3136" s="141" t="s">
        <v>4098</v>
      </c>
      <c r="N3136" s="141" t="s">
        <v>4098</v>
      </c>
      <c r="O3136" s="141" t="s">
        <v>4098</v>
      </c>
    </row>
    <row r="3137" spans="1:15" x14ac:dyDescent="0.2">
      <c r="A3137" s="141">
        <v>338824</v>
      </c>
      <c r="B3137" s="141" t="s">
        <v>4111</v>
      </c>
      <c r="C3137" s="141" t="s">
        <v>4099</v>
      </c>
      <c r="D3137" s="141" t="s">
        <v>4099</v>
      </c>
      <c r="E3137" s="141" t="s">
        <v>4099</v>
      </c>
      <c r="F3137" s="141" t="s">
        <v>4099</v>
      </c>
      <c r="G3137" s="141" t="s">
        <v>4099</v>
      </c>
      <c r="H3137" s="141" t="s">
        <v>4099</v>
      </c>
      <c r="I3137" s="141" t="s">
        <v>4099</v>
      </c>
      <c r="J3137" s="141" t="s">
        <v>4098</v>
      </c>
      <c r="K3137" s="141" t="s">
        <v>4098</v>
      </c>
      <c r="L3137" s="141" t="s">
        <v>4098</v>
      </c>
      <c r="M3137" s="141" t="s">
        <v>4098</v>
      </c>
      <c r="N3137" s="141" t="s">
        <v>4098</v>
      </c>
      <c r="O3137" s="141" t="s">
        <v>4098</v>
      </c>
    </row>
    <row r="3138" spans="1:15" x14ac:dyDescent="0.2">
      <c r="A3138" s="141">
        <v>338826</v>
      </c>
      <c r="B3138" s="141" t="s">
        <v>4111</v>
      </c>
      <c r="C3138" s="141" t="s">
        <v>4099</v>
      </c>
      <c r="D3138" s="141" t="s">
        <v>4099</v>
      </c>
      <c r="E3138" s="141" t="s">
        <v>4099</v>
      </c>
      <c r="F3138" s="141" t="s">
        <v>4099</v>
      </c>
      <c r="G3138" s="141" t="s">
        <v>4099</v>
      </c>
      <c r="H3138" s="141" t="s">
        <v>4099</v>
      </c>
      <c r="I3138" s="141" t="s">
        <v>4099</v>
      </c>
      <c r="J3138" s="141" t="s">
        <v>4098</v>
      </c>
      <c r="K3138" s="141" t="s">
        <v>4098</v>
      </c>
      <c r="L3138" s="141" t="s">
        <v>4098</v>
      </c>
      <c r="M3138" s="141" t="s">
        <v>4098</v>
      </c>
      <c r="N3138" s="141" t="s">
        <v>4098</v>
      </c>
      <c r="O3138" s="141" t="s">
        <v>4098</v>
      </c>
    </row>
    <row r="3139" spans="1:15" x14ac:dyDescent="0.2">
      <c r="A3139" s="141">
        <v>338827</v>
      </c>
      <c r="B3139" s="141" t="s">
        <v>4111</v>
      </c>
      <c r="C3139" s="141" t="s">
        <v>4098</v>
      </c>
      <c r="D3139" s="141" t="s">
        <v>4099</v>
      </c>
      <c r="E3139" s="141" t="s">
        <v>4098</v>
      </c>
      <c r="F3139" s="141" t="s">
        <v>4098</v>
      </c>
      <c r="G3139" s="141" t="s">
        <v>4099</v>
      </c>
      <c r="H3139" s="141" t="s">
        <v>4098</v>
      </c>
      <c r="I3139" s="141" t="s">
        <v>4098</v>
      </c>
      <c r="J3139" s="141" t="s">
        <v>4098</v>
      </c>
      <c r="K3139" s="141" t="s">
        <v>4098</v>
      </c>
      <c r="L3139" s="141" t="s">
        <v>4098</v>
      </c>
      <c r="M3139" s="141" t="s">
        <v>4098</v>
      </c>
      <c r="N3139" s="141" t="s">
        <v>4098</v>
      </c>
      <c r="O3139" s="141" t="s">
        <v>4098</v>
      </c>
    </row>
    <row r="3140" spans="1:15" x14ac:dyDescent="0.2">
      <c r="A3140" s="141">
        <v>338828</v>
      </c>
      <c r="B3140" s="141" t="s">
        <v>4111</v>
      </c>
      <c r="C3140" s="141" t="s">
        <v>4099</v>
      </c>
      <c r="D3140" s="141" t="s">
        <v>4099</v>
      </c>
      <c r="E3140" s="141" t="s">
        <v>4099</v>
      </c>
      <c r="F3140" s="141" t="s">
        <v>4099</v>
      </c>
      <c r="G3140" s="141" t="s">
        <v>4099</v>
      </c>
      <c r="H3140" s="141" t="s">
        <v>4099</v>
      </c>
      <c r="I3140" s="141" t="s">
        <v>4099</v>
      </c>
      <c r="J3140" s="141" t="s">
        <v>4098</v>
      </c>
      <c r="K3140" s="141" t="s">
        <v>4098</v>
      </c>
      <c r="L3140" s="141" t="s">
        <v>4098</v>
      </c>
      <c r="M3140" s="141" t="s">
        <v>4098</v>
      </c>
      <c r="N3140" s="141" t="s">
        <v>4098</v>
      </c>
      <c r="O3140" s="141" t="s">
        <v>4098</v>
      </c>
    </row>
    <row r="3141" spans="1:15" x14ac:dyDescent="0.2">
      <c r="A3141" s="141">
        <v>338829</v>
      </c>
      <c r="B3141" s="141" t="s">
        <v>4111</v>
      </c>
      <c r="C3141" s="141" t="s">
        <v>4099</v>
      </c>
      <c r="D3141" s="141" t="s">
        <v>4099</v>
      </c>
      <c r="E3141" s="141" t="s">
        <v>4099</v>
      </c>
      <c r="F3141" s="141" t="s">
        <v>4099</v>
      </c>
      <c r="G3141" s="141" t="s">
        <v>4099</v>
      </c>
      <c r="H3141" s="141" t="s">
        <v>4099</v>
      </c>
      <c r="I3141" s="141" t="s">
        <v>4099</v>
      </c>
      <c r="J3141" s="141" t="s">
        <v>4098</v>
      </c>
      <c r="K3141" s="141" t="s">
        <v>4098</v>
      </c>
      <c r="L3141" s="141" t="s">
        <v>4098</v>
      </c>
      <c r="M3141" s="141" t="s">
        <v>4098</v>
      </c>
      <c r="N3141" s="141" t="s">
        <v>4098</v>
      </c>
      <c r="O3141" s="141" t="s">
        <v>4098</v>
      </c>
    </row>
    <row r="3142" spans="1:15" x14ac:dyDescent="0.2">
      <c r="A3142" s="141">
        <v>338830</v>
      </c>
      <c r="B3142" s="141" t="s">
        <v>4111</v>
      </c>
      <c r="C3142" s="141" t="s">
        <v>4099</v>
      </c>
      <c r="D3142" s="141" t="s">
        <v>4099</v>
      </c>
      <c r="E3142" s="141" t="s">
        <v>4099</v>
      </c>
      <c r="F3142" s="141" t="s">
        <v>4099</v>
      </c>
      <c r="G3142" s="141" t="s">
        <v>4099</v>
      </c>
      <c r="H3142" s="141" t="s">
        <v>4099</v>
      </c>
      <c r="I3142" s="141" t="s">
        <v>4099</v>
      </c>
      <c r="J3142" s="141" t="s">
        <v>4098</v>
      </c>
      <c r="K3142" s="141" t="s">
        <v>4098</v>
      </c>
      <c r="L3142" s="141" t="s">
        <v>4098</v>
      </c>
      <c r="M3142" s="141" t="s">
        <v>4098</v>
      </c>
      <c r="N3142" s="141" t="s">
        <v>4098</v>
      </c>
      <c r="O3142" s="141" t="s">
        <v>4098</v>
      </c>
    </row>
    <row r="3143" spans="1:15" x14ac:dyDescent="0.2">
      <c r="A3143" s="141">
        <v>338831</v>
      </c>
      <c r="B3143" s="141" t="s">
        <v>4111</v>
      </c>
      <c r="C3143" s="141" t="s">
        <v>4098</v>
      </c>
      <c r="D3143" s="141" t="s">
        <v>4099</v>
      </c>
      <c r="E3143" s="141" t="s">
        <v>4098</v>
      </c>
      <c r="F3143" s="141" t="s">
        <v>4098</v>
      </c>
      <c r="G3143" s="141" t="s">
        <v>4099</v>
      </c>
      <c r="H3143" s="141" t="s">
        <v>4098</v>
      </c>
      <c r="I3143" s="141" t="s">
        <v>4099</v>
      </c>
      <c r="J3143" s="141" t="s">
        <v>4098</v>
      </c>
      <c r="K3143" s="141" t="s">
        <v>4098</v>
      </c>
      <c r="L3143" s="141" t="s">
        <v>4098</v>
      </c>
      <c r="M3143" s="141" t="s">
        <v>4098</v>
      </c>
      <c r="N3143" s="141" t="s">
        <v>4098</v>
      </c>
      <c r="O3143" s="141" t="s">
        <v>4098</v>
      </c>
    </row>
    <row r="3144" spans="1:15" x14ac:dyDescent="0.2">
      <c r="A3144" s="141">
        <v>338832</v>
      </c>
      <c r="B3144" s="141" t="s">
        <v>4111</v>
      </c>
      <c r="C3144" s="141" t="s">
        <v>4099</v>
      </c>
      <c r="D3144" s="141" t="s">
        <v>4099</v>
      </c>
      <c r="E3144" s="141" t="s">
        <v>4099</v>
      </c>
      <c r="F3144" s="141" t="s">
        <v>4099</v>
      </c>
      <c r="G3144" s="141" t="s">
        <v>4099</v>
      </c>
      <c r="H3144" s="141" t="s">
        <v>4099</v>
      </c>
      <c r="I3144" s="141" t="s">
        <v>4099</v>
      </c>
      <c r="J3144" s="141" t="s">
        <v>4098</v>
      </c>
      <c r="K3144" s="141" t="s">
        <v>4098</v>
      </c>
      <c r="L3144" s="141" t="s">
        <v>4098</v>
      </c>
      <c r="M3144" s="141" t="s">
        <v>4098</v>
      </c>
      <c r="N3144" s="141" t="s">
        <v>4098</v>
      </c>
      <c r="O3144" s="141" t="s">
        <v>4098</v>
      </c>
    </row>
    <row r="3145" spans="1:15" x14ac:dyDescent="0.2">
      <c r="A3145" s="141">
        <v>338834</v>
      </c>
      <c r="B3145" s="141" t="s">
        <v>4111</v>
      </c>
      <c r="C3145" s="141" t="s">
        <v>4099</v>
      </c>
      <c r="D3145" s="141" t="s">
        <v>4099</v>
      </c>
      <c r="E3145" s="141" t="s">
        <v>4099</v>
      </c>
      <c r="F3145" s="141" t="s">
        <v>4099</v>
      </c>
      <c r="G3145" s="141" t="s">
        <v>4099</v>
      </c>
      <c r="H3145" s="141" t="s">
        <v>4099</v>
      </c>
      <c r="I3145" s="141" t="s">
        <v>4099</v>
      </c>
      <c r="J3145" s="141" t="s">
        <v>4098</v>
      </c>
      <c r="K3145" s="141" t="s">
        <v>4098</v>
      </c>
      <c r="L3145" s="141" t="s">
        <v>4098</v>
      </c>
      <c r="M3145" s="141" t="s">
        <v>4098</v>
      </c>
      <c r="N3145" s="141" t="s">
        <v>4098</v>
      </c>
      <c r="O3145" s="141" t="s">
        <v>4098</v>
      </c>
    </row>
    <row r="3146" spans="1:15" x14ac:dyDescent="0.2">
      <c r="A3146" s="141">
        <v>338835</v>
      </c>
      <c r="B3146" s="141" t="s">
        <v>4111</v>
      </c>
      <c r="C3146" s="141" t="s">
        <v>4099</v>
      </c>
      <c r="D3146" s="141" t="s">
        <v>4099</v>
      </c>
      <c r="E3146" s="141" t="s">
        <v>4098</v>
      </c>
      <c r="F3146" s="141" t="s">
        <v>4098</v>
      </c>
      <c r="G3146" s="141" t="s">
        <v>4098</v>
      </c>
      <c r="H3146" s="141" t="s">
        <v>4099</v>
      </c>
      <c r="I3146" s="141" t="s">
        <v>4099</v>
      </c>
      <c r="J3146" s="141" t="s">
        <v>4098</v>
      </c>
      <c r="K3146" s="141" t="s">
        <v>4098</v>
      </c>
      <c r="L3146" s="141" t="s">
        <v>4098</v>
      </c>
      <c r="M3146" s="141" t="s">
        <v>4098</v>
      </c>
      <c r="N3146" s="141" t="s">
        <v>4098</v>
      </c>
      <c r="O3146" s="141" t="s">
        <v>4098</v>
      </c>
    </row>
    <row r="3147" spans="1:15" x14ac:dyDescent="0.2">
      <c r="A3147" s="141">
        <v>338836</v>
      </c>
      <c r="B3147" s="141" t="s">
        <v>4111</v>
      </c>
      <c r="C3147" s="141" t="s">
        <v>4099</v>
      </c>
      <c r="D3147" s="141" t="s">
        <v>4099</v>
      </c>
      <c r="E3147" s="141" t="s">
        <v>4099</v>
      </c>
      <c r="F3147" s="141" t="s">
        <v>4099</v>
      </c>
      <c r="G3147" s="141" t="s">
        <v>4099</v>
      </c>
      <c r="H3147" s="141" t="s">
        <v>4099</v>
      </c>
      <c r="I3147" s="141" t="s">
        <v>4098</v>
      </c>
      <c r="J3147" s="141" t="s">
        <v>4098</v>
      </c>
      <c r="K3147" s="141" t="s">
        <v>4098</v>
      </c>
      <c r="L3147" s="141" t="s">
        <v>4098</v>
      </c>
      <c r="M3147" s="141" t="s">
        <v>4098</v>
      </c>
      <c r="N3147" s="141" t="s">
        <v>4098</v>
      </c>
      <c r="O3147" s="141" t="s">
        <v>4098</v>
      </c>
    </row>
    <row r="3148" spans="1:15" x14ac:dyDescent="0.2">
      <c r="A3148" s="141">
        <v>338837</v>
      </c>
      <c r="B3148" s="141" t="s">
        <v>4111</v>
      </c>
      <c r="C3148" s="141" t="s">
        <v>4099</v>
      </c>
      <c r="D3148" s="141" t="s">
        <v>4099</v>
      </c>
      <c r="E3148" s="141" t="s">
        <v>4099</v>
      </c>
      <c r="F3148" s="141" t="s">
        <v>4099</v>
      </c>
      <c r="G3148" s="141" t="s">
        <v>4099</v>
      </c>
      <c r="H3148" s="141" t="s">
        <v>4099</v>
      </c>
      <c r="I3148" s="141" t="s">
        <v>4099</v>
      </c>
      <c r="J3148" s="141" t="s">
        <v>4098</v>
      </c>
      <c r="K3148" s="141" t="s">
        <v>4098</v>
      </c>
      <c r="L3148" s="141" t="s">
        <v>4098</v>
      </c>
      <c r="M3148" s="141" t="s">
        <v>4098</v>
      </c>
      <c r="N3148" s="141" t="s">
        <v>4098</v>
      </c>
      <c r="O3148" s="141" t="s">
        <v>4098</v>
      </c>
    </row>
    <row r="3149" spans="1:15" x14ac:dyDescent="0.2">
      <c r="A3149" s="141">
        <v>338838</v>
      </c>
      <c r="B3149" s="141" t="s">
        <v>4111</v>
      </c>
      <c r="C3149" s="141" t="s">
        <v>4099</v>
      </c>
      <c r="D3149" s="141" t="s">
        <v>4099</v>
      </c>
      <c r="E3149" s="141" t="s">
        <v>4099</v>
      </c>
      <c r="F3149" s="141" t="s">
        <v>4099</v>
      </c>
      <c r="G3149" s="141" t="s">
        <v>4099</v>
      </c>
      <c r="H3149" s="141" t="s">
        <v>4098</v>
      </c>
      <c r="I3149" s="141" t="s">
        <v>4098</v>
      </c>
      <c r="J3149" s="141" t="s">
        <v>4098</v>
      </c>
      <c r="K3149" s="141" t="s">
        <v>4098</v>
      </c>
      <c r="L3149" s="141" t="s">
        <v>4098</v>
      </c>
      <c r="M3149" s="141" t="s">
        <v>4098</v>
      </c>
      <c r="N3149" s="141" t="s">
        <v>4098</v>
      </c>
      <c r="O3149" s="141" t="s">
        <v>4098</v>
      </c>
    </row>
    <row r="3150" spans="1:15" x14ac:dyDescent="0.2">
      <c r="A3150" s="141">
        <v>338839</v>
      </c>
      <c r="B3150" s="141" t="s">
        <v>4111</v>
      </c>
      <c r="C3150" s="141" t="s">
        <v>4099</v>
      </c>
      <c r="D3150" s="141" t="s">
        <v>4098</v>
      </c>
      <c r="E3150" s="141" t="s">
        <v>4099</v>
      </c>
      <c r="F3150" s="141" t="s">
        <v>4099</v>
      </c>
      <c r="G3150" s="141" t="s">
        <v>4099</v>
      </c>
      <c r="H3150" s="141" t="s">
        <v>4099</v>
      </c>
      <c r="I3150" s="141" t="s">
        <v>4099</v>
      </c>
      <c r="J3150" s="141" t="s">
        <v>4098</v>
      </c>
      <c r="K3150" s="141" t="s">
        <v>4098</v>
      </c>
      <c r="L3150" s="141" t="s">
        <v>4098</v>
      </c>
      <c r="M3150" s="141" t="s">
        <v>4098</v>
      </c>
      <c r="N3150" s="141" t="s">
        <v>4098</v>
      </c>
      <c r="O3150" s="141" t="s">
        <v>4098</v>
      </c>
    </row>
    <row r="3151" spans="1:15" x14ac:dyDescent="0.2">
      <c r="A3151" s="141">
        <v>338840</v>
      </c>
      <c r="B3151" s="141" t="s">
        <v>4111</v>
      </c>
      <c r="C3151" s="141" t="s">
        <v>4098</v>
      </c>
      <c r="D3151" s="141" t="s">
        <v>4098</v>
      </c>
      <c r="E3151" s="141" t="s">
        <v>4098</v>
      </c>
      <c r="F3151" s="141" t="s">
        <v>4098</v>
      </c>
      <c r="G3151" s="141" t="s">
        <v>4099</v>
      </c>
      <c r="H3151" s="141" t="s">
        <v>4099</v>
      </c>
      <c r="I3151" s="141" t="s">
        <v>4098</v>
      </c>
      <c r="J3151" s="141" t="s">
        <v>4098</v>
      </c>
      <c r="K3151" s="141" t="s">
        <v>4098</v>
      </c>
      <c r="L3151" s="141" t="s">
        <v>4098</v>
      </c>
      <c r="M3151" s="141" t="s">
        <v>4098</v>
      </c>
      <c r="N3151" s="141" t="s">
        <v>4098</v>
      </c>
      <c r="O3151" s="141" t="s">
        <v>4098</v>
      </c>
    </row>
    <row r="3152" spans="1:15" x14ac:dyDescent="0.2">
      <c r="A3152" s="141">
        <v>338841</v>
      </c>
      <c r="B3152" s="141" t="s">
        <v>4111</v>
      </c>
      <c r="C3152" s="141" t="s">
        <v>4099</v>
      </c>
      <c r="D3152" s="141" t="s">
        <v>4099</v>
      </c>
      <c r="E3152" s="141" t="s">
        <v>4098</v>
      </c>
      <c r="F3152" s="141" t="s">
        <v>4099</v>
      </c>
      <c r="G3152" s="141" t="s">
        <v>4098</v>
      </c>
      <c r="H3152" s="141" t="s">
        <v>4098</v>
      </c>
      <c r="I3152" s="141" t="s">
        <v>4098</v>
      </c>
      <c r="J3152" s="141" t="s">
        <v>4098</v>
      </c>
      <c r="K3152" s="141" t="s">
        <v>4098</v>
      </c>
      <c r="L3152" s="141" t="s">
        <v>4098</v>
      </c>
      <c r="M3152" s="141" t="s">
        <v>4098</v>
      </c>
      <c r="N3152" s="141" t="s">
        <v>4098</v>
      </c>
      <c r="O3152" s="141" t="s">
        <v>4098</v>
      </c>
    </row>
    <row r="3153" spans="1:15" x14ac:dyDescent="0.2">
      <c r="A3153" s="141">
        <v>338842</v>
      </c>
      <c r="B3153" s="141" t="s">
        <v>4111</v>
      </c>
      <c r="C3153" s="141" t="s">
        <v>4099</v>
      </c>
      <c r="D3153" s="141" t="s">
        <v>4098</v>
      </c>
      <c r="E3153" s="141" t="s">
        <v>4098</v>
      </c>
      <c r="F3153" s="141" t="s">
        <v>4098</v>
      </c>
      <c r="G3153" s="141" t="s">
        <v>4098</v>
      </c>
      <c r="H3153" s="141" t="s">
        <v>4099</v>
      </c>
      <c r="I3153" s="141" t="s">
        <v>4098</v>
      </c>
      <c r="J3153" s="141" t="s">
        <v>4098</v>
      </c>
      <c r="K3153" s="141" t="s">
        <v>4098</v>
      </c>
      <c r="L3153" s="141" t="s">
        <v>4098</v>
      </c>
      <c r="M3153" s="141" t="s">
        <v>4098</v>
      </c>
      <c r="N3153" s="141" t="s">
        <v>4098</v>
      </c>
      <c r="O3153" s="141" t="s">
        <v>4098</v>
      </c>
    </row>
    <row r="3154" spans="1:15" x14ac:dyDescent="0.2">
      <c r="A3154" s="141">
        <v>338843</v>
      </c>
      <c r="B3154" s="141" t="s">
        <v>4111</v>
      </c>
      <c r="C3154" s="141" t="s">
        <v>4099</v>
      </c>
      <c r="D3154" s="141" t="s">
        <v>4099</v>
      </c>
      <c r="E3154" s="141" t="s">
        <v>4099</v>
      </c>
      <c r="F3154" s="141" t="s">
        <v>4099</v>
      </c>
      <c r="G3154" s="141" t="s">
        <v>4099</v>
      </c>
      <c r="H3154" s="141" t="s">
        <v>4099</v>
      </c>
      <c r="I3154" s="141" t="s">
        <v>4099</v>
      </c>
      <c r="J3154" s="141" t="s">
        <v>4098</v>
      </c>
      <c r="K3154" s="141" t="s">
        <v>4098</v>
      </c>
      <c r="L3154" s="141" t="s">
        <v>4098</v>
      </c>
      <c r="M3154" s="141" t="s">
        <v>4098</v>
      </c>
      <c r="N3154" s="141" t="s">
        <v>4098</v>
      </c>
      <c r="O3154" s="141" t="s">
        <v>4098</v>
      </c>
    </row>
    <row r="3155" spans="1:15" x14ac:dyDescent="0.2">
      <c r="A3155" s="141">
        <v>338845</v>
      </c>
      <c r="B3155" s="141" t="s">
        <v>4111</v>
      </c>
      <c r="C3155" s="141" t="s">
        <v>4099</v>
      </c>
      <c r="D3155" s="141" t="s">
        <v>4098</v>
      </c>
      <c r="E3155" s="141" t="s">
        <v>4098</v>
      </c>
      <c r="F3155" s="141" t="s">
        <v>4098</v>
      </c>
      <c r="G3155" s="141" t="s">
        <v>4099</v>
      </c>
      <c r="H3155" s="141" t="s">
        <v>4098</v>
      </c>
      <c r="I3155" s="141" t="s">
        <v>4099</v>
      </c>
      <c r="J3155" s="141" t="s">
        <v>4098</v>
      </c>
      <c r="K3155" s="141" t="s">
        <v>4098</v>
      </c>
      <c r="L3155" s="141" t="s">
        <v>4098</v>
      </c>
      <c r="M3155" s="141" t="s">
        <v>4098</v>
      </c>
      <c r="N3155" s="141" t="s">
        <v>4098</v>
      </c>
      <c r="O3155" s="141" t="s">
        <v>4098</v>
      </c>
    </row>
    <row r="3156" spans="1:15" x14ac:dyDescent="0.2">
      <c r="A3156" s="141">
        <v>338846</v>
      </c>
      <c r="B3156" s="141" t="s">
        <v>4111</v>
      </c>
      <c r="C3156" s="141" t="s">
        <v>4099</v>
      </c>
      <c r="D3156" s="141" t="s">
        <v>4099</v>
      </c>
      <c r="E3156" s="141" t="s">
        <v>4099</v>
      </c>
      <c r="F3156" s="141" t="s">
        <v>4099</v>
      </c>
      <c r="G3156" s="141" t="s">
        <v>4099</v>
      </c>
      <c r="H3156" s="141" t="s">
        <v>4099</v>
      </c>
      <c r="I3156" s="141" t="s">
        <v>4099</v>
      </c>
      <c r="J3156" s="141" t="s">
        <v>4098</v>
      </c>
      <c r="K3156" s="141" t="s">
        <v>4098</v>
      </c>
      <c r="L3156" s="141" t="s">
        <v>4098</v>
      </c>
      <c r="M3156" s="141" t="s">
        <v>4098</v>
      </c>
      <c r="N3156" s="141" t="s">
        <v>4098</v>
      </c>
      <c r="O3156" s="141" t="s">
        <v>4098</v>
      </c>
    </row>
    <row r="3157" spans="1:15" x14ac:dyDescent="0.2">
      <c r="A3157" s="141">
        <v>338848</v>
      </c>
      <c r="B3157" s="141" t="s">
        <v>4111</v>
      </c>
      <c r="C3157" s="141" t="s">
        <v>4099</v>
      </c>
      <c r="D3157" s="141" t="s">
        <v>4099</v>
      </c>
      <c r="E3157" s="141" t="s">
        <v>4099</v>
      </c>
      <c r="F3157" s="141" t="s">
        <v>4099</v>
      </c>
      <c r="G3157" s="141" t="s">
        <v>4099</v>
      </c>
      <c r="H3157" s="141" t="s">
        <v>4099</v>
      </c>
      <c r="I3157" s="141" t="s">
        <v>4099</v>
      </c>
      <c r="J3157" s="141" t="s">
        <v>4098</v>
      </c>
      <c r="K3157" s="141" t="s">
        <v>4098</v>
      </c>
      <c r="L3157" s="141" t="s">
        <v>4098</v>
      </c>
      <c r="M3157" s="141" t="s">
        <v>4098</v>
      </c>
      <c r="N3157" s="141" t="s">
        <v>4098</v>
      </c>
      <c r="O3157" s="141" t="s">
        <v>4098</v>
      </c>
    </row>
    <row r="3158" spans="1:15" x14ac:dyDescent="0.2">
      <c r="A3158" s="141">
        <v>338849</v>
      </c>
      <c r="B3158" s="141" t="s">
        <v>4111</v>
      </c>
      <c r="C3158" s="141" t="s">
        <v>4098</v>
      </c>
      <c r="D3158" s="141" t="s">
        <v>4099</v>
      </c>
      <c r="E3158" s="141" t="s">
        <v>4099</v>
      </c>
      <c r="F3158" s="141" t="s">
        <v>4098</v>
      </c>
      <c r="G3158" s="141" t="s">
        <v>4099</v>
      </c>
      <c r="H3158" s="141" t="s">
        <v>4099</v>
      </c>
      <c r="I3158" s="141" t="s">
        <v>4099</v>
      </c>
      <c r="J3158" s="141" t="s">
        <v>4098</v>
      </c>
      <c r="K3158" s="141" t="s">
        <v>4098</v>
      </c>
      <c r="L3158" s="141" t="s">
        <v>4098</v>
      </c>
      <c r="M3158" s="141" t="s">
        <v>4098</v>
      </c>
      <c r="N3158" s="141" t="s">
        <v>4098</v>
      </c>
      <c r="O3158" s="141" t="s">
        <v>4098</v>
      </c>
    </row>
    <row r="3159" spans="1:15" x14ac:dyDescent="0.2">
      <c r="A3159" s="141">
        <v>338850</v>
      </c>
      <c r="B3159" s="141" t="s">
        <v>4111</v>
      </c>
      <c r="C3159" s="141" t="s">
        <v>4099</v>
      </c>
      <c r="D3159" s="141" t="s">
        <v>4099</v>
      </c>
      <c r="E3159" s="141" t="s">
        <v>4099</v>
      </c>
      <c r="F3159" s="141" t="s">
        <v>4099</v>
      </c>
      <c r="G3159" s="141" t="s">
        <v>4099</v>
      </c>
      <c r="H3159" s="141" t="s">
        <v>4099</v>
      </c>
      <c r="I3159" s="141" t="s">
        <v>4098</v>
      </c>
      <c r="J3159" s="141" t="s">
        <v>4098</v>
      </c>
      <c r="K3159" s="141" t="s">
        <v>4098</v>
      </c>
      <c r="L3159" s="141" t="s">
        <v>4098</v>
      </c>
      <c r="M3159" s="141" t="s">
        <v>4098</v>
      </c>
      <c r="N3159" s="141" t="s">
        <v>4098</v>
      </c>
      <c r="O3159" s="141" t="s">
        <v>4098</v>
      </c>
    </row>
    <row r="3160" spans="1:15" x14ac:dyDescent="0.2">
      <c r="A3160" s="141">
        <v>338852</v>
      </c>
      <c r="B3160" s="141" t="s">
        <v>4111</v>
      </c>
      <c r="C3160" s="141" t="s">
        <v>4099</v>
      </c>
      <c r="D3160" s="141" t="s">
        <v>4098</v>
      </c>
      <c r="E3160" s="141" t="s">
        <v>4099</v>
      </c>
      <c r="F3160" s="141" t="s">
        <v>4099</v>
      </c>
      <c r="G3160" s="141" t="s">
        <v>4098</v>
      </c>
      <c r="H3160" s="141" t="s">
        <v>4099</v>
      </c>
      <c r="I3160" s="141" t="s">
        <v>4098</v>
      </c>
      <c r="J3160" s="141" t="s">
        <v>4098</v>
      </c>
      <c r="K3160" s="141" t="s">
        <v>4098</v>
      </c>
      <c r="L3160" s="141" t="s">
        <v>4098</v>
      </c>
      <c r="M3160" s="141" t="s">
        <v>4098</v>
      </c>
      <c r="N3160" s="141" t="s">
        <v>4098</v>
      </c>
      <c r="O3160" s="141" t="s">
        <v>4098</v>
      </c>
    </row>
    <row r="3161" spans="1:15" x14ac:dyDescent="0.2">
      <c r="A3161" s="141">
        <v>338853</v>
      </c>
      <c r="B3161" s="141" t="s">
        <v>4111</v>
      </c>
      <c r="C3161" s="141" t="s">
        <v>4099</v>
      </c>
      <c r="D3161" s="141" t="s">
        <v>4099</v>
      </c>
      <c r="E3161" s="141" t="s">
        <v>4099</v>
      </c>
      <c r="F3161" s="141" t="s">
        <v>4099</v>
      </c>
      <c r="G3161" s="141" t="s">
        <v>4099</v>
      </c>
      <c r="H3161" s="141" t="s">
        <v>4099</v>
      </c>
      <c r="I3161" s="141" t="s">
        <v>4098</v>
      </c>
      <c r="J3161" s="141" t="s">
        <v>4098</v>
      </c>
      <c r="K3161" s="141" t="s">
        <v>4098</v>
      </c>
      <c r="L3161" s="141" t="s">
        <v>4098</v>
      </c>
      <c r="M3161" s="141" t="s">
        <v>4098</v>
      </c>
      <c r="N3161" s="141" t="s">
        <v>4098</v>
      </c>
      <c r="O3161" s="141" t="s">
        <v>4098</v>
      </c>
    </row>
    <row r="3162" spans="1:15" x14ac:dyDescent="0.2">
      <c r="A3162" s="141">
        <v>338854</v>
      </c>
      <c r="B3162" s="141" t="s">
        <v>4111</v>
      </c>
      <c r="C3162" s="141" t="s">
        <v>4099</v>
      </c>
      <c r="D3162" s="141" t="s">
        <v>4099</v>
      </c>
      <c r="E3162" s="141" t="s">
        <v>4099</v>
      </c>
      <c r="F3162" s="141" t="s">
        <v>4099</v>
      </c>
      <c r="G3162" s="141" t="s">
        <v>4099</v>
      </c>
      <c r="H3162" s="141" t="s">
        <v>4099</v>
      </c>
      <c r="I3162" s="141" t="s">
        <v>4099</v>
      </c>
      <c r="J3162" s="141" t="s">
        <v>4098</v>
      </c>
      <c r="K3162" s="141" t="s">
        <v>4098</v>
      </c>
      <c r="L3162" s="141" t="s">
        <v>4098</v>
      </c>
      <c r="M3162" s="141" t="s">
        <v>4098</v>
      </c>
      <c r="N3162" s="141" t="s">
        <v>4098</v>
      </c>
      <c r="O3162" s="141" t="s">
        <v>4098</v>
      </c>
    </row>
    <row r="3163" spans="1:15" x14ac:dyDescent="0.2">
      <c r="A3163" s="141">
        <v>338855</v>
      </c>
      <c r="B3163" s="141" t="s">
        <v>4111</v>
      </c>
      <c r="C3163" s="141" t="s">
        <v>4099</v>
      </c>
      <c r="D3163" s="141" t="s">
        <v>4099</v>
      </c>
      <c r="E3163" s="141" t="s">
        <v>4099</v>
      </c>
      <c r="F3163" s="141" t="s">
        <v>4099</v>
      </c>
      <c r="G3163" s="141" t="s">
        <v>4099</v>
      </c>
      <c r="H3163" s="141" t="s">
        <v>4099</v>
      </c>
      <c r="I3163" s="141" t="s">
        <v>4099</v>
      </c>
      <c r="J3163" s="141" t="s">
        <v>4098</v>
      </c>
      <c r="K3163" s="141" t="s">
        <v>4098</v>
      </c>
      <c r="L3163" s="141" t="s">
        <v>4098</v>
      </c>
      <c r="M3163" s="141" t="s">
        <v>4098</v>
      </c>
      <c r="N3163" s="141" t="s">
        <v>4098</v>
      </c>
      <c r="O3163" s="141" t="s">
        <v>4098</v>
      </c>
    </row>
    <row r="3164" spans="1:15" x14ac:dyDescent="0.2">
      <c r="A3164" s="141">
        <v>338856</v>
      </c>
      <c r="B3164" s="141" t="s">
        <v>4111</v>
      </c>
      <c r="C3164" s="141" t="s">
        <v>4099</v>
      </c>
      <c r="D3164" s="141" t="s">
        <v>4099</v>
      </c>
      <c r="E3164" s="141" t="s">
        <v>4099</v>
      </c>
      <c r="F3164" s="141" t="s">
        <v>4099</v>
      </c>
      <c r="G3164" s="141" t="s">
        <v>4099</v>
      </c>
      <c r="H3164" s="141" t="s">
        <v>4099</v>
      </c>
      <c r="I3164" s="141" t="s">
        <v>4099</v>
      </c>
      <c r="J3164" s="141" t="s">
        <v>4098</v>
      </c>
      <c r="K3164" s="141" t="s">
        <v>4098</v>
      </c>
      <c r="L3164" s="141" t="s">
        <v>4098</v>
      </c>
      <c r="M3164" s="141" t="s">
        <v>4098</v>
      </c>
      <c r="N3164" s="141" t="s">
        <v>4098</v>
      </c>
      <c r="O3164" s="141" t="s">
        <v>4098</v>
      </c>
    </row>
    <row r="3165" spans="1:15" x14ac:dyDescent="0.2">
      <c r="A3165" s="141">
        <v>338857</v>
      </c>
      <c r="B3165" s="141" t="s">
        <v>4111</v>
      </c>
      <c r="C3165" s="141" t="s">
        <v>4099</v>
      </c>
      <c r="D3165" s="141" t="s">
        <v>4099</v>
      </c>
      <c r="E3165" s="141" t="s">
        <v>4099</v>
      </c>
      <c r="F3165" s="141" t="s">
        <v>4099</v>
      </c>
      <c r="G3165" s="141" t="s">
        <v>4099</v>
      </c>
      <c r="H3165" s="141" t="s">
        <v>4099</v>
      </c>
      <c r="I3165" s="141" t="s">
        <v>4099</v>
      </c>
      <c r="J3165" s="141" t="s">
        <v>4098</v>
      </c>
      <c r="K3165" s="141" t="s">
        <v>4098</v>
      </c>
      <c r="L3165" s="141" t="s">
        <v>4098</v>
      </c>
      <c r="M3165" s="141" t="s">
        <v>4098</v>
      </c>
      <c r="N3165" s="141" t="s">
        <v>4098</v>
      </c>
      <c r="O3165" s="141" t="s">
        <v>4098</v>
      </c>
    </row>
    <row r="3166" spans="1:15" x14ac:dyDescent="0.2">
      <c r="A3166" s="141">
        <v>338858</v>
      </c>
      <c r="B3166" s="141" t="s">
        <v>4111</v>
      </c>
      <c r="C3166" s="141" t="s">
        <v>4099</v>
      </c>
      <c r="D3166" s="141" t="s">
        <v>4099</v>
      </c>
      <c r="E3166" s="141" t="s">
        <v>4099</v>
      </c>
      <c r="F3166" s="141" t="s">
        <v>4099</v>
      </c>
      <c r="G3166" s="141" t="s">
        <v>4099</v>
      </c>
      <c r="H3166" s="141" t="s">
        <v>4099</v>
      </c>
      <c r="I3166" s="141" t="s">
        <v>4099</v>
      </c>
      <c r="J3166" s="141" t="s">
        <v>4098</v>
      </c>
      <c r="K3166" s="141" t="s">
        <v>4098</v>
      </c>
      <c r="L3166" s="141" t="s">
        <v>4098</v>
      </c>
      <c r="M3166" s="141" t="s">
        <v>4098</v>
      </c>
      <c r="N3166" s="141" t="s">
        <v>4098</v>
      </c>
      <c r="O3166" s="141" t="s">
        <v>4098</v>
      </c>
    </row>
    <row r="3167" spans="1:15" x14ac:dyDescent="0.2">
      <c r="A3167" s="141">
        <v>338859</v>
      </c>
      <c r="B3167" s="141" t="s">
        <v>4111</v>
      </c>
      <c r="C3167" s="141" t="s">
        <v>4099</v>
      </c>
      <c r="D3167" s="141" t="s">
        <v>4099</v>
      </c>
      <c r="E3167" s="141" t="s">
        <v>4099</v>
      </c>
      <c r="F3167" s="141" t="s">
        <v>4099</v>
      </c>
      <c r="G3167" s="141" t="s">
        <v>4099</v>
      </c>
      <c r="H3167" s="141" t="s">
        <v>4098</v>
      </c>
      <c r="I3167" s="141" t="s">
        <v>4098</v>
      </c>
      <c r="J3167" s="141" t="s">
        <v>4098</v>
      </c>
      <c r="K3167" s="141" t="s">
        <v>4098</v>
      </c>
      <c r="L3167" s="141" t="s">
        <v>4098</v>
      </c>
      <c r="M3167" s="141" t="s">
        <v>4098</v>
      </c>
      <c r="N3167" s="141" t="s">
        <v>4098</v>
      </c>
      <c r="O3167" s="141" t="s">
        <v>4098</v>
      </c>
    </row>
    <row r="3168" spans="1:15" x14ac:dyDescent="0.2">
      <c r="A3168" s="141">
        <v>338860</v>
      </c>
      <c r="B3168" s="141" t="s">
        <v>4111</v>
      </c>
      <c r="C3168" s="141" t="s">
        <v>4099</v>
      </c>
      <c r="D3168" s="141" t="s">
        <v>4098</v>
      </c>
      <c r="E3168" s="141" t="s">
        <v>4099</v>
      </c>
      <c r="F3168" s="141" t="s">
        <v>4099</v>
      </c>
      <c r="G3168" s="141" t="s">
        <v>4099</v>
      </c>
      <c r="H3168" s="141" t="s">
        <v>4098</v>
      </c>
      <c r="I3168" s="141" t="s">
        <v>4098</v>
      </c>
      <c r="J3168" s="141" t="s">
        <v>4098</v>
      </c>
      <c r="K3168" s="141" t="s">
        <v>4098</v>
      </c>
      <c r="L3168" s="141" t="s">
        <v>4098</v>
      </c>
      <c r="M3168" s="141" t="s">
        <v>4098</v>
      </c>
      <c r="N3168" s="141" t="s">
        <v>4098</v>
      </c>
      <c r="O3168" s="141" t="s">
        <v>4098</v>
      </c>
    </row>
    <row r="3169" spans="1:15" x14ac:dyDescent="0.2">
      <c r="A3169" s="141">
        <v>338862</v>
      </c>
      <c r="B3169" s="141" t="s">
        <v>4111</v>
      </c>
      <c r="C3169" s="141" t="s">
        <v>4099</v>
      </c>
      <c r="D3169" s="141" t="s">
        <v>4099</v>
      </c>
      <c r="E3169" s="141" t="s">
        <v>4099</v>
      </c>
      <c r="F3169" s="141" t="s">
        <v>4099</v>
      </c>
      <c r="G3169" s="141" t="s">
        <v>4099</v>
      </c>
      <c r="H3169" s="141" t="s">
        <v>4099</v>
      </c>
      <c r="I3169" s="141" t="s">
        <v>4099</v>
      </c>
      <c r="J3169" s="141" t="s">
        <v>4098</v>
      </c>
      <c r="K3169" s="141" t="s">
        <v>4098</v>
      </c>
      <c r="L3169" s="141" t="s">
        <v>4098</v>
      </c>
      <c r="M3169" s="141" t="s">
        <v>4098</v>
      </c>
      <c r="N3169" s="141" t="s">
        <v>4098</v>
      </c>
      <c r="O3169" s="141" t="s">
        <v>4098</v>
      </c>
    </row>
    <row r="3170" spans="1:15" x14ac:dyDescent="0.2">
      <c r="A3170" s="141">
        <v>338863</v>
      </c>
      <c r="B3170" s="141" t="s">
        <v>4111</v>
      </c>
      <c r="C3170" s="141" t="s">
        <v>4098</v>
      </c>
      <c r="D3170" s="141" t="s">
        <v>4099</v>
      </c>
      <c r="E3170" s="141" t="s">
        <v>4099</v>
      </c>
      <c r="F3170" s="141" t="s">
        <v>4099</v>
      </c>
      <c r="G3170" s="141" t="s">
        <v>4099</v>
      </c>
      <c r="H3170" s="141" t="s">
        <v>4098</v>
      </c>
      <c r="I3170" s="141" t="s">
        <v>4098</v>
      </c>
      <c r="J3170" s="141" t="s">
        <v>4098</v>
      </c>
      <c r="K3170" s="141" t="s">
        <v>4098</v>
      </c>
      <c r="L3170" s="141" t="s">
        <v>4098</v>
      </c>
      <c r="M3170" s="141" t="s">
        <v>4098</v>
      </c>
      <c r="N3170" s="141" t="s">
        <v>4098</v>
      </c>
      <c r="O3170" s="141" t="s">
        <v>4098</v>
      </c>
    </row>
    <row r="3171" spans="1:15" x14ac:dyDescent="0.2">
      <c r="A3171" s="141">
        <v>338864</v>
      </c>
      <c r="B3171" s="141" t="s">
        <v>4111</v>
      </c>
      <c r="C3171" s="141" t="s">
        <v>4099</v>
      </c>
      <c r="D3171" s="141" t="s">
        <v>4099</v>
      </c>
      <c r="E3171" s="141" t="s">
        <v>4099</v>
      </c>
      <c r="F3171" s="141" t="s">
        <v>4099</v>
      </c>
      <c r="G3171" s="141" t="s">
        <v>4099</v>
      </c>
      <c r="H3171" s="141" t="s">
        <v>4099</v>
      </c>
      <c r="I3171" s="141" t="s">
        <v>4099</v>
      </c>
      <c r="J3171" s="141" t="s">
        <v>4098</v>
      </c>
      <c r="K3171" s="141" t="s">
        <v>4098</v>
      </c>
      <c r="L3171" s="141" t="s">
        <v>4098</v>
      </c>
      <c r="M3171" s="141" t="s">
        <v>4098</v>
      </c>
      <c r="N3171" s="141" t="s">
        <v>4098</v>
      </c>
      <c r="O3171" s="141" t="s">
        <v>4098</v>
      </c>
    </row>
    <row r="3172" spans="1:15" x14ac:dyDescent="0.2">
      <c r="A3172" s="141">
        <v>338865</v>
      </c>
      <c r="B3172" s="141" t="s">
        <v>4111</v>
      </c>
      <c r="C3172" s="141" t="s">
        <v>4099</v>
      </c>
      <c r="D3172" s="141" t="s">
        <v>4098</v>
      </c>
      <c r="E3172" s="141" t="s">
        <v>4099</v>
      </c>
      <c r="F3172" s="141" t="s">
        <v>4098</v>
      </c>
      <c r="G3172" s="141" t="s">
        <v>4099</v>
      </c>
      <c r="H3172" s="141" t="s">
        <v>4098</v>
      </c>
      <c r="I3172" s="141" t="s">
        <v>4098</v>
      </c>
      <c r="J3172" s="141" t="s">
        <v>4098</v>
      </c>
      <c r="K3172" s="141" t="s">
        <v>4098</v>
      </c>
      <c r="L3172" s="141" t="s">
        <v>4098</v>
      </c>
      <c r="M3172" s="141" t="s">
        <v>4098</v>
      </c>
      <c r="N3172" s="141" t="s">
        <v>4098</v>
      </c>
      <c r="O3172" s="141" t="s">
        <v>4098</v>
      </c>
    </row>
    <row r="3173" spans="1:15" x14ac:dyDescent="0.2">
      <c r="A3173" s="141">
        <v>338867</v>
      </c>
      <c r="B3173" s="141" t="s">
        <v>4111</v>
      </c>
      <c r="C3173" s="141" t="s">
        <v>4099</v>
      </c>
      <c r="D3173" s="141" t="s">
        <v>4098</v>
      </c>
      <c r="E3173" s="141" t="s">
        <v>4098</v>
      </c>
      <c r="F3173" s="141" t="s">
        <v>4098</v>
      </c>
      <c r="G3173" s="141" t="s">
        <v>4098</v>
      </c>
      <c r="H3173" s="141" t="s">
        <v>4099</v>
      </c>
      <c r="I3173" s="141" t="s">
        <v>4098</v>
      </c>
      <c r="J3173" s="141" t="s">
        <v>4098</v>
      </c>
      <c r="K3173" s="141" t="s">
        <v>4098</v>
      </c>
      <c r="L3173" s="141" t="s">
        <v>4098</v>
      </c>
      <c r="M3173" s="141" t="s">
        <v>4098</v>
      </c>
      <c r="N3173" s="141" t="s">
        <v>4098</v>
      </c>
      <c r="O3173" s="141" t="s">
        <v>4098</v>
      </c>
    </row>
    <row r="3174" spans="1:15" x14ac:dyDescent="0.2">
      <c r="A3174" s="141">
        <v>338868</v>
      </c>
      <c r="B3174" s="141" t="s">
        <v>4111</v>
      </c>
      <c r="C3174" s="141" t="s">
        <v>4099</v>
      </c>
      <c r="D3174" s="141" t="s">
        <v>4099</v>
      </c>
      <c r="E3174" s="141" t="s">
        <v>4099</v>
      </c>
      <c r="F3174" s="141" t="s">
        <v>4098</v>
      </c>
      <c r="G3174" s="141" t="s">
        <v>4098</v>
      </c>
      <c r="H3174" s="141" t="s">
        <v>4098</v>
      </c>
      <c r="I3174" s="141" t="s">
        <v>4098</v>
      </c>
      <c r="J3174" s="141" t="s">
        <v>4098</v>
      </c>
      <c r="K3174" s="141" t="s">
        <v>4098</v>
      </c>
      <c r="L3174" s="141" t="s">
        <v>4098</v>
      </c>
      <c r="M3174" s="141" t="s">
        <v>4098</v>
      </c>
      <c r="N3174" s="141" t="s">
        <v>4098</v>
      </c>
      <c r="O3174" s="141" t="s">
        <v>4098</v>
      </c>
    </row>
    <row r="3175" spans="1:15" x14ac:dyDescent="0.2">
      <c r="A3175" s="141">
        <v>338869</v>
      </c>
      <c r="B3175" s="141" t="s">
        <v>4111</v>
      </c>
      <c r="C3175" s="141" t="s">
        <v>4099</v>
      </c>
      <c r="D3175" s="141" t="s">
        <v>4099</v>
      </c>
      <c r="E3175" s="141" t="s">
        <v>4099</v>
      </c>
      <c r="F3175" s="141" t="s">
        <v>4099</v>
      </c>
      <c r="G3175" s="141" t="s">
        <v>4099</v>
      </c>
      <c r="H3175" s="141" t="s">
        <v>4099</v>
      </c>
      <c r="I3175" s="141" t="s">
        <v>4099</v>
      </c>
      <c r="J3175" s="141" t="s">
        <v>4098</v>
      </c>
      <c r="K3175" s="141" t="s">
        <v>4098</v>
      </c>
      <c r="L3175" s="141" t="s">
        <v>4098</v>
      </c>
      <c r="M3175" s="141" t="s">
        <v>4098</v>
      </c>
      <c r="N3175" s="141" t="s">
        <v>4098</v>
      </c>
      <c r="O3175" s="141" t="s">
        <v>4098</v>
      </c>
    </row>
    <row r="3176" spans="1:15" x14ac:dyDescent="0.2">
      <c r="A3176" s="141">
        <v>338870</v>
      </c>
      <c r="B3176" s="141" t="s">
        <v>4111</v>
      </c>
      <c r="C3176" s="141" t="s">
        <v>4099</v>
      </c>
      <c r="D3176" s="141" t="s">
        <v>4099</v>
      </c>
      <c r="E3176" s="141" t="s">
        <v>4098</v>
      </c>
      <c r="F3176" s="141" t="s">
        <v>4099</v>
      </c>
      <c r="G3176" s="141" t="s">
        <v>4098</v>
      </c>
      <c r="H3176" s="141" t="s">
        <v>4099</v>
      </c>
      <c r="I3176" s="141" t="s">
        <v>4099</v>
      </c>
      <c r="J3176" s="141" t="s">
        <v>4098</v>
      </c>
      <c r="K3176" s="141" t="s">
        <v>4098</v>
      </c>
      <c r="L3176" s="141" t="s">
        <v>4098</v>
      </c>
      <c r="M3176" s="141" t="s">
        <v>4098</v>
      </c>
      <c r="N3176" s="141" t="s">
        <v>4098</v>
      </c>
      <c r="O3176" s="141" t="s">
        <v>4098</v>
      </c>
    </row>
    <row r="3177" spans="1:15" x14ac:dyDescent="0.2">
      <c r="A3177" s="141">
        <v>338871</v>
      </c>
      <c r="B3177" s="141" t="s">
        <v>4111</v>
      </c>
      <c r="C3177" s="141" t="s">
        <v>4098</v>
      </c>
      <c r="D3177" s="141" t="s">
        <v>4099</v>
      </c>
      <c r="E3177" s="141" t="s">
        <v>4098</v>
      </c>
      <c r="F3177" s="141" t="s">
        <v>4099</v>
      </c>
      <c r="G3177" s="141" t="s">
        <v>4098</v>
      </c>
      <c r="H3177" s="141" t="s">
        <v>4099</v>
      </c>
      <c r="I3177" s="141" t="s">
        <v>4098</v>
      </c>
      <c r="J3177" s="141" t="s">
        <v>4098</v>
      </c>
      <c r="K3177" s="141" t="s">
        <v>4098</v>
      </c>
      <c r="L3177" s="141" t="s">
        <v>4098</v>
      </c>
      <c r="M3177" s="141" t="s">
        <v>4098</v>
      </c>
      <c r="N3177" s="141" t="s">
        <v>4098</v>
      </c>
      <c r="O3177" s="141" t="s">
        <v>4098</v>
      </c>
    </row>
    <row r="3178" spans="1:15" x14ac:dyDescent="0.2">
      <c r="A3178" s="141">
        <v>338872</v>
      </c>
      <c r="B3178" s="141" t="s">
        <v>4111</v>
      </c>
      <c r="C3178" s="141" t="s">
        <v>4099</v>
      </c>
      <c r="D3178" s="141" t="s">
        <v>4099</v>
      </c>
      <c r="E3178" s="141" t="s">
        <v>4099</v>
      </c>
      <c r="F3178" s="141" t="s">
        <v>4099</v>
      </c>
      <c r="G3178" s="141" t="s">
        <v>4099</v>
      </c>
      <c r="H3178" s="141" t="s">
        <v>4099</v>
      </c>
      <c r="I3178" s="141" t="s">
        <v>4099</v>
      </c>
      <c r="J3178" s="141" t="s">
        <v>4098</v>
      </c>
      <c r="K3178" s="141" t="s">
        <v>4098</v>
      </c>
      <c r="L3178" s="141" t="s">
        <v>4098</v>
      </c>
      <c r="M3178" s="141" t="s">
        <v>4098</v>
      </c>
      <c r="N3178" s="141" t="s">
        <v>4098</v>
      </c>
      <c r="O3178" s="141" t="s">
        <v>4098</v>
      </c>
    </row>
    <row r="3179" spans="1:15" x14ac:dyDescent="0.2">
      <c r="A3179" s="141">
        <v>338873</v>
      </c>
      <c r="B3179" s="141" t="s">
        <v>4111</v>
      </c>
      <c r="C3179" s="141" t="s">
        <v>4099</v>
      </c>
      <c r="D3179" s="141" t="s">
        <v>4099</v>
      </c>
      <c r="E3179" s="141" t="s">
        <v>4098</v>
      </c>
      <c r="F3179" s="141" t="s">
        <v>4098</v>
      </c>
      <c r="G3179" s="141" t="s">
        <v>4099</v>
      </c>
      <c r="H3179" s="141" t="s">
        <v>4099</v>
      </c>
      <c r="I3179" s="141" t="s">
        <v>4099</v>
      </c>
      <c r="J3179" s="141" t="s">
        <v>4098</v>
      </c>
      <c r="K3179" s="141" t="s">
        <v>4098</v>
      </c>
      <c r="L3179" s="141" t="s">
        <v>4098</v>
      </c>
      <c r="M3179" s="141" t="s">
        <v>4098</v>
      </c>
      <c r="N3179" s="141" t="s">
        <v>4098</v>
      </c>
      <c r="O3179" s="141" t="s">
        <v>4098</v>
      </c>
    </row>
    <row r="3180" spans="1:15" x14ac:dyDescent="0.2">
      <c r="A3180" s="141">
        <v>338874</v>
      </c>
      <c r="B3180" s="141" t="s">
        <v>4111</v>
      </c>
      <c r="C3180" s="141" t="s">
        <v>4099</v>
      </c>
      <c r="D3180" s="141" t="s">
        <v>4099</v>
      </c>
      <c r="E3180" s="141" t="s">
        <v>4098</v>
      </c>
      <c r="F3180" s="141" t="s">
        <v>4099</v>
      </c>
      <c r="G3180" s="141" t="s">
        <v>4098</v>
      </c>
      <c r="H3180" s="141" t="s">
        <v>4099</v>
      </c>
      <c r="I3180" s="141" t="s">
        <v>4098</v>
      </c>
      <c r="J3180" s="141" t="s">
        <v>4098</v>
      </c>
      <c r="K3180" s="141" t="s">
        <v>4098</v>
      </c>
      <c r="L3180" s="141" t="s">
        <v>4098</v>
      </c>
      <c r="M3180" s="141" t="s">
        <v>4098</v>
      </c>
      <c r="N3180" s="141" t="s">
        <v>4098</v>
      </c>
      <c r="O3180" s="141" t="s">
        <v>4098</v>
      </c>
    </row>
    <row r="3181" spans="1:15" x14ac:dyDescent="0.2">
      <c r="A3181" s="141">
        <v>338875</v>
      </c>
      <c r="B3181" s="141" t="s">
        <v>4111</v>
      </c>
      <c r="C3181" s="141" t="s">
        <v>4099</v>
      </c>
      <c r="D3181" s="141" t="s">
        <v>4099</v>
      </c>
      <c r="E3181" s="141" t="s">
        <v>4099</v>
      </c>
      <c r="F3181" s="141" t="s">
        <v>4099</v>
      </c>
      <c r="G3181" s="141" t="s">
        <v>4099</v>
      </c>
      <c r="H3181" s="141" t="s">
        <v>4099</v>
      </c>
      <c r="I3181" s="141" t="s">
        <v>4099</v>
      </c>
      <c r="J3181" s="141" t="s">
        <v>4098</v>
      </c>
      <c r="K3181" s="141" t="s">
        <v>4098</v>
      </c>
      <c r="L3181" s="141" t="s">
        <v>4098</v>
      </c>
      <c r="M3181" s="141" t="s">
        <v>4098</v>
      </c>
      <c r="N3181" s="141" t="s">
        <v>4098</v>
      </c>
      <c r="O3181" s="141" t="s">
        <v>4098</v>
      </c>
    </row>
    <row r="3182" spans="1:15" x14ac:dyDescent="0.2">
      <c r="A3182" s="141">
        <v>338877</v>
      </c>
      <c r="B3182" s="141" t="s">
        <v>4111</v>
      </c>
      <c r="C3182" s="141" t="s">
        <v>4099</v>
      </c>
      <c r="D3182" s="141" t="s">
        <v>4098</v>
      </c>
      <c r="E3182" s="141" t="s">
        <v>4098</v>
      </c>
      <c r="F3182" s="141" t="s">
        <v>4098</v>
      </c>
      <c r="G3182" s="141" t="s">
        <v>4098</v>
      </c>
      <c r="H3182" s="141" t="s">
        <v>4099</v>
      </c>
      <c r="I3182" s="141" t="s">
        <v>4098</v>
      </c>
      <c r="J3182" s="141" t="s">
        <v>4098</v>
      </c>
      <c r="K3182" s="141" t="s">
        <v>4098</v>
      </c>
      <c r="L3182" s="141" t="s">
        <v>4098</v>
      </c>
      <c r="M3182" s="141" t="s">
        <v>4098</v>
      </c>
      <c r="N3182" s="141" t="s">
        <v>4098</v>
      </c>
      <c r="O3182" s="141" t="s">
        <v>4098</v>
      </c>
    </row>
    <row r="3183" spans="1:15" x14ac:dyDescent="0.2">
      <c r="A3183" s="141">
        <v>338878</v>
      </c>
      <c r="B3183" s="141" t="s">
        <v>4111</v>
      </c>
      <c r="C3183" s="141" t="s">
        <v>4098</v>
      </c>
      <c r="D3183" s="141" t="s">
        <v>4099</v>
      </c>
      <c r="E3183" s="141" t="s">
        <v>4099</v>
      </c>
      <c r="F3183" s="141" t="s">
        <v>4099</v>
      </c>
      <c r="G3183" s="141" t="s">
        <v>4098</v>
      </c>
      <c r="H3183" s="141" t="s">
        <v>4099</v>
      </c>
      <c r="I3183" s="141" t="s">
        <v>4099</v>
      </c>
      <c r="J3183" s="141" t="s">
        <v>4098</v>
      </c>
      <c r="K3183" s="141" t="s">
        <v>4098</v>
      </c>
      <c r="L3183" s="141" t="s">
        <v>4098</v>
      </c>
      <c r="M3183" s="141" t="s">
        <v>4098</v>
      </c>
      <c r="N3183" s="141" t="s">
        <v>4098</v>
      </c>
      <c r="O3183" s="141" t="s">
        <v>4098</v>
      </c>
    </row>
    <row r="3184" spans="1:15" x14ac:dyDescent="0.2">
      <c r="A3184" s="141">
        <v>338879</v>
      </c>
      <c r="B3184" s="141" t="s">
        <v>4111</v>
      </c>
      <c r="C3184" s="141" t="s">
        <v>4099</v>
      </c>
      <c r="D3184" s="141" t="s">
        <v>4099</v>
      </c>
      <c r="E3184" s="141" t="s">
        <v>4099</v>
      </c>
      <c r="F3184" s="141" t="s">
        <v>4099</v>
      </c>
      <c r="G3184" s="141" t="s">
        <v>4099</v>
      </c>
      <c r="H3184" s="141" t="s">
        <v>4099</v>
      </c>
      <c r="I3184" s="141" t="s">
        <v>4099</v>
      </c>
      <c r="J3184" s="141" t="s">
        <v>4098</v>
      </c>
      <c r="K3184" s="141" t="s">
        <v>4098</v>
      </c>
      <c r="L3184" s="141" t="s">
        <v>4098</v>
      </c>
      <c r="M3184" s="141" t="s">
        <v>4098</v>
      </c>
      <c r="N3184" s="141" t="s">
        <v>4098</v>
      </c>
      <c r="O3184" s="141" t="s">
        <v>4098</v>
      </c>
    </row>
    <row r="3185" spans="1:15" x14ac:dyDescent="0.2">
      <c r="A3185" s="141">
        <v>338883</v>
      </c>
      <c r="B3185" s="141" t="s">
        <v>4111</v>
      </c>
      <c r="C3185" s="141" t="s">
        <v>4099</v>
      </c>
      <c r="D3185" s="141" t="s">
        <v>4098</v>
      </c>
      <c r="E3185" s="141" t="s">
        <v>4098</v>
      </c>
      <c r="F3185" s="141" t="s">
        <v>4098</v>
      </c>
      <c r="G3185" s="141" t="s">
        <v>4098</v>
      </c>
      <c r="H3185" s="141" t="s">
        <v>4098</v>
      </c>
      <c r="I3185" s="141" t="s">
        <v>4098</v>
      </c>
      <c r="J3185" s="141" t="s">
        <v>4098</v>
      </c>
      <c r="K3185" s="141" t="s">
        <v>4099</v>
      </c>
      <c r="L3185" s="141" t="s">
        <v>4099</v>
      </c>
      <c r="M3185" s="141" t="s">
        <v>4098</v>
      </c>
      <c r="N3185" s="141" t="s">
        <v>4098</v>
      </c>
      <c r="O3185" s="141" t="s">
        <v>4099</v>
      </c>
    </row>
    <row r="3186" spans="1:15" x14ac:dyDescent="0.2">
      <c r="A3186" s="141">
        <v>338885</v>
      </c>
      <c r="B3186" s="141" t="s">
        <v>4111</v>
      </c>
      <c r="C3186" s="141" t="s">
        <v>4099</v>
      </c>
      <c r="D3186" s="141" t="s">
        <v>4098</v>
      </c>
      <c r="E3186" s="141" t="s">
        <v>4099</v>
      </c>
      <c r="F3186" s="141" t="s">
        <v>4099</v>
      </c>
      <c r="G3186" s="141" t="s">
        <v>4098</v>
      </c>
      <c r="H3186" s="141" t="s">
        <v>4099</v>
      </c>
      <c r="I3186" s="141" t="s">
        <v>4098</v>
      </c>
      <c r="J3186" s="141" t="s">
        <v>4098</v>
      </c>
      <c r="K3186" s="141" t="s">
        <v>4098</v>
      </c>
      <c r="L3186" s="141" t="s">
        <v>4098</v>
      </c>
      <c r="M3186" s="141" t="s">
        <v>4098</v>
      </c>
      <c r="N3186" s="141" t="s">
        <v>4098</v>
      </c>
      <c r="O3186" s="141" t="s">
        <v>4099</v>
      </c>
    </row>
    <row r="3187" spans="1:15" x14ac:dyDescent="0.2">
      <c r="A3187" s="141">
        <v>338896</v>
      </c>
      <c r="B3187" s="141" t="s">
        <v>4111</v>
      </c>
      <c r="C3187" s="141" t="s">
        <v>4098</v>
      </c>
      <c r="D3187" s="141" t="s">
        <v>4098</v>
      </c>
      <c r="E3187" s="141" t="s">
        <v>4098</v>
      </c>
      <c r="F3187" s="141" t="s">
        <v>4099</v>
      </c>
      <c r="G3187" s="141" t="s">
        <v>4098</v>
      </c>
      <c r="H3187" s="141" t="s">
        <v>4098</v>
      </c>
      <c r="I3187" s="141" t="s">
        <v>4098</v>
      </c>
      <c r="J3187" s="141" t="s">
        <v>4098</v>
      </c>
      <c r="K3187" s="141" t="s">
        <v>4099</v>
      </c>
      <c r="L3187" s="141" t="s">
        <v>4099</v>
      </c>
      <c r="M3187" s="141" t="s">
        <v>4098</v>
      </c>
      <c r="N3187" s="141" t="s">
        <v>4099</v>
      </c>
      <c r="O3187" s="141" t="s">
        <v>4099</v>
      </c>
    </row>
    <row r="3188" spans="1:15" x14ac:dyDescent="0.2">
      <c r="A3188" s="141">
        <v>338902</v>
      </c>
      <c r="B3188" s="141" t="s">
        <v>4111</v>
      </c>
      <c r="C3188" s="141" t="s">
        <v>4098</v>
      </c>
      <c r="D3188" s="141" t="s">
        <v>4098</v>
      </c>
      <c r="E3188" s="141" t="s">
        <v>4098</v>
      </c>
      <c r="F3188" s="141" t="s">
        <v>4098</v>
      </c>
      <c r="G3188" s="141" t="s">
        <v>4098</v>
      </c>
      <c r="H3188" s="141" t="s">
        <v>4098</v>
      </c>
      <c r="I3188" s="141" t="s">
        <v>4099</v>
      </c>
      <c r="J3188" s="141" t="s">
        <v>4098</v>
      </c>
      <c r="K3188" s="141" t="s">
        <v>4098</v>
      </c>
      <c r="L3188" s="141" t="s">
        <v>4099</v>
      </c>
      <c r="M3188" s="141" t="s">
        <v>4099</v>
      </c>
      <c r="N3188" s="141" t="s">
        <v>4099</v>
      </c>
      <c r="O3188" s="141" t="s">
        <v>4099</v>
      </c>
    </row>
    <row r="3189" spans="1:15" x14ac:dyDescent="0.2">
      <c r="A3189" s="141">
        <v>338903</v>
      </c>
      <c r="B3189" s="141" t="s">
        <v>4111</v>
      </c>
      <c r="C3189" s="141" t="s">
        <v>4099</v>
      </c>
      <c r="D3189" s="141" t="s">
        <v>4098</v>
      </c>
      <c r="E3189" s="141" t="s">
        <v>4098</v>
      </c>
      <c r="F3189" s="141" t="s">
        <v>4099</v>
      </c>
      <c r="G3189" s="141" t="s">
        <v>4098</v>
      </c>
      <c r="H3189" s="141" t="s">
        <v>4098</v>
      </c>
      <c r="I3189" s="141" t="s">
        <v>4098</v>
      </c>
      <c r="J3189" s="141" t="s">
        <v>4099</v>
      </c>
      <c r="K3189" s="141" t="s">
        <v>4099</v>
      </c>
      <c r="L3189" s="141" t="s">
        <v>4098</v>
      </c>
      <c r="M3189" s="141" t="s">
        <v>4098</v>
      </c>
      <c r="N3189" s="141" t="s">
        <v>4099</v>
      </c>
      <c r="O3189" s="141" t="s">
        <v>4099</v>
      </c>
    </row>
    <row r="3190" spans="1:15" x14ac:dyDescent="0.2">
      <c r="A3190" s="141">
        <v>338909</v>
      </c>
      <c r="B3190" s="141" t="s">
        <v>4111</v>
      </c>
      <c r="C3190" s="141" t="s">
        <v>4099</v>
      </c>
      <c r="D3190" s="141" t="s">
        <v>4098</v>
      </c>
      <c r="E3190" s="141" t="s">
        <v>4098</v>
      </c>
      <c r="F3190" s="141" t="s">
        <v>4099</v>
      </c>
      <c r="G3190" s="141" t="s">
        <v>4098</v>
      </c>
      <c r="H3190" s="141" t="s">
        <v>4098</v>
      </c>
      <c r="I3190" s="141" t="s">
        <v>4099</v>
      </c>
      <c r="J3190" s="141" t="s">
        <v>4099</v>
      </c>
      <c r="K3190" s="141" t="s">
        <v>4099</v>
      </c>
      <c r="L3190" s="141" t="s">
        <v>4099</v>
      </c>
      <c r="M3190" s="141" t="s">
        <v>4098</v>
      </c>
      <c r="N3190" s="141" t="s">
        <v>4099</v>
      </c>
      <c r="O3190" s="141" t="s">
        <v>4099</v>
      </c>
    </row>
    <row r="3191" spans="1:15" x14ac:dyDescent="0.2">
      <c r="A3191" s="141">
        <v>338915</v>
      </c>
      <c r="B3191" s="141" t="s">
        <v>4111</v>
      </c>
      <c r="C3191" s="141" t="s">
        <v>4098</v>
      </c>
      <c r="D3191" s="141" t="s">
        <v>4099</v>
      </c>
      <c r="E3191" s="141" t="s">
        <v>4098</v>
      </c>
      <c r="F3191" s="141" t="s">
        <v>4098</v>
      </c>
      <c r="G3191" s="141" t="s">
        <v>4099</v>
      </c>
      <c r="H3191" s="141" t="s">
        <v>4098</v>
      </c>
      <c r="I3191" s="141" t="s">
        <v>4098</v>
      </c>
      <c r="J3191" s="141" t="s">
        <v>4099</v>
      </c>
      <c r="K3191" s="141" t="s">
        <v>4098</v>
      </c>
      <c r="L3191" s="141" t="s">
        <v>4098</v>
      </c>
      <c r="M3191" s="141" t="s">
        <v>4098</v>
      </c>
      <c r="N3191" s="141" t="s">
        <v>4098</v>
      </c>
      <c r="O3191" s="141" t="s">
        <v>4099</v>
      </c>
    </row>
    <row r="3192" spans="1:15" x14ac:dyDescent="0.2">
      <c r="A3192" s="141">
        <v>338918</v>
      </c>
      <c r="B3192" s="141" t="s">
        <v>4111</v>
      </c>
      <c r="C3192" s="141" t="s">
        <v>4099</v>
      </c>
      <c r="D3192" s="141" t="s">
        <v>4099</v>
      </c>
      <c r="E3192" s="141" t="s">
        <v>4098</v>
      </c>
      <c r="F3192" s="141" t="s">
        <v>4098</v>
      </c>
      <c r="G3192" s="141" t="s">
        <v>4099</v>
      </c>
      <c r="H3192" s="141" t="s">
        <v>4098</v>
      </c>
      <c r="I3192" s="141" t="s">
        <v>4098</v>
      </c>
      <c r="J3192" s="141" t="s">
        <v>4098</v>
      </c>
      <c r="K3192" s="141" t="s">
        <v>4098</v>
      </c>
      <c r="L3192" s="141" t="s">
        <v>4098</v>
      </c>
      <c r="M3192" s="141" t="s">
        <v>4098</v>
      </c>
      <c r="N3192" s="141" t="s">
        <v>4098</v>
      </c>
      <c r="O3192" s="141" t="s">
        <v>4099</v>
      </c>
    </row>
    <row r="3193" spans="1:15" x14ac:dyDescent="0.2">
      <c r="A3193" s="141">
        <v>338942</v>
      </c>
      <c r="B3193" s="141" t="s">
        <v>4111</v>
      </c>
      <c r="C3193" s="141" t="s">
        <v>4098</v>
      </c>
      <c r="D3193" s="141" t="s">
        <v>4098</v>
      </c>
      <c r="E3193" s="141" t="s">
        <v>4099</v>
      </c>
      <c r="F3193" s="141" t="s">
        <v>4099</v>
      </c>
      <c r="G3193" s="141" t="s">
        <v>4098</v>
      </c>
      <c r="H3193" s="141" t="s">
        <v>4098</v>
      </c>
      <c r="I3193" s="141" t="s">
        <v>4098</v>
      </c>
      <c r="J3193" s="141" t="s">
        <v>4098</v>
      </c>
      <c r="K3193" s="141" t="s">
        <v>4098</v>
      </c>
      <c r="L3193" s="141" t="s">
        <v>4098</v>
      </c>
      <c r="M3193" s="141" t="s">
        <v>4099</v>
      </c>
      <c r="N3193" s="141" t="s">
        <v>4098</v>
      </c>
      <c r="O3193" s="141" t="s">
        <v>4099</v>
      </c>
    </row>
    <row r="3194" spans="1:15" x14ac:dyDescent="0.2">
      <c r="A3194" s="141">
        <v>338950</v>
      </c>
      <c r="B3194" s="141" t="s">
        <v>4111</v>
      </c>
      <c r="C3194" s="141" t="s">
        <v>4099</v>
      </c>
      <c r="D3194" s="141" t="s">
        <v>4098</v>
      </c>
      <c r="E3194" s="141" t="s">
        <v>4098</v>
      </c>
      <c r="F3194" s="141" t="s">
        <v>4099</v>
      </c>
      <c r="G3194" s="141" t="s">
        <v>4099</v>
      </c>
      <c r="H3194" s="141" t="s">
        <v>4098</v>
      </c>
      <c r="I3194" s="141" t="s">
        <v>4098</v>
      </c>
      <c r="J3194" s="141" t="s">
        <v>4099</v>
      </c>
      <c r="K3194" s="141" t="s">
        <v>4099</v>
      </c>
      <c r="L3194" s="141" t="s">
        <v>4098</v>
      </c>
      <c r="M3194" s="141" t="s">
        <v>4099</v>
      </c>
      <c r="N3194" s="141" t="s">
        <v>4099</v>
      </c>
      <c r="O3194" s="141" t="s">
        <v>4099</v>
      </c>
    </row>
    <row r="3195" spans="1:15" x14ac:dyDescent="0.2">
      <c r="A3195" s="141">
        <v>338965</v>
      </c>
      <c r="B3195" s="141" t="s">
        <v>4111</v>
      </c>
      <c r="C3195" s="141" t="s">
        <v>4098</v>
      </c>
      <c r="D3195" s="141" t="s">
        <v>4098</v>
      </c>
      <c r="E3195" s="141" t="s">
        <v>4098</v>
      </c>
      <c r="F3195" s="141" t="s">
        <v>4099</v>
      </c>
      <c r="G3195" s="141" t="s">
        <v>4098</v>
      </c>
      <c r="H3195" s="141" t="s">
        <v>4098</v>
      </c>
      <c r="I3195" s="141" t="s">
        <v>4098</v>
      </c>
      <c r="J3195" s="141" t="s">
        <v>4098</v>
      </c>
      <c r="K3195" s="141" t="s">
        <v>4099</v>
      </c>
      <c r="L3195" s="141" t="s">
        <v>4098</v>
      </c>
      <c r="M3195" s="141" t="s">
        <v>4099</v>
      </c>
      <c r="N3195" s="141" t="s">
        <v>4098</v>
      </c>
      <c r="O3195" s="141" t="s">
        <v>4099</v>
      </c>
    </row>
    <row r="3196" spans="1:15" x14ac:dyDescent="0.2">
      <c r="A3196" s="141">
        <v>338969</v>
      </c>
      <c r="B3196" s="141" t="s">
        <v>4111</v>
      </c>
      <c r="C3196" s="141" t="s">
        <v>4099</v>
      </c>
      <c r="D3196" s="141" t="s">
        <v>4098</v>
      </c>
      <c r="E3196" s="141" t="s">
        <v>4098</v>
      </c>
      <c r="F3196" s="141" t="s">
        <v>4098</v>
      </c>
      <c r="G3196" s="141" t="s">
        <v>4098</v>
      </c>
      <c r="H3196" s="141" t="s">
        <v>4098</v>
      </c>
      <c r="I3196" s="141" t="s">
        <v>4098</v>
      </c>
      <c r="J3196" s="141" t="s">
        <v>4099</v>
      </c>
      <c r="K3196" s="141" t="s">
        <v>4098</v>
      </c>
      <c r="L3196" s="141" t="s">
        <v>4099</v>
      </c>
      <c r="M3196" s="141" t="s">
        <v>4099</v>
      </c>
      <c r="N3196" s="141" t="s">
        <v>4099</v>
      </c>
      <c r="O3196" s="141" t="s">
        <v>4099</v>
      </c>
    </row>
    <row r="3197" spans="1:15" x14ac:dyDescent="0.2">
      <c r="A3197" s="141">
        <v>338972</v>
      </c>
      <c r="B3197" s="141" t="s">
        <v>4111</v>
      </c>
      <c r="C3197" s="141" t="s">
        <v>4099</v>
      </c>
      <c r="D3197" s="141" t="s">
        <v>4098</v>
      </c>
      <c r="E3197" s="141" t="s">
        <v>4099</v>
      </c>
      <c r="F3197" s="141" t="s">
        <v>4098</v>
      </c>
      <c r="G3197" s="141" t="s">
        <v>4099</v>
      </c>
      <c r="H3197" s="141" t="s">
        <v>4098</v>
      </c>
      <c r="I3197" s="141" t="s">
        <v>4099</v>
      </c>
      <c r="J3197" s="141" t="s">
        <v>4098</v>
      </c>
      <c r="K3197" s="141" t="s">
        <v>4098</v>
      </c>
      <c r="L3197" s="141" t="s">
        <v>4098</v>
      </c>
      <c r="M3197" s="141" t="s">
        <v>4098</v>
      </c>
      <c r="N3197" s="141" t="s">
        <v>4098</v>
      </c>
      <c r="O3197" s="141" t="s">
        <v>4098</v>
      </c>
    </row>
    <row r="3198" spans="1:15" x14ac:dyDescent="0.2">
      <c r="A3198" s="141">
        <v>338973</v>
      </c>
      <c r="B3198" s="141" t="s">
        <v>4111</v>
      </c>
      <c r="C3198" s="141" t="s">
        <v>4099</v>
      </c>
      <c r="D3198" s="141" t="s">
        <v>4099</v>
      </c>
      <c r="E3198" s="141" t="s">
        <v>4099</v>
      </c>
      <c r="F3198" s="141" t="s">
        <v>4098</v>
      </c>
      <c r="G3198" s="141" t="s">
        <v>4098</v>
      </c>
      <c r="H3198" s="141" t="s">
        <v>4099</v>
      </c>
      <c r="I3198" s="141" t="s">
        <v>4098</v>
      </c>
      <c r="J3198" s="141" t="s">
        <v>4098</v>
      </c>
      <c r="K3198" s="141" t="s">
        <v>4098</v>
      </c>
      <c r="L3198" s="141" t="s">
        <v>4098</v>
      </c>
      <c r="M3198" s="141" t="s">
        <v>4098</v>
      </c>
      <c r="N3198" s="141" t="s">
        <v>4098</v>
      </c>
      <c r="O3198" s="141" t="s">
        <v>4098</v>
      </c>
    </row>
    <row r="3199" spans="1:15" x14ac:dyDescent="0.2">
      <c r="A3199" s="141">
        <v>338974</v>
      </c>
      <c r="B3199" s="141" t="s">
        <v>4111</v>
      </c>
      <c r="C3199" s="141" t="s">
        <v>4099</v>
      </c>
      <c r="D3199" s="141" t="s">
        <v>4099</v>
      </c>
      <c r="E3199" s="141" t="s">
        <v>4099</v>
      </c>
      <c r="F3199" s="141" t="s">
        <v>4099</v>
      </c>
      <c r="G3199" s="141" t="s">
        <v>4098</v>
      </c>
      <c r="H3199" s="141" t="s">
        <v>4098</v>
      </c>
      <c r="I3199" s="141" t="s">
        <v>4099</v>
      </c>
      <c r="J3199" s="141" t="s">
        <v>4098</v>
      </c>
      <c r="K3199" s="141" t="s">
        <v>4098</v>
      </c>
      <c r="L3199" s="141" t="s">
        <v>4098</v>
      </c>
      <c r="M3199" s="141" t="s">
        <v>4098</v>
      </c>
      <c r="N3199" s="141" t="s">
        <v>4098</v>
      </c>
      <c r="O3199" s="141" t="s">
        <v>4098</v>
      </c>
    </row>
    <row r="3200" spans="1:15" x14ac:dyDescent="0.2">
      <c r="A3200" s="141">
        <v>338975</v>
      </c>
      <c r="B3200" s="141" t="s">
        <v>4111</v>
      </c>
      <c r="C3200" s="141" t="s">
        <v>4099</v>
      </c>
      <c r="D3200" s="141" t="s">
        <v>4099</v>
      </c>
      <c r="E3200" s="141" t="s">
        <v>4099</v>
      </c>
      <c r="F3200" s="141" t="s">
        <v>4099</v>
      </c>
      <c r="G3200" s="141" t="s">
        <v>4099</v>
      </c>
      <c r="H3200" s="141" t="s">
        <v>4099</v>
      </c>
      <c r="I3200" s="141" t="s">
        <v>4099</v>
      </c>
      <c r="J3200" s="141" t="s">
        <v>4098</v>
      </c>
      <c r="K3200" s="141" t="s">
        <v>4098</v>
      </c>
      <c r="L3200" s="141" t="s">
        <v>4098</v>
      </c>
      <c r="M3200" s="141" t="s">
        <v>4098</v>
      </c>
      <c r="N3200" s="141" t="s">
        <v>4098</v>
      </c>
      <c r="O3200" s="141" t="s">
        <v>4098</v>
      </c>
    </row>
    <row r="3201" spans="1:27" x14ac:dyDescent="0.2">
      <c r="A3201" s="141">
        <v>338978</v>
      </c>
      <c r="B3201" s="141" t="s">
        <v>4111</v>
      </c>
      <c r="C3201" s="141" t="s">
        <v>4099</v>
      </c>
      <c r="D3201" s="141" t="s">
        <v>4099</v>
      </c>
      <c r="E3201" s="141" t="s">
        <v>4099</v>
      </c>
      <c r="F3201" s="141" t="s">
        <v>4099</v>
      </c>
      <c r="G3201" s="141" t="s">
        <v>4099</v>
      </c>
      <c r="H3201" s="141" t="s">
        <v>4099</v>
      </c>
      <c r="I3201" s="141" t="s">
        <v>4099</v>
      </c>
      <c r="J3201" s="141" t="s">
        <v>4098</v>
      </c>
      <c r="K3201" s="141" t="s">
        <v>4098</v>
      </c>
      <c r="L3201" s="141" t="s">
        <v>4098</v>
      </c>
      <c r="M3201" s="141" t="s">
        <v>4098</v>
      </c>
      <c r="N3201" s="141" t="s">
        <v>4098</v>
      </c>
      <c r="O3201" s="141" t="s">
        <v>4098</v>
      </c>
    </row>
    <row r="3202" spans="1:27" x14ac:dyDescent="0.2">
      <c r="A3202" s="141">
        <v>338979</v>
      </c>
      <c r="B3202" s="141" t="s">
        <v>4111</v>
      </c>
      <c r="C3202" s="141" t="s">
        <v>4099</v>
      </c>
      <c r="D3202" s="141" t="s">
        <v>4099</v>
      </c>
      <c r="E3202" s="141" t="s">
        <v>4098</v>
      </c>
      <c r="F3202" s="141" t="s">
        <v>4098</v>
      </c>
      <c r="G3202" s="141" t="s">
        <v>4098</v>
      </c>
      <c r="H3202" s="141" t="s">
        <v>4099</v>
      </c>
      <c r="I3202" s="141" t="s">
        <v>4099</v>
      </c>
      <c r="J3202" s="141" t="s">
        <v>4098</v>
      </c>
      <c r="K3202" s="141" t="s">
        <v>4098</v>
      </c>
      <c r="L3202" s="141" t="s">
        <v>4098</v>
      </c>
      <c r="M3202" s="141" t="s">
        <v>4098</v>
      </c>
      <c r="N3202" s="141" t="s">
        <v>4098</v>
      </c>
      <c r="O3202" s="141" t="s">
        <v>4098</v>
      </c>
    </row>
    <row r="3203" spans="1:27" x14ac:dyDescent="0.2">
      <c r="A3203" s="141">
        <v>338980</v>
      </c>
      <c r="B3203" s="141" t="s">
        <v>4111</v>
      </c>
      <c r="C3203" s="141" t="s">
        <v>4099</v>
      </c>
      <c r="D3203" s="141" t="s">
        <v>4098</v>
      </c>
      <c r="E3203" s="141" t="s">
        <v>4098</v>
      </c>
      <c r="F3203" s="141" t="s">
        <v>4099</v>
      </c>
      <c r="G3203" s="141" t="s">
        <v>4098</v>
      </c>
      <c r="H3203" s="141" t="s">
        <v>4098</v>
      </c>
      <c r="I3203" s="141" t="s">
        <v>4098</v>
      </c>
      <c r="J3203" s="141" t="s">
        <v>4098</v>
      </c>
      <c r="K3203" s="141" t="s">
        <v>4098</v>
      </c>
      <c r="L3203" s="141" t="s">
        <v>4098</v>
      </c>
      <c r="M3203" s="141" t="s">
        <v>4098</v>
      </c>
      <c r="N3203" s="141" t="s">
        <v>4098</v>
      </c>
      <c r="O3203" s="141" t="s">
        <v>4098</v>
      </c>
    </row>
    <row r="3204" spans="1:27" x14ac:dyDescent="0.2">
      <c r="A3204" s="141">
        <v>338981</v>
      </c>
      <c r="B3204" s="141" t="s">
        <v>4111</v>
      </c>
      <c r="C3204" s="141" t="s">
        <v>4098</v>
      </c>
      <c r="D3204" s="141" t="s">
        <v>4099</v>
      </c>
      <c r="E3204" s="141" t="s">
        <v>4098</v>
      </c>
      <c r="F3204" s="141" t="s">
        <v>4098</v>
      </c>
      <c r="G3204" s="141" t="s">
        <v>4099</v>
      </c>
      <c r="H3204" s="141" t="s">
        <v>4099</v>
      </c>
      <c r="I3204" s="141" t="s">
        <v>4099</v>
      </c>
      <c r="J3204" s="141" t="s">
        <v>4098</v>
      </c>
      <c r="K3204" s="141" t="s">
        <v>4098</v>
      </c>
      <c r="L3204" s="141" t="s">
        <v>4098</v>
      </c>
      <c r="M3204" s="141" t="s">
        <v>4098</v>
      </c>
      <c r="N3204" s="141" t="s">
        <v>4098</v>
      </c>
      <c r="O3204" s="141" t="s">
        <v>4098</v>
      </c>
    </row>
    <row r="3205" spans="1:27" x14ac:dyDescent="0.2">
      <c r="A3205" s="141">
        <v>338984</v>
      </c>
      <c r="B3205" s="141" t="s">
        <v>4111</v>
      </c>
      <c r="C3205" s="141" t="s">
        <v>4099</v>
      </c>
      <c r="D3205" s="141" t="s">
        <v>4099</v>
      </c>
      <c r="E3205" s="141" t="s">
        <v>4099</v>
      </c>
      <c r="F3205" s="141" t="s">
        <v>4099</v>
      </c>
      <c r="G3205" s="141" t="s">
        <v>4099</v>
      </c>
      <c r="H3205" s="141" t="s">
        <v>4099</v>
      </c>
      <c r="I3205" s="141" t="s">
        <v>4099</v>
      </c>
      <c r="J3205" s="141" t="s">
        <v>4098</v>
      </c>
      <c r="K3205" s="141" t="s">
        <v>4098</v>
      </c>
      <c r="L3205" s="141" t="s">
        <v>4098</v>
      </c>
      <c r="M3205" s="141" t="s">
        <v>4098</v>
      </c>
      <c r="N3205" s="141" t="s">
        <v>4098</v>
      </c>
      <c r="O3205" s="141" t="s">
        <v>4098</v>
      </c>
    </row>
    <row r="3206" spans="1:27" x14ac:dyDescent="0.2">
      <c r="A3206" s="141">
        <v>338985</v>
      </c>
      <c r="B3206" s="141" t="s">
        <v>4111</v>
      </c>
      <c r="C3206" s="141" t="s">
        <v>4098</v>
      </c>
      <c r="D3206" s="141" t="s">
        <v>4098</v>
      </c>
      <c r="E3206" s="141" t="s">
        <v>4098</v>
      </c>
      <c r="F3206" s="141" t="s">
        <v>4098</v>
      </c>
      <c r="G3206" s="141" t="s">
        <v>4098</v>
      </c>
      <c r="H3206" s="141" t="s">
        <v>4098</v>
      </c>
      <c r="I3206" s="141" t="s">
        <v>4098</v>
      </c>
      <c r="J3206" s="141" t="s">
        <v>4098</v>
      </c>
      <c r="K3206" s="141" t="s">
        <v>4098</v>
      </c>
      <c r="L3206" s="141" t="s">
        <v>4099</v>
      </c>
      <c r="M3206" s="141" t="s">
        <v>4099</v>
      </c>
      <c r="N3206" s="141" t="s">
        <v>4099</v>
      </c>
      <c r="O3206" s="141" t="s">
        <v>4099</v>
      </c>
      <c r="P3206" s="141" t="s">
        <v>4098</v>
      </c>
      <c r="Q3206" s="141" t="s">
        <v>4098</v>
      </c>
      <c r="R3206" s="141" t="s">
        <v>4098</v>
      </c>
      <c r="S3206" s="141" t="s">
        <v>4098</v>
      </c>
      <c r="T3206" s="141" t="s">
        <v>4098</v>
      </c>
      <c r="U3206" s="141" t="s">
        <v>4098</v>
      </c>
      <c r="V3206" s="141" t="s">
        <v>4098</v>
      </c>
      <c r="W3206" s="141" t="s">
        <v>4098</v>
      </c>
      <c r="X3206" s="141" t="s">
        <v>4098</v>
      </c>
      <c r="Y3206" s="141" t="s">
        <v>4098</v>
      </c>
      <c r="Z3206" s="141" t="s">
        <v>4098</v>
      </c>
      <c r="AA3206" s="141" t="s">
        <v>4098</v>
      </c>
    </row>
    <row r="3207" spans="1:27" x14ac:dyDescent="0.2">
      <c r="A3207" s="141">
        <v>338987</v>
      </c>
      <c r="B3207" s="141" t="s">
        <v>4111</v>
      </c>
      <c r="C3207" s="141" t="s">
        <v>4099</v>
      </c>
      <c r="D3207" s="141" t="s">
        <v>4099</v>
      </c>
      <c r="E3207" s="141" t="s">
        <v>4099</v>
      </c>
      <c r="F3207" s="141" t="s">
        <v>4099</v>
      </c>
      <c r="G3207" s="141" t="s">
        <v>4099</v>
      </c>
      <c r="H3207" s="141" t="s">
        <v>4099</v>
      </c>
      <c r="I3207" s="141" t="s">
        <v>4099</v>
      </c>
      <c r="O3207" s="141" t="s">
        <v>4099</v>
      </c>
    </row>
    <row r="3208" spans="1:27" x14ac:dyDescent="0.2">
      <c r="A3208" s="141">
        <v>338988</v>
      </c>
      <c r="B3208" s="141" t="s">
        <v>4111</v>
      </c>
      <c r="I3208" s="141" t="s">
        <v>4099</v>
      </c>
      <c r="L3208" s="141" t="s">
        <v>4099</v>
      </c>
      <c r="M3208" s="141" t="s">
        <v>4099</v>
      </c>
      <c r="N3208" s="141" t="s">
        <v>4099</v>
      </c>
      <c r="O3208" s="141" t="s">
        <v>4099</v>
      </c>
    </row>
    <row r="3209" spans="1:27" x14ac:dyDescent="0.2">
      <c r="A3209" s="141">
        <v>33189</v>
      </c>
      <c r="B3209" s="141" t="s">
        <v>4111</v>
      </c>
      <c r="C3209" s="141" t="s">
        <v>4100</v>
      </c>
      <c r="D3209" s="141" t="s">
        <v>4100</v>
      </c>
      <c r="E3209" s="141" t="s">
        <v>4100</v>
      </c>
      <c r="F3209" s="141" t="s">
        <v>4100</v>
      </c>
      <c r="G3209" s="141" t="s">
        <v>4100</v>
      </c>
      <c r="H3209" s="141" t="s">
        <v>4100</v>
      </c>
      <c r="I3209" s="141" t="s">
        <v>4099</v>
      </c>
      <c r="J3209" s="141" t="s">
        <v>4098</v>
      </c>
      <c r="K3209" s="141" t="s">
        <v>4098</v>
      </c>
      <c r="L3209" s="141" t="s">
        <v>4098</v>
      </c>
      <c r="M3209" s="141" t="s">
        <v>4098</v>
      </c>
      <c r="N3209" s="141" t="s">
        <v>4098</v>
      </c>
      <c r="O3209" s="141" t="s">
        <v>4098</v>
      </c>
    </row>
    <row r="3210" spans="1:27" x14ac:dyDescent="0.2">
      <c r="A3210" s="141">
        <v>33755</v>
      </c>
      <c r="B3210" s="141" t="s">
        <v>4111</v>
      </c>
      <c r="C3210" s="141" t="s">
        <v>4099</v>
      </c>
      <c r="D3210" s="141" t="s">
        <v>4099</v>
      </c>
      <c r="E3210" s="141" t="s">
        <v>4099</v>
      </c>
      <c r="F3210" s="141" t="s">
        <v>4099</v>
      </c>
      <c r="G3210" s="141" t="s">
        <v>4099</v>
      </c>
      <c r="H3210" s="141" t="s">
        <v>4100</v>
      </c>
      <c r="I3210" s="141" t="s">
        <v>4098</v>
      </c>
      <c r="J3210" s="141" t="s">
        <v>4098</v>
      </c>
      <c r="K3210" s="141" t="s">
        <v>4098</v>
      </c>
      <c r="L3210" s="141" t="s">
        <v>4099</v>
      </c>
      <c r="M3210" s="141" t="s">
        <v>4098</v>
      </c>
      <c r="N3210" s="141" t="s">
        <v>4098</v>
      </c>
      <c r="O3210" s="141" t="s">
        <v>4098</v>
      </c>
    </row>
    <row r="3211" spans="1:27" x14ac:dyDescent="0.2">
      <c r="A3211" s="141">
        <v>33795</v>
      </c>
      <c r="B3211" s="141" t="s">
        <v>4111</v>
      </c>
      <c r="C3211" s="141" t="s">
        <v>4099</v>
      </c>
      <c r="D3211" s="141" t="s">
        <v>4098</v>
      </c>
      <c r="E3211" s="141" t="s">
        <v>4098</v>
      </c>
      <c r="F3211" s="141" t="s">
        <v>4098</v>
      </c>
      <c r="G3211" s="141" t="s">
        <v>4099</v>
      </c>
      <c r="H3211" s="141" t="s">
        <v>4098</v>
      </c>
      <c r="I3211" s="141" t="s">
        <v>4098</v>
      </c>
      <c r="J3211" s="141" t="s">
        <v>4098</v>
      </c>
      <c r="K3211" s="141" t="s">
        <v>4098</v>
      </c>
      <c r="L3211" s="141" t="s">
        <v>4098</v>
      </c>
      <c r="M3211" s="141" t="s">
        <v>4098</v>
      </c>
      <c r="N3211" s="141" t="s">
        <v>4098</v>
      </c>
      <c r="O3211" s="141" t="s">
        <v>4098</v>
      </c>
    </row>
    <row r="3212" spans="1:27" x14ac:dyDescent="0.2">
      <c r="A3212" s="141">
        <v>33794</v>
      </c>
      <c r="B3212" s="141" t="s">
        <v>4111</v>
      </c>
      <c r="C3212" s="141" t="s">
        <v>4100</v>
      </c>
      <c r="D3212" s="141" t="s">
        <v>4099</v>
      </c>
      <c r="E3212" s="141" t="s">
        <v>4099</v>
      </c>
      <c r="F3212" s="141" t="s">
        <v>4100</v>
      </c>
      <c r="G3212" s="141" t="s">
        <v>4100</v>
      </c>
      <c r="H3212" s="141" t="s">
        <v>4099</v>
      </c>
      <c r="I3212" s="141" t="s">
        <v>4099</v>
      </c>
      <c r="J3212" s="141" t="s">
        <v>4099</v>
      </c>
      <c r="K3212" s="141" t="s">
        <v>4098</v>
      </c>
      <c r="L3212" s="141" t="s">
        <v>4099</v>
      </c>
      <c r="M3212" s="141" t="s">
        <v>4099</v>
      </c>
      <c r="N3212" s="141" t="s">
        <v>4098</v>
      </c>
      <c r="O3212" s="141" t="s">
        <v>4098</v>
      </c>
    </row>
    <row r="3213" spans="1:27" x14ac:dyDescent="0.2">
      <c r="A3213" s="141">
        <v>3329</v>
      </c>
      <c r="B3213" s="141" t="s">
        <v>4111</v>
      </c>
      <c r="C3213" s="141" t="s">
        <v>4099</v>
      </c>
      <c r="D3213" s="141" t="s">
        <v>4099</v>
      </c>
      <c r="E3213" s="141" t="s">
        <v>4100</v>
      </c>
      <c r="F3213" s="141" t="s">
        <v>4099</v>
      </c>
      <c r="G3213" s="141" t="s">
        <v>4100</v>
      </c>
      <c r="H3213" s="141" t="s">
        <v>4100</v>
      </c>
      <c r="I3213" s="141" t="s">
        <v>4099</v>
      </c>
      <c r="J3213" s="141" t="s">
        <v>4098</v>
      </c>
      <c r="K3213" s="141" t="s">
        <v>4098</v>
      </c>
      <c r="L3213" s="141" t="s">
        <v>4099</v>
      </c>
      <c r="M3213" s="141" t="s">
        <v>4098</v>
      </c>
      <c r="N3213" s="141" t="s">
        <v>4098</v>
      </c>
      <c r="O3213" s="141" t="s">
        <v>4098</v>
      </c>
    </row>
    <row r="3214" spans="1:27" x14ac:dyDescent="0.2">
      <c r="A3214" s="141">
        <v>3356</v>
      </c>
      <c r="B3214" s="141" t="s">
        <v>4111</v>
      </c>
      <c r="C3214" s="141" t="s">
        <v>4099</v>
      </c>
      <c r="D3214" s="141" t="s">
        <v>4100</v>
      </c>
      <c r="E3214" s="141" t="s">
        <v>4100</v>
      </c>
      <c r="F3214" s="141" t="s">
        <v>4100</v>
      </c>
      <c r="G3214" s="141" t="s">
        <v>4100</v>
      </c>
      <c r="H3214" s="141" t="s">
        <v>4100</v>
      </c>
      <c r="I3214" s="141" t="s">
        <v>4098</v>
      </c>
      <c r="J3214" s="141" t="s">
        <v>4099</v>
      </c>
      <c r="K3214" s="141" t="s">
        <v>4098</v>
      </c>
      <c r="L3214" s="141" t="s">
        <v>4099</v>
      </c>
      <c r="M3214" s="141" t="s">
        <v>4098</v>
      </c>
      <c r="N3214" s="141" t="s">
        <v>4098</v>
      </c>
      <c r="O3214" s="141" t="s">
        <v>4098</v>
      </c>
    </row>
    <row r="12117" spans="1:1" ht="18.75" x14ac:dyDescent="0.2">
      <c r="A12117" s="236"/>
    </row>
    <row r="12118" spans="1:1" ht="18.75" x14ac:dyDescent="0.2">
      <c r="A12118" s="236"/>
    </row>
    <row r="12119" spans="1:1" ht="18.75" x14ac:dyDescent="0.2">
      <c r="A12119" s="236"/>
    </row>
    <row r="12120" spans="1:1" ht="18.75" x14ac:dyDescent="0.2">
      <c r="A12120" s="236"/>
    </row>
    <row r="12121" spans="1:1" ht="18.75" x14ac:dyDescent="0.2">
      <c r="A12121" s="236"/>
    </row>
    <row r="12122" spans="1:1" ht="18.75" x14ac:dyDescent="0.2">
      <c r="A12122" s="236"/>
    </row>
    <row r="12123" spans="1:1" ht="18.75" x14ac:dyDescent="0.2">
      <c r="A12123" s="236"/>
    </row>
    <row r="12124" spans="1:1" ht="18.75" x14ac:dyDescent="0.2">
      <c r="A12124" s="236"/>
    </row>
    <row r="12125" spans="1:1" ht="18.75" x14ac:dyDescent="0.2">
      <c r="A12125" s="236"/>
    </row>
    <row r="12126" spans="1:1" ht="18.75" x14ac:dyDescent="0.2">
      <c r="A12126" s="236"/>
    </row>
    <row r="12127" spans="1:1" ht="18.75" x14ac:dyDescent="0.2">
      <c r="A12127" s="236"/>
    </row>
    <row r="12128" spans="1:1" ht="18.75" x14ac:dyDescent="0.2">
      <c r="A12128" s="236"/>
    </row>
    <row r="12129" spans="1:1" ht="18.75" x14ac:dyDescent="0.2">
      <c r="A12129" s="236"/>
    </row>
    <row r="12130" spans="1:1" ht="18.75" x14ac:dyDescent="0.2">
      <c r="A12130" s="236"/>
    </row>
    <row r="12131" spans="1:1" ht="18.75" x14ac:dyDescent="0.2">
      <c r="A12131" s="236"/>
    </row>
    <row r="12132" spans="1:1" ht="18.75" x14ac:dyDescent="0.2">
      <c r="A12132" s="236"/>
    </row>
    <row r="12133" spans="1:1" ht="18.75" x14ac:dyDescent="0.2">
      <c r="A12133" s="236"/>
    </row>
    <row r="12134" spans="1:1" ht="18.75" x14ac:dyDescent="0.2">
      <c r="A12134" s="236"/>
    </row>
    <row r="12135" spans="1:1" ht="18.75" x14ac:dyDescent="0.2">
      <c r="A12135" s="236"/>
    </row>
    <row r="12136" spans="1:1" ht="18.75" x14ac:dyDescent="0.2">
      <c r="A12136" s="236"/>
    </row>
    <row r="12137" spans="1:1" ht="18.75" x14ac:dyDescent="0.2">
      <c r="A12137" s="236"/>
    </row>
    <row r="12138" spans="1:1" ht="18.75" x14ac:dyDescent="0.2">
      <c r="A12138" s="236"/>
    </row>
    <row r="12139" spans="1:1" ht="18.75" x14ac:dyDescent="0.2">
      <c r="A12139" s="236"/>
    </row>
    <row r="12140" spans="1:1" ht="18.75" x14ac:dyDescent="0.2">
      <c r="A12140" s="236"/>
    </row>
    <row r="12141" spans="1:1" ht="18.75" x14ac:dyDescent="0.2">
      <c r="A12141" s="236"/>
    </row>
    <row r="12142" spans="1:1" ht="18.75" x14ac:dyDescent="0.2">
      <c r="A12142" s="236"/>
    </row>
    <row r="12143" spans="1:1" ht="18.75" x14ac:dyDescent="0.2">
      <c r="A12143" s="236"/>
    </row>
    <row r="12144" spans="1:1" ht="18.75" x14ac:dyDescent="0.2">
      <c r="A12144" s="236"/>
    </row>
    <row r="12145" spans="1:1" ht="18.75" x14ac:dyDescent="0.2">
      <c r="A12145" s="236"/>
    </row>
    <row r="12146" spans="1:1" ht="18.75" x14ac:dyDescent="0.2">
      <c r="A12146" s="236"/>
    </row>
    <row r="12147" spans="1:1" ht="18.75" x14ac:dyDescent="0.2">
      <c r="A12147" s="236"/>
    </row>
    <row r="12148" spans="1:1" ht="18.75" x14ac:dyDescent="0.2">
      <c r="A12148" s="236"/>
    </row>
    <row r="12149" spans="1:1" ht="18.75" x14ac:dyDescent="0.2">
      <c r="A12149" s="236"/>
    </row>
    <row r="12150" spans="1:1" ht="18.75" x14ac:dyDescent="0.2">
      <c r="A12150" s="236"/>
    </row>
    <row r="12151" spans="1:1" ht="18.75" x14ac:dyDescent="0.2">
      <c r="A12151" s="236"/>
    </row>
    <row r="12152" spans="1:1" ht="18.75" x14ac:dyDescent="0.2">
      <c r="A12152" s="236"/>
    </row>
    <row r="12153" spans="1:1" ht="18.75" x14ac:dyDescent="0.2">
      <c r="A12153" s="236"/>
    </row>
    <row r="12154" spans="1:1" ht="18.75" x14ac:dyDescent="0.2">
      <c r="A12154" s="236"/>
    </row>
    <row r="12155" spans="1:1" ht="18.75" x14ac:dyDescent="0.2">
      <c r="A12155" s="236"/>
    </row>
    <row r="12156" spans="1:1" ht="18.75" x14ac:dyDescent="0.2">
      <c r="A12156" s="236"/>
    </row>
    <row r="12157" spans="1:1" ht="18.75" x14ac:dyDescent="0.2">
      <c r="A12157" s="236"/>
    </row>
    <row r="12158" spans="1:1" ht="18.75" x14ac:dyDescent="0.2">
      <c r="A12158" s="236"/>
    </row>
    <row r="12159" spans="1:1" ht="18.75" x14ac:dyDescent="0.2">
      <c r="A12159" s="236"/>
    </row>
    <row r="12160" spans="1:1" ht="18.75" x14ac:dyDescent="0.2">
      <c r="A12160" s="236"/>
    </row>
    <row r="12161" spans="1:1" ht="18.75" x14ac:dyDescent="0.2">
      <c r="A12161" s="236"/>
    </row>
    <row r="12162" spans="1:1" ht="18.75" x14ac:dyDescent="0.2">
      <c r="A12162" s="236"/>
    </row>
    <row r="12163" spans="1:1" ht="18.75" x14ac:dyDescent="0.2">
      <c r="A12163" s="236"/>
    </row>
    <row r="12164" spans="1:1" ht="18.75" x14ac:dyDescent="0.2">
      <c r="A12164" s="236"/>
    </row>
    <row r="12165" spans="1:1" ht="18.75" x14ac:dyDescent="0.2">
      <c r="A12165" s="236"/>
    </row>
    <row r="12166" spans="1:1" ht="18.75" x14ac:dyDescent="0.2">
      <c r="A12166" s="236"/>
    </row>
    <row r="12167" spans="1:1" ht="18.75" x14ac:dyDescent="0.2">
      <c r="A12167" s="236"/>
    </row>
    <row r="12168" spans="1:1" ht="18.75" x14ac:dyDescent="0.2">
      <c r="A12168" s="236"/>
    </row>
    <row r="12169" spans="1:1" ht="18.75" x14ac:dyDescent="0.2">
      <c r="A12169" s="236"/>
    </row>
    <row r="12170" spans="1:1" ht="18.75" x14ac:dyDescent="0.2">
      <c r="A12170" s="236"/>
    </row>
    <row r="12171" spans="1:1" ht="18.75" x14ac:dyDescent="0.2">
      <c r="A12171" s="236"/>
    </row>
    <row r="12172" spans="1:1" ht="18.75" x14ac:dyDescent="0.2">
      <c r="A12172" s="236"/>
    </row>
    <row r="12173" spans="1:1" ht="18.75" x14ac:dyDescent="0.2">
      <c r="A12173" s="236"/>
    </row>
    <row r="12174" spans="1:1" ht="18.75" x14ac:dyDescent="0.2">
      <c r="A12174" s="236"/>
    </row>
    <row r="12175" spans="1:1" ht="18.75" x14ac:dyDescent="0.2">
      <c r="A12175" s="236"/>
    </row>
    <row r="12176" spans="1:1" ht="18.75" x14ac:dyDescent="0.2">
      <c r="A12176" s="236"/>
    </row>
    <row r="12177" spans="1:1" ht="18.75" x14ac:dyDescent="0.2">
      <c r="A12177" s="236"/>
    </row>
    <row r="12178" spans="1:1" ht="18.75" x14ac:dyDescent="0.2">
      <c r="A12178" s="236"/>
    </row>
    <row r="12179" spans="1:1" ht="18.75" x14ac:dyDescent="0.2">
      <c r="A12179" s="236"/>
    </row>
    <row r="12180" spans="1:1" ht="18.75" x14ac:dyDescent="0.2">
      <c r="A12180" s="236"/>
    </row>
    <row r="12181" spans="1:1" ht="18.75" x14ac:dyDescent="0.2">
      <c r="A12181" s="236"/>
    </row>
    <row r="12182" spans="1:1" ht="18.75" x14ac:dyDescent="0.2">
      <c r="A12182" s="236"/>
    </row>
    <row r="12183" spans="1:1" ht="18.75" x14ac:dyDescent="0.2">
      <c r="A12183" s="236"/>
    </row>
    <row r="12184" spans="1:1" ht="18.75" x14ac:dyDescent="0.2">
      <c r="A12184" s="236"/>
    </row>
    <row r="12185" spans="1:1" ht="18.75" x14ac:dyDescent="0.2">
      <c r="A12185" s="236"/>
    </row>
    <row r="12186" spans="1:1" ht="18.75" x14ac:dyDescent="0.2">
      <c r="A12186" s="236"/>
    </row>
    <row r="12187" spans="1:1" ht="18.75" x14ac:dyDescent="0.2">
      <c r="A12187" s="236"/>
    </row>
    <row r="12188" spans="1:1" ht="18.75" x14ac:dyDescent="0.2">
      <c r="A12188" s="236"/>
    </row>
    <row r="12189" spans="1:1" ht="18.75" x14ac:dyDescent="0.2">
      <c r="A12189" s="236"/>
    </row>
    <row r="12190" spans="1:1" ht="18.75" x14ac:dyDescent="0.2">
      <c r="A12190" s="236"/>
    </row>
    <row r="12191" spans="1:1" ht="18.75" x14ac:dyDescent="0.2">
      <c r="A12191" s="236"/>
    </row>
    <row r="12192" spans="1:1" ht="18.75" x14ac:dyDescent="0.2">
      <c r="A12192" s="236"/>
    </row>
    <row r="12193" spans="1:1" ht="18.75" x14ac:dyDescent="0.2">
      <c r="A12193" s="236"/>
    </row>
    <row r="12194" spans="1:1" ht="18.75" x14ac:dyDescent="0.2">
      <c r="A12194" s="236"/>
    </row>
    <row r="12195" spans="1:1" ht="18.75" x14ac:dyDescent="0.2">
      <c r="A12195" s="236"/>
    </row>
    <row r="12196" spans="1:1" ht="18.75" x14ac:dyDescent="0.2">
      <c r="A12196" s="236"/>
    </row>
    <row r="12197" spans="1:1" ht="18.75" x14ac:dyDescent="0.2">
      <c r="A12197" s="236"/>
    </row>
    <row r="12198" spans="1:1" ht="18.75" x14ac:dyDescent="0.2">
      <c r="A12198" s="236"/>
    </row>
    <row r="12199" spans="1:1" ht="18.75" x14ac:dyDescent="0.2">
      <c r="A12199" s="236"/>
    </row>
    <row r="12200" spans="1:1" ht="18.75" x14ac:dyDescent="0.2">
      <c r="A12200" s="236"/>
    </row>
    <row r="12201" spans="1:1" ht="18.75" x14ac:dyDescent="0.2">
      <c r="A12201" s="236"/>
    </row>
    <row r="12202" spans="1:1" ht="18.75" x14ac:dyDescent="0.2">
      <c r="A12202" s="236"/>
    </row>
    <row r="12203" spans="1:1" ht="18.75" x14ac:dyDescent="0.2">
      <c r="A12203" s="236"/>
    </row>
    <row r="12204" spans="1:1" ht="18.75" x14ac:dyDescent="0.2">
      <c r="A12204" s="236"/>
    </row>
    <row r="12205" spans="1:1" ht="18.75" x14ac:dyDescent="0.2">
      <c r="A12205" s="236"/>
    </row>
    <row r="12206" spans="1:1" ht="18.75" x14ac:dyDescent="0.2">
      <c r="A12206" s="236"/>
    </row>
    <row r="12207" spans="1:1" ht="18.75" x14ac:dyDescent="0.2">
      <c r="A12207" s="237"/>
    </row>
    <row r="12208" spans="1:1" ht="18.75" x14ac:dyDescent="0.2">
      <c r="A12208" s="236"/>
    </row>
    <row r="12209" spans="1:1" ht="18.75" x14ac:dyDescent="0.2">
      <c r="A12209" s="236"/>
    </row>
    <row r="12210" spans="1:1" ht="18.75" x14ac:dyDescent="0.2">
      <c r="A12210" s="236"/>
    </row>
    <row r="12211" spans="1:1" ht="18.75" x14ac:dyDescent="0.2">
      <c r="A12211" s="236"/>
    </row>
    <row r="12212" spans="1:1" ht="18.75" x14ac:dyDescent="0.2">
      <c r="A12212" s="236"/>
    </row>
    <row r="12213" spans="1:1" ht="18.75" x14ac:dyDescent="0.2">
      <c r="A12213" s="236"/>
    </row>
    <row r="12214" spans="1:1" ht="18.75" x14ac:dyDescent="0.2">
      <c r="A12214" s="236"/>
    </row>
    <row r="12215" spans="1:1" ht="18.75" x14ac:dyDescent="0.2">
      <c r="A12215" s="236"/>
    </row>
    <row r="12216" spans="1:1" ht="18.75" x14ac:dyDescent="0.2">
      <c r="A12216" s="236"/>
    </row>
    <row r="12217" spans="1:1" ht="18.75" x14ac:dyDescent="0.2">
      <c r="A12217" s="236"/>
    </row>
    <row r="12218" spans="1:1" ht="18.75" x14ac:dyDescent="0.2">
      <c r="A12218" s="236"/>
    </row>
    <row r="12219" spans="1:1" ht="18.75" x14ac:dyDescent="0.2">
      <c r="A12219" s="236"/>
    </row>
    <row r="12220" spans="1:1" ht="18.75" x14ac:dyDescent="0.2">
      <c r="A12220" s="236"/>
    </row>
    <row r="12221" spans="1:1" ht="18.75" x14ac:dyDescent="0.2">
      <c r="A12221" s="236"/>
    </row>
    <row r="12222" spans="1:1" ht="18.75" x14ac:dyDescent="0.2">
      <c r="A12222" s="236"/>
    </row>
    <row r="12223" spans="1:1" ht="18.75" x14ac:dyDescent="0.2">
      <c r="A12223" s="236"/>
    </row>
    <row r="12224" spans="1:1" ht="18.75" x14ac:dyDescent="0.2">
      <c r="A12224" s="236"/>
    </row>
    <row r="12225" spans="1:1" ht="18.75" x14ac:dyDescent="0.2">
      <c r="A12225" s="236"/>
    </row>
    <row r="12226" spans="1:1" ht="18.75" x14ac:dyDescent="0.2">
      <c r="A12226" s="236"/>
    </row>
    <row r="12227" spans="1:1" ht="18.75" x14ac:dyDescent="0.2">
      <c r="A12227" s="236"/>
    </row>
    <row r="12228" spans="1:1" ht="18.75" x14ac:dyDescent="0.2">
      <c r="A12228" s="236"/>
    </row>
    <row r="12229" spans="1:1" ht="18.75" x14ac:dyDescent="0.2">
      <c r="A12229" s="236"/>
    </row>
    <row r="12230" spans="1:1" ht="18.75" x14ac:dyDescent="0.2">
      <c r="A12230" s="236"/>
    </row>
    <row r="12231" spans="1:1" ht="18.75" x14ac:dyDescent="0.2">
      <c r="A12231" s="236"/>
    </row>
    <row r="12232" spans="1:1" ht="18.75" x14ac:dyDescent="0.2">
      <c r="A12232" s="236"/>
    </row>
    <row r="12233" spans="1:1" ht="18.75" x14ac:dyDescent="0.2">
      <c r="A12233" s="236"/>
    </row>
    <row r="12234" spans="1:1" ht="18.75" x14ac:dyDescent="0.2">
      <c r="A12234" s="236"/>
    </row>
    <row r="12235" spans="1:1" ht="18.75" x14ac:dyDescent="0.2">
      <c r="A12235" s="236"/>
    </row>
    <row r="12236" spans="1:1" ht="18.75" x14ac:dyDescent="0.2">
      <c r="A12236" s="236"/>
    </row>
    <row r="12237" spans="1:1" ht="18.75" x14ac:dyDescent="0.2">
      <c r="A12237" s="236"/>
    </row>
    <row r="12238" spans="1:1" ht="18.75" x14ac:dyDescent="0.2">
      <c r="A12238" s="236"/>
    </row>
    <row r="12239" spans="1:1" ht="18.75" x14ac:dyDescent="0.2">
      <c r="A12239" s="236"/>
    </row>
    <row r="12240" spans="1:1" ht="18.75" x14ac:dyDescent="0.2">
      <c r="A12240" s="236"/>
    </row>
    <row r="12241" spans="1:1" ht="18.75" x14ac:dyDescent="0.2">
      <c r="A12241" s="236"/>
    </row>
    <row r="12242" spans="1:1" ht="18.75" x14ac:dyDescent="0.2">
      <c r="A12242" s="236"/>
    </row>
    <row r="12243" spans="1:1" ht="18.75" x14ac:dyDescent="0.2">
      <c r="A12243" s="236"/>
    </row>
    <row r="12244" spans="1:1" ht="18.75" x14ac:dyDescent="0.2">
      <c r="A12244" s="236"/>
    </row>
    <row r="12245" spans="1:1" ht="18.75" x14ac:dyDescent="0.2">
      <c r="A12245" s="236"/>
    </row>
    <row r="12246" spans="1:1" ht="18.75" x14ac:dyDescent="0.2">
      <c r="A12246" s="236"/>
    </row>
    <row r="12247" spans="1:1" ht="18.75" x14ac:dyDescent="0.2">
      <c r="A12247" s="236"/>
    </row>
    <row r="12248" spans="1:1" ht="18.75" x14ac:dyDescent="0.2">
      <c r="A12248" s="236"/>
    </row>
    <row r="12249" spans="1:1" ht="18.75" x14ac:dyDescent="0.2">
      <c r="A12249" s="236"/>
    </row>
    <row r="12250" spans="1:1" ht="18.75" x14ac:dyDescent="0.2">
      <c r="A12250" s="236"/>
    </row>
    <row r="12251" spans="1:1" ht="18.75" x14ac:dyDescent="0.2">
      <c r="A12251" s="236"/>
    </row>
    <row r="12252" spans="1:1" ht="18.75" x14ac:dyDescent="0.2">
      <c r="A12252" s="236"/>
    </row>
    <row r="12253" spans="1:1" ht="18.75" x14ac:dyDescent="0.2">
      <c r="A12253" s="236"/>
    </row>
    <row r="12254" spans="1:1" ht="18.75" x14ac:dyDescent="0.2">
      <c r="A12254" s="236"/>
    </row>
    <row r="12255" spans="1:1" ht="18.75" x14ac:dyDescent="0.2">
      <c r="A12255" s="236"/>
    </row>
    <row r="12256" spans="1:1" ht="18.75" x14ac:dyDescent="0.2">
      <c r="A12256" s="236"/>
    </row>
    <row r="12257" spans="1:1" ht="18.75" x14ac:dyDescent="0.2">
      <c r="A12257" s="236"/>
    </row>
    <row r="12258" spans="1:1" ht="18.75" x14ac:dyDescent="0.2">
      <c r="A12258" s="236"/>
    </row>
    <row r="12259" spans="1:1" ht="18.75" x14ac:dyDescent="0.2">
      <c r="A12259" s="236"/>
    </row>
    <row r="12260" spans="1:1" ht="18.75" x14ac:dyDescent="0.2">
      <c r="A12260" s="236"/>
    </row>
    <row r="12261" spans="1:1" ht="18.75" x14ac:dyDescent="0.2">
      <c r="A12261" s="236"/>
    </row>
    <row r="12262" spans="1:1" ht="18.75" x14ac:dyDescent="0.2">
      <c r="A12262" s="236"/>
    </row>
    <row r="12263" spans="1:1" ht="18.75" x14ac:dyDescent="0.2">
      <c r="A12263" s="236"/>
    </row>
    <row r="12264" spans="1:1" ht="18.75" x14ac:dyDescent="0.2">
      <c r="A12264" s="236"/>
    </row>
    <row r="12265" spans="1:1" ht="18.75" x14ac:dyDescent="0.2">
      <c r="A12265" s="236"/>
    </row>
    <row r="12266" spans="1:1" ht="18.75" x14ac:dyDescent="0.2">
      <c r="A12266" s="236"/>
    </row>
    <row r="12267" spans="1:1" ht="18.75" x14ac:dyDescent="0.2">
      <c r="A12267" s="236"/>
    </row>
    <row r="12268" spans="1:1" ht="18.75" x14ac:dyDescent="0.2">
      <c r="A12268" s="236"/>
    </row>
    <row r="12269" spans="1:1" ht="18.75" x14ac:dyDescent="0.2">
      <c r="A12269" s="236"/>
    </row>
    <row r="12270" spans="1:1" ht="18.75" x14ac:dyDescent="0.2">
      <c r="A12270" s="236"/>
    </row>
    <row r="12271" spans="1:1" ht="18.75" x14ac:dyDescent="0.2">
      <c r="A12271" s="236"/>
    </row>
    <row r="12272" spans="1:1" ht="18.75" x14ac:dyDescent="0.2">
      <c r="A12272" s="236"/>
    </row>
    <row r="12273" spans="1:1" ht="18.75" x14ac:dyDescent="0.2">
      <c r="A12273" s="236"/>
    </row>
    <row r="12274" spans="1:1" ht="18.75" x14ac:dyDescent="0.2">
      <c r="A12274" s="236"/>
    </row>
    <row r="12275" spans="1:1" ht="18.75" x14ac:dyDescent="0.2">
      <c r="A12275" s="236"/>
    </row>
    <row r="12276" spans="1:1" ht="18.75" x14ac:dyDescent="0.2">
      <c r="A12276" s="236"/>
    </row>
    <row r="12277" spans="1:1" ht="18.75" x14ac:dyDescent="0.2">
      <c r="A12277" s="236"/>
    </row>
    <row r="12278" spans="1:1" ht="18.75" x14ac:dyDescent="0.2">
      <c r="A12278" s="236"/>
    </row>
    <row r="12279" spans="1:1" ht="18.75" x14ac:dyDescent="0.2">
      <c r="A12279" s="236"/>
    </row>
    <row r="12280" spans="1:1" ht="18.75" x14ac:dyDescent="0.2">
      <c r="A12280" s="236"/>
    </row>
    <row r="12281" spans="1:1" ht="18.75" x14ac:dyDescent="0.2">
      <c r="A12281" s="236"/>
    </row>
    <row r="12282" spans="1:1" ht="18.75" x14ac:dyDescent="0.2">
      <c r="A12282" s="236"/>
    </row>
    <row r="12283" spans="1:1" ht="18.75" x14ac:dyDescent="0.2">
      <c r="A12283" s="236"/>
    </row>
    <row r="12284" spans="1:1" ht="18.75" x14ac:dyDescent="0.2">
      <c r="A12284" s="236"/>
    </row>
    <row r="12285" spans="1:1" ht="18.75" x14ac:dyDescent="0.2">
      <c r="A12285" s="236"/>
    </row>
    <row r="12286" spans="1:1" ht="18.75" x14ac:dyDescent="0.2">
      <c r="A12286" s="236"/>
    </row>
    <row r="12287" spans="1:1" ht="18.75" x14ac:dyDescent="0.2">
      <c r="A12287" s="236"/>
    </row>
    <row r="12288" spans="1:1" ht="18.75" x14ac:dyDescent="0.2">
      <c r="A12288" s="236"/>
    </row>
    <row r="12289" spans="1:1" ht="18.75" x14ac:dyDescent="0.2">
      <c r="A12289" s="236"/>
    </row>
    <row r="12290" spans="1:1" ht="18.75" x14ac:dyDescent="0.2">
      <c r="A12290" s="236"/>
    </row>
    <row r="12291" spans="1:1" ht="18.75" x14ac:dyDescent="0.2">
      <c r="A12291" s="236"/>
    </row>
    <row r="12292" spans="1:1" ht="18.75" x14ac:dyDescent="0.2">
      <c r="A12292" s="236"/>
    </row>
    <row r="12293" spans="1:1" ht="18.75" x14ac:dyDescent="0.2">
      <c r="A12293" s="236"/>
    </row>
    <row r="12294" spans="1:1" ht="18.75" x14ac:dyDescent="0.2">
      <c r="A12294" s="236"/>
    </row>
    <row r="12295" spans="1:1" ht="18.75" x14ac:dyDescent="0.2">
      <c r="A12295" s="236"/>
    </row>
    <row r="12296" spans="1:1" ht="18.75" x14ac:dyDescent="0.2">
      <c r="A12296" s="236"/>
    </row>
    <row r="12297" spans="1:1" ht="18.75" x14ac:dyDescent="0.2">
      <c r="A12297" s="236"/>
    </row>
    <row r="12298" spans="1:1" ht="18.75" x14ac:dyDescent="0.2">
      <c r="A12298" s="236"/>
    </row>
    <row r="12299" spans="1:1" ht="18.75" x14ac:dyDescent="0.2">
      <c r="A12299" s="236"/>
    </row>
    <row r="12300" spans="1:1" ht="18.75" x14ac:dyDescent="0.2">
      <c r="A12300" s="236"/>
    </row>
    <row r="12301" spans="1:1" ht="18.75" x14ac:dyDescent="0.2">
      <c r="A12301" s="236"/>
    </row>
    <row r="12302" spans="1:1" ht="18.75" x14ac:dyDescent="0.2">
      <c r="A12302" s="236"/>
    </row>
    <row r="12303" spans="1:1" ht="18.75" x14ac:dyDescent="0.2">
      <c r="A12303" s="236"/>
    </row>
    <row r="12304" spans="1:1" ht="18.75" x14ac:dyDescent="0.2">
      <c r="A12304" s="236"/>
    </row>
    <row r="12305" spans="1:1" ht="18.75" x14ac:dyDescent="0.2">
      <c r="A12305" s="236"/>
    </row>
    <row r="12306" spans="1:1" ht="18.75" x14ac:dyDescent="0.2">
      <c r="A12306" s="236"/>
    </row>
    <row r="12307" spans="1:1" ht="18.75" x14ac:dyDescent="0.2">
      <c r="A12307" s="236"/>
    </row>
    <row r="12308" spans="1:1" ht="18.75" x14ac:dyDescent="0.2">
      <c r="A12308" s="236"/>
    </row>
    <row r="12309" spans="1:1" ht="18.75" x14ac:dyDescent="0.2">
      <c r="A12309" s="236"/>
    </row>
    <row r="12310" spans="1:1" ht="18.75" x14ac:dyDescent="0.2">
      <c r="A12310" s="236"/>
    </row>
    <row r="12311" spans="1:1" ht="18.75" x14ac:dyDescent="0.2">
      <c r="A12311" s="236"/>
    </row>
    <row r="12312" spans="1:1" ht="18.75" x14ac:dyDescent="0.2">
      <c r="A12312" s="236"/>
    </row>
    <row r="12313" spans="1:1" ht="18.75" x14ac:dyDescent="0.2">
      <c r="A12313" s="236"/>
    </row>
    <row r="12314" spans="1:1" ht="18.75" x14ac:dyDescent="0.2">
      <c r="A12314" s="236"/>
    </row>
    <row r="12315" spans="1:1" ht="18.75" x14ac:dyDescent="0.2">
      <c r="A12315" s="236"/>
    </row>
    <row r="12316" spans="1:1" ht="18.75" x14ac:dyDescent="0.2">
      <c r="A12316" s="236"/>
    </row>
    <row r="12317" spans="1:1" ht="18.75" x14ac:dyDescent="0.2">
      <c r="A12317" s="236"/>
    </row>
    <row r="12318" spans="1:1" ht="18.75" x14ac:dyDescent="0.2">
      <c r="A12318" s="236"/>
    </row>
    <row r="12319" spans="1:1" ht="18.75" x14ac:dyDescent="0.2">
      <c r="A12319" s="236"/>
    </row>
    <row r="12320" spans="1:1" ht="18.75" x14ac:dyDescent="0.2">
      <c r="A12320" s="236"/>
    </row>
    <row r="12321" spans="1:1" ht="18.75" x14ac:dyDescent="0.2">
      <c r="A12321" s="236"/>
    </row>
    <row r="12322" spans="1:1" ht="18.75" x14ac:dyDescent="0.2">
      <c r="A12322" s="236"/>
    </row>
    <row r="12323" spans="1:1" ht="18.75" x14ac:dyDescent="0.2">
      <c r="A12323" s="236"/>
    </row>
    <row r="12324" spans="1:1" ht="18.75" x14ac:dyDescent="0.2">
      <c r="A12324" s="236"/>
    </row>
    <row r="12325" spans="1:1" ht="18.75" x14ac:dyDescent="0.2">
      <c r="A12325" s="236"/>
    </row>
    <row r="12326" spans="1:1" ht="18.75" x14ac:dyDescent="0.2">
      <c r="A12326" s="236"/>
    </row>
    <row r="12327" spans="1:1" ht="18.75" x14ac:dyDescent="0.2">
      <c r="A12327" s="236"/>
    </row>
    <row r="12328" spans="1:1" ht="18.75" x14ac:dyDescent="0.2">
      <c r="A12328" s="236"/>
    </row>
    <row r="12329" spans="1:1" ht="18.75" x14ac:dyDescent="0.2">
      <c r="A12329" s="236"/>
    </row>
    <row r="12330" spans="1:1" ht="18.75" x14ac:dyDescent="0.2">
      <c r="A12330" s="236"/>
    </row>
    <row r="12331" spans="1:1" ht="18.75" x14ac:dyDescent="0.2">
      <c r="A12331" s="236"/>
    </row>
    <row r="12332" spans="1:1" ht="18.75" x14ac:dyDescent="0.2">
      <c r="A12332" s="236"/>
    </row>
    <row r="12333" spans="1:1" ht="18.75" x14ac:dyDescent="0.2">
      <c r="A12333" s="236"/>
    </row>
    <row r="12334" spans="1:1" ht="18.75" x14ac:dyDescent="0.2">
      <c r="A12334" s="236"/>
    </row>
    <row r="12335" spans="1:1" ht="18.75" x14ac:dyDescent="0.2">
      <c r="A12335" s="236"/>
    </row>
    <row r="12336" spans="1:1" ht="18.75" x14ac:dyDescent="0.2">
      <c r="A12336" s="236"/>
    </row>
    <row r="12337" spans="1:1" ht="18.75" x14ac:dyDescent="0.2">
      <c r="A12337" s="236"/>
    </row>
    <row r="12338" spans="1:1" ht="18.75" x14ac:dyDescent="0.2">
      <c r="A12338" s="236"/>
    </row>
    <row r="12339" spans="1:1" ht="18.75" x14ac:dyDescent="0.2">
      <c r="A12339" s="236"/>
    </row>
    <row r="12340" spans="1:1" ht="18.75" x14ac:dyDescent="0.2">
      <c r="A12340" s="236"/>
    </row>
    <row r="12341" spans="1:1" ht="18.75" x14ac:dyDescent="0.2">
      <c r="A12341" s="236"/>
    </row>
    <row r="12342" spans="1:1" ht="18.75" x14ac:dyDescent="0.2">
      <c r="A12342" s="236"/>
    </row>
    <row r="12343" spans="1:1" ht="18.75" x14ac:dyDescent="0.2">
      <c r="A12343" s="236"/>
    </row>
    <row r="12344" spans="1:1" ht="18.75" x14ac:dyDescent="0.2">
      <c r="A12344" s="236"/>
    </row>
    <row r="12345" spans="1:1" ht="18.75" x14ac:dyDescent="0.2">
      <c r="A12345" s="236"/>
    </row>
    <row r="12346" spans="1:1" ht="18.75" x14ac:dyDescent="0.2">
      <c r="A12346" s="236"/>
    </row>
    <row r="12347" spans="1:1" ht="18.75" x14ac:dyDescent="0.2">
      <c r="A12347" s="236"/>
    </row>
    <row r="12348" spans="1:1" ht="18.75" x14ac:dyDescent="0.2">
      <c r="A12348" s="236"/>
    </row>
    <row r="12349" spans="1:1" ht="18.75" x14ac:dyDescent="0.2">
      <c r="A12349" s="236"/>
    </row>
    <row r="12350" spans="1:1" ht="18.75" x14ac:dyDescent="0.2">
      <c r="A12350" s="236"/>
    </row>
    <row r="12351" spans="1:1" ht="18.75" x14ac:dyDescent="0.2">
      <c r="A12351" s="236"/>
    </row>
    <row r="12352" spans="1:1" ht="18.75" x14ac:dyDescent="0.2">
      <c r="A12352" s="236"/>
    </row>
    <row r="12353" spans="1:1" ht="18.75" x14ac:dyDescent="0.2">
      <c r="A12353" s="236"/>
    </row>
    <row r="12354" spans="1:1" ht="18.75" x14ac:dyDescent="0.2">
      <c r="A12354" s="236"/>
    </row>
    <row r="12355" spans="1:1" ht="18.75" x14ac:dyDescent="0.2">
      <c r="A12355" s="236"/>
    </row>
    <row r="12356" spans="1:1" ht="18.75" x14ac:dyDescent="0.2">
      <c r="A12356" s="236"/>
    </row>
    <row r="12357" spans="1:1" ht="18.75" x14ac:dyDescent="0.2">
      <c r="A12357" s="236"/>
    </row>
    <row r="12358" spans="1:1" ht="18.75" x14ac:dyDescent="0.2">
      <c r="A12358" s="236"/>
    </row>
    <row r="12359" spans="1:1" ht="18.75" x14ac:dyDescent="0.2">
      <c r="A12359" s="236"/>
    </row>
    <row r="12360" spans="1:1" ht="18.75" x14ac:dyDescent="0.2">
      <c r="A12360" s="236"/>
    </row>
    <row r="12361" spans="1:1" ht="18.75" x14ac:dyDescent="0.2">
      <c r="A12361" s="236"/>
    </row>
    <row r="12362" spans="1:1" ht="18.75" x14ac:dyDescent="0.2">
      <c r="A12362" s="236"/>
    </row>
    <row r="12363" spans="1:1" ht="18.75" x14ac:dyDescent="0.2">
      <c r="A12363" s="236"/>
    </row>
    <row r="12364" spans="1:1" ht="18.75" x14ac:dyDescent="0.2">
      <c r="A12364" s="236"/>
    </row>
    <row r="12365" spans="1:1" ht="18.75" x14ac:dyDescent="0.2">
      <c r="A12365" s="236"/>
    </row>
    <row r="12366" spans="1:1" ht="18.75" x14ac:dyDescent="0.2">
      <c r="A12366" s="236"/>
    </row>
    <row r="12367" spans="1:1" ht="18.75" x14ac:dyDescent="0.2">
      <c r="A12367" s="236"/>
    </row>
    <row r="12368" spans="1:1" ht="18.75" x14ac:dyDescent="0.2">
      <c r="A12368" s="236"/>
    </row>
    <row r="12369" spans="1:1" ht="18.75" x14ac:dyDescent="0.2">
      <c r="A12369" s="236"/>
    </row>
    <row r="12370" spans="1:1" ht="18.75" x14ac:dyDescent="0.2">
      <c r="A12370" s="236"/>
    </row>
    <row r="12371" spans="1:1" ht="18.75" x14ac:dyDescent="0.2">
      <c r="A12371" s="236"/>
    </row>
    <row r="12372" spans="1:1" ht="18.75" x14ac:dyDescent="0.2">
      <c r="A12372" s="236"/>
    </row>
    <row r="12373" spans="1:1" ht="18.75" x14ac:dyDescent="0.2">
      <c r="A12373" s="236"/>
    </row>
    <row r="12374" spans="1:1" ht="18.75" x14ac:dyDescent="0.2">
      <c r="A12374" s="236"/>
    </row>
    <row r="12375" spans="1:1" ht="18.75" x14ac:dyDescent="0.2">
      <c r="A12375" s="236"/>
    </row>
  </sheetData>
  <sheetProtection algorithmName="SHA-512" hashValue="shTrv5K2s5Ip1BAScIrbyahK8mSLEhB66/OjHbg8nNqqY+ThurGAJ6ZjP5L2NzmWQaojpO288G11TjWVaW0LEw==" saltValue="SB0QyiNJ8q3tyLaueODTOQ==" spinCount="100000" sheet="1" objects="1" scenarios="1" selectLockedCells="1" selectUnlockedCells="1"/>
  <autoFilter ref="A1:BA12116" xr:uid="{00000000-0001-0000-0500-000000000000}">
    <sortState xmlns:xlrd2="http://schemas.microsoft.com/office/spreadsheetml/2017/richdata2" ref="A2:BA12116">
      <sortCondition ref="B1:B12116"/>
    </sortState>
  </autoFilter>
  <conditionalFormatting sqref="A1:A1048576">
    <cfRule type="duplicateValues" dxfId="3"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B12034"/>
  <sheetViews>
    <sheetView rightToLeft="1" workbookViewId="0">
      <pane xSplit="1" ySplit="2" topLeftCell="B2930"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11.75" style="238" bestFit="1" customWidth="1"/>
    <col min="2" max="2" width="22.75" style="238" bestFit="1" customWidth="1"/>
    <col min="3" max="3" width="12.75" style="238" bestFit="1" customWidth="1"/>
    <col min="4" max="4" width="15.625" style="238" bestFit="1" customWidth="1"/>
    <col min="5" max="5" width="9" style="238"/>
    <col min="6" max="6" width="17.625" style="239" bestFit="1" customWidth="1"/>
    <col min="7" max="7" width="24.125" style="238" bestFit="1" customWidth="1"/>
    <col min="8" max="8" width="11.875" style="244" bestFit="1" customWidth="1"/>
    <col min="9" max="9" width="9" style="238"/>
    <col min="10" max="10" width="10.5" style="238" bestFit="1" customWidth="1"/>
    <col min="11" max="11" width="11.125" style="238" bestFit="1" customWidth="1"/>
    <col min="12" max="12" width="13.25" style="238" bestFit="1" customWidth="1"/>
    <col min="13" max="13" width="9" style="238"/>
    <col min="14" max="14" width="15.5" style="238" bestFit="1" customWidth="1"/>
    <col min="15" max="15" width="9" style="238"/>
    <col min="16" max="16" width="10.5" style="239" bestFit="1" customWidth="1"/>
    <col min="17" max="23" width="9" style="238"/>
    <col min="24" max="24" width="19.5" style="238" bestFit="1" customWidth="1"/>
    <col min="25" max="25" width="17.125" style="238" bestFit="1" customWidth="1"/>
    <col min="26" max="26" width="16.5" style="238" bestFit="1" customWidth="1"/>
    <col min="27" max="27" width="18.375" style="238" bestFit="1" customWidth="1"/>
    <col min="28" max="16384" width="9" style="238"/>
  </cols>
  <sheetData>
    <row r="1" spans="1:28" x14ac:dyDescent="0.2">
      <c r="A1" s="238">
        <v>1</v>
      </c>
      <c r="B1" s="238">
        <v>2</v>
      </c>
      <c r="C1" s="238">
        <v>3</v>
      </c>
      <c r="D1" s="238">
        <v>4</v>
      </c>
      <c r="E1" s="238">
        <v>5</v>
      </c>
      <c r="F1" s="238">
        <v>6</v>
      </c>
      <c r="G1" s="238">
        <v>7</v>
      </c>
      <c r="H1" s="238">
        <v>8</v>
      </c>
      <c r="I1" s="238">
        <v>9</v>
      </c>
      <c r="J1" s="238">
        <v>10</v>
      </c>
      <c r="K1" s="238">
        <v>11</v>
      </c>
      <c r="L1" s="238">
        <v>12</v>
      </c>
      <c r="M1" s="238">
        <v>13</v>
      </c>
      <c r="N1" s="238">
        <v>14</v>
      </c>
      <c r="O1" s="238">
        <v>15</v>
      </c>
      <c r="P1" s="239">
        <v>16</v>
      </c>
      <c r="Q1" s="238">
        <v>17</v>
      </c>
      <c r="R1" s="238">
        <v>18</v>
      </c>
      <c r="S1" s="238">
        <v>19</v>
      </c>
      <c r="T1" s="238">
        <v>20</v>
      </c>
      <c r="U1" s="238">
        <v>21</v>
      </c>
      <c r="V1" s="238">
        <v>22</v>
      </c>
      <c r="W1" s="238">
        <v>23</v>
      </c>
      <c r="X1" s="238">
        <v>24</v>
      </c>
      <c r="Y1" s="238">
        <v>25</v>
      </c>
      <c r="Z1" s="238">
        <v>26</v>
      </c>
      <c r="AA1" s="238">
        <v>27</v>
      </c>
      <c r="AB1" s="238">
        <v>28</v>
      </c>
    </row>
    <row r="2" spans="1:28" s="240" customFormat="1" ht="18.75" x14ac:dyDescent="0.2">
      <c r="A2" s="240" t="s">
        <v>4097</v>
      </c>
      <c r="B2" s="240" t="s">
        <v>4635</v>
      </c>
      <c r="C2" s="240" t="s">
        <v>49</v>
      </c>
      <c r="D2" s="240" t="s">
        <v>41</v>
      </c>
      <c r="E2" s="240" t="s">
        <v>11</v>
      </c>
      <c r="F2" s="241" t="s">
        <v>51</v>
      </c>
      <c r="G2" s="240" t="s">
        <v>6</v>
      </c>
      <c r="H2" s="242" t="s">
        <v>10</v>
      </c>
      <c r="I2" s="242" t="s">
        <v>9</v>
      </c>
      <c r="J2" s="242" t="s">
        <v>12</v>
      </c>
      <c r="K2" s="240" t="s">
        <v>4124</v>
      </c>
      <c r="L2" s="242" t="s">
        <v>4164</v>
      </c>
      <c r="M2" s="240" t="s">
        <v>4107</v>
      </c>
      <c r="N2" s="240" t="s">
        <v>72</v>
      </c>
      <c r="O2" s="240" t="s">
        <v>57</v>
      </c>
      <c r="P2" s="241" t="s">
        <v>104</v>
      </c>
      <c r="Q2" s="240" t="s">
        <v>44</v>
      </c>
      <c r="R2" s="240" t="s">
        <v>4165</v>
      </c>
      <c r="S2" s="240" t="s">
        <v>4166</v>
      </c>
      <c r="T2" s="240" t="s">
        <v>4167</v>
      </c>
      <c r="U2" s="240" t="s">
        <v>4168</v>
      </c>
      <c r="V2" s="240" t="s">
        <v>4169</v>
      </c>
      <c r="W2" s="240" t="s">
        <v>7212</v>
      </c>
      <c r="X2" s="243" t="s">
        <v>88</v>
      </c>
      <c r="Y2" s="243" t="s">
        <v>89</v>
      </c>
      <c r="Z2" s="243" t="s">
        <v>90</v>
      </c>
      <c r="AA2" s="243" t="s">
        <v>91</v>
      </c>
      <c r="AB2" s="243"/>
    </row>
    <row r="3" spans="1:28" x14ac:dyDescent="0.2">
      <c r="A3" s="238">
        <v>326375</v>
      </c>
      <c r="B3" s="238" t="s">
        <v>4703</v>
      </c>
      <c r="C3" s="238" t="s">
        <v>352</v>
      </c>
      <c r="D3" s="238" t="s">
        <v>4704</v>
      </c>
      <c r="E3" s="238" t="s">
        <v>65</v>
      </c>
      <c r="F3" s="239">
        <v>34500</v>
      </c>
      <c r="G3" s="238" t="s">
        <v>5391</v>
      </c>
      <c r="H3" s="238" t="s">
        <v>4110</v>
      </c>
      <c r="I3" s="238" t="s">
        <v>5107</v>
      </c>
      <c r="J3" s="238" t="s">
        <v>87</v>
      </c>
      <c r="L3" s="238" t="s">
        <v>86</v>
      </c>
      <c r="X3" s="238" t="s">
        <v>5392</v>
      </c>
      <c r="Y3" s="238" t="s">
        <v>5393</v>
      </c>
      <c r="Z3" s="238" t="s">
        <v>5394</v>
      </c>
      <c r="AA3" s="238" t="s">
        <v>5117</v>
      </c>
    </row>
    <row r="4" spans="1:28" x14ac:dyDescent="0.2">
      <c r="A4" s="238">
        <v>328027</v>
      </c>
      <c r="B4" s="238" t="s">
        <v>4701</v>
      </c>
      <c r="C4" s="238" t="s">
        <v>203</v>
      </c>
      <c r="D4" s="238" t="s">
        <v>523</v>
      </c>
      <c r="E4" s="238" t="s">
        <v>65</v>
      </c>
      <c r="H4" s="238"/>
      <c r="I4" s="238" t="s">
        <v>5107</v>
      </c>
    </row>
    <row r="5" spans="1:28" x14ac:dyDescent="0.2">
      <c r="A5" s="238">
        <v>332361</v>
      </c>
      <c r="B5" s="238" t="s">
        <v>1543</v>
      </c>
      <c r="C5" s="238" t="s">
        <v>245</v>
      </c>
      <c r="D5" s="238" t="s">
        <v>837</v>
      </c>
      <c r="E5" s="238" t="s">
        <v>65</v>
      </c>
      <c r="F5" s="239">
        <v>34486</v>
      </c>
      <c r="G5" s="238" t="s">
        <v>96</v>
      </c>
      <c r="H5" s="238" t="s">
        <v>4110</v>
      </c>
      <c r="I5" s="238" t="s">
        <v>5107</v>
      </c>
      <c r="J5" s="238" t="s">
        <v>87</v>
      </c>
      <c r="L5" s="238" t="s">
        <v>84</v>
      </c>
      <c r="X5" s="238" t="s">
        <v>5362</v>
      </c>
      <c r="Y5" s="238" t="s">
        <v>5362</v>
      </c>
      <c r="Z5" s="238" t="s">
        <v>5363</v>
      </c>
      <c r="AA5" s="238" t="s">
        <v>5123</v>
      </c>
      <c r="AB5" s="238" t="s">
        <v>7213</v>
      </c>
    </row>
    <row r="6" spans="1:28" x14ac:dyDescent="0.2">
      <c r="A6" s="238">
        <v>330814</v>
      </c>
      <c r="B6" s="238" t="s">
        <v>1505</v>
      </c>
      <c r="C6" s="238" t="s">
        <v>631</v>
      </c>
      <c r="D6" s="238" t="s">
        <v>209</v>
      </c>
      <c r="H6" s="238"/>
      <c r="I6" s="238" t="s">
        <v>4111</v>
      </c>
      <c r="N6" s="238">
        <v>2000</v>
      </c>
      <c r="S6" s="238" t="s">
        <v>4171</v>
      </c>
      <c r="U6" s="238" t="s">
        <v>4171</v>
      </c>
      <c r="V6" s="238" t="s">
        <v>4171</v>
      </c>
      <c r="W6" s="238" t="s">
        <v>4171</v>
      </c>
      <c r="AB6" s="238" t="s">
        <v>7213</v>
      </c>
    </row>
    <row r="7" spans="1:28" x14ac:dyDescent="0.2">
      <c r="A7" s="238">
        <v>334369</v>
      </c>
      <c r="B7" s="238" t="s">
        <v>1171</v>
      </c>
      <c r="C7" s="238" t="s">
        <v>1172</v>
      </c>
      <c r="D7" s="238" t="s">
        <v>209</v>
      </c>
      <c r="H7" s="238"/>
      <c r="I7" s="238" t="s">
        <v>4111</v>
      </c>
      <c r="N7" s="238">
        <v>2000</v>
      </c>
      <c r="V7" s="238" t="s">
        <v>4171</v>
      </c>
      <c r="W7" s="238" t="s">
        <v>4171</v>
      </c>
      <c r="AB7" s="238" t="s">
        <v>7213</v>
      </c>
    </row>
    <row r="8" spans="1:28" x14ac:dyDescent="0.2">
      <c r="A8" s="238">
        <v>335489</v>
      </c>
      <c r="B8" s="238" t="s">
        <v>3012</v>
      </c>
      <c r="C8" s="238" t="s">
        <v>330</v>
      </c>
      <c r="D8" s="238" t="s">
        <v>209</v>
      </c>
      <c r="H8" s="238"/>
      <c r="I8" s="238" t="s">
        <v>4111</v>
      </c>
      <c r="N8" s="238">
        <v>2000</v>
      </c>
      <c r="U8" s="238" t="s">
        <v>4171</v>
      </c>
      <c r="V8" s="238" t="s">
        <v>4171</v>
      </c>
      <c r="W8" s="238" t="s">
        <v>4171</v>
      </c>
    </row>
    <row r="9" spans="1:28" x14ac:dyDescent="0.2">
      <c r="A9" s="238">
        <v>337790</v>
      </c>
      <c r="B9" s="238" t="s">
        <v>2272</v>
      </c>
      <c r="C9" s="238" t="s">
        <v>267</v>
      </c>
      <c r="D9" s="238" t="s">
        <v>209</v>
      </c>
      <c r="H9" s="238"/>
      <c r="I9" s="238" t="s">
        <v>4111</v>
      </c>
      <c r="N9" s="238">
        <v>2000</v>
      </c>
      <c r="V9" s="238" t="s">
        <v>4171</v>
      </c>
      <c r="W9" s="238" t="s">
        <v>4171</v>
      </c>
    </row>
    <row r="10" spans="1:28" x14ac:dyDescent="0.2">
      <c r="A10" s="238">
        <v>338560</v>
      </c>
      <c r="B10" s="238" t="s">
        <v>4802</v>
      </c>
      <c r="C10" s="238" t="s">
        <v>210</v>
      </c>
      <c r="D10" s="238" t="s">
        <v>209</v>
      </c>
      <c r="E10" s="238" t="s">
        <v>66</v>
      </c>
      <c r="F10" s="239">
        <v>33440</v>
      </c>
      <c r="G10" s="238" t="s">
        <v>5124</v>
      </c>
      <c r="H10" s="238" t="s">
        <v>4110</v>
      </c>
      <c r="I10" s="238" t="s">
        <v>4111</v>
      </c>
      <c r="J10" s="238" t="s">
        <v>85</v>
      </c>
      <c r="K10" s="238">
        <v>2006</v>
      </c>
      <c r="L10" s="238" t="s">
        <v>84</v>
      </c>
      <c r="X10" s="238" t="s">
        <v>6520</v>
      </c>
      <c r="Y10" s="238" t="s">
        <v>6521</v>
      </c>
      <c r="Z10" s="238" t="s">
        <v>6522</v>
      </c>
      <c r="AA10" s="238" t="s">
        <v>5123</v>
      </c>
    </row>
    <row r="11" spans="1:28" x14ac:dyDescent="0.2">
      <c r="A11" s="238">
        <v>336749</v>
      </c>
      <c r="B11" s="238" t="s">
        <v>3364</v>
      </c>
      <c r="C11" s="238" t="s">
        <v>806</v>
      </c>
      <c r="D11" s="238" t="s">
        <v>209</v>
      </c>
      <c r="H11" s="238"/>
      <c r="I11" s="238" t="s">
        <v>4111</v>
      </c>
      <c r="N11" s="238">
        <v>2000</v>
      </c>
      <c r="W11" s="238" t="s">
        <v>4171</v>
      </c>
    </row>
    <row r="12" spans="1:28" x14ac:dyDescent="0.2">
      <c r="A12" s="238">
        <v>338544</v>
      </c>
      <c r="B12" s="238" t="s">
        <v>4789</v>
      </c>
      <c r="C12" s="238" t="s">
        <v>641</v>
      </c>
      <c r="D12" s="238" t="s">
        <v>209</v>
      </c>
      <c r="E12" s="238" t="s">
        <v>66</v>
      </c>
      <c r="F12" s="239">
        <v>36036</v>
      </c>
      <c r="G12" s="238" t="s">
        <v>92</v>
      </c>
      <c r="H12" s="238" t="s">
        <v>4110</v>
      </c>
      <c r="I12" s="238" t="s">
        <v>4111</v>
      </c>
      <c r="J12" s="238" t="s">
        <v>87</v>
      </c>
      <c r="K12" s="238">
        <v>2019</v>
      </c>
      <c r="L12" s="238" t="s">
        <v>92</v>
      </c>
      <c r="X12" s="238" t="s">
        <v>6482</v>
      </c>
      <c r="Y12" s="238" t="s">
        <v>6483</v>
      </c>
      <c r="Z12" s="238" t="s">
        <v>6484</v>
      </c>
      <c r="AA12" s="238" t="s">
        <v>5112</v>
      </c>
    </row>
    <row r="13" spans="1:28" x14ac:dyDescent="0.2">
      <c r="A13" s="238">
        <v>325650</v>
      </c>
      <c r="B13" s="238" t="s">
        <v>1446</v>
      </c>
      <c r="C13" s="238" t="s">
        <v>593</v>
      </c>
      <c r="D13" s="238" t="s">
        <v>209</v>
      </c>
      <c r="H13" s="238"/>
      <c r="I13" s="238" t="s">
        <v>4111</v>
      </c>
      <c r="N13" s="238">
        <v>2000</v>
      </c>
      <c r="T13" s="238" t="s">
        <v>4171</v>
      </c>
      <c r="U13" s="238" t="s">
        <v>4171</v>
      </c>
      <c r="V13" s="238" t="s">
        <v>4171</v>
      </c>
      <c r="W13" s="238" t="s">
        <v>4171</v>
      </c>
      <c r="AB13" s="238" t="s">
        <v>7213</v>
      </c>
    </row>
    <row r="14" spans="1:28" x14ac:dyDescent="0.2">
      <c r="A14" s="238">
        <v>330005</v>
      </c>
      <c r="B14" s="238" t="s">
        <v>813</v>
      </c>
      <c r="C14" s="238" t="s">
        <v>290</v>
      </c>
      <c r="D14" s="238" t="s">
        <v>209</v>
      </c>
      <c r="H14" s="238"/>
      <c r="I14" s="238" t="s">
        <v>4111</v>
      </c>
      <c r="N14" s="238">
        <v>2000</v>
      </c>
      <c r="S14" s="238" t="s">
        <v>4171</v>
      </c>
      <c r="T14" s="238" t="s">
        <v>4171</v>
      </c>
      <c r="U14" s="238" t="s">
        <v>4171</v>
      </c>
      <c r="V14" s="238" t="s">
        <v>4171</v>
      </c>
      <c r="W14" s="238" t="s">
        <v>4171</v>
      </c>
      <c r="AB14" s="238" t="s">
        <v>7213</v>
      </c>
    </row>
    <row r="15" spans="1:28" x14ac:dyDescent="0.2">
      <c r="A15" s="238">
        <v>335568</v>
      </c>
      <c r="B15" s="238" t="s">
        <v>3032</v>
      </c>
      <c r="C15" s="238" t="s">
        <v>290</v>
      </c>
      <c r="D15" s="238" t="s">
        <v>209</v>
      </c>
      <c r="H15" s="238"/>
      <c r="I15" s="238" t="s">
        <v>4111</v>
      </c>
      <c r="N15" s="238">
        <v>2000</v>
      </c>
      <c r="U15" s="238" t="s">
        <v>4171</v>
      </c>
      <c r="V15" s="238" t="s">
        <v>4171</v>
      </c>
      <c r="W15" s="238" t="s">
        <v>4171</v>
      </c>
    </row>
    <row r="16" spans="1:28" x14ac:dyDescent="0.2">
      <c r="A16" s="238">
        <v>335174</v>
      </c>
      <c r="B16" s="238" t="s">
        <v>1800</v>
      </c>
      <c r="C16" s="238" t="s">
        <v>290</v>
      </c>
      <c r="D16" s="238" t="s">
        <v>209</v>
      </c>
      <c r="H16" s="238"/>
      <c r="I16" s="238" t="s">
        <v>4111</v>
      </c>
      <c r="N16" s="238">
        <v>2000</v>
      </c>
      <c r="W16" s="238" t="s">
        <v>4171</v>
      </c>
    </row>
    <row r="17" spans="1:28" x14ac:dyDescent="0.2">
      <c r="A17" s="238">
        <v>318788</v>
      </c>
      <c r="B17" s="238" t="s">
        <v>2706</v>
      </c>
      <c r="C17" s="238" t="s">
        <v>2237</v>
      </c>
      <c r="D17" s="238" t="s">
        <v>209</v>
      </c>
      <c r="H17" s="238"/>
      <c r="I17" s="238" t="s">
        <v>4111</v>
      </c>
      <c r="N17" s="238">
        <v>2000</v>
      </c>
      <c r="R17" s="238" t="s">
        <v>4171</v>
      </c>
      <c r="S17" s="238" t="s">
        <v>4171</v>
      </c>
      <c r="U17" s="238" t="s">
        <v>4171</v>
      </c>
      <c r="V17" s="238" t="s">
        <v>4171</v>
      </c>
      <c r="W17" s="238" t="s">
        <v>4171</v>
      </c>
      <c r="AB17" s="238" t="s">
        <v>7213</v>
      </c>
    </row>
    <row r="18" spans="1:28" x14ac:dyDescent="0.2">
      <c r="A18" s="238">
        <v>336408</v>
      </c>
      <c r="B18" s="238" t="s">
        <v>3280</v>
      </c>
      <c r="C18" s="238" t="s">
        <v>614</v>
      </c>
      <c r="D18" s="238" t="s">
        <v>209</v>
      </c>
      <c r="H18" s="238"/>
      <c r="I18" s="238" t="s">
        <v>4111</v>
      </c>
      <c r="N18" s="238">
        <v>2000</v>
      </c>
      <c r="U18" s="238" t="s">
        <v>4171</v>
      </c>
      <c r="V18" s="238" t="s">
        <v>4171</v>
      </c>
      <c r="W18" s="238" t="s">
        <v>4171</v>
      </c>
    </row>
    <row r="19" spans="1:28" x14ac:dyDescent="0.2">
      <c r="A19" s="238">
        <v>334068</v>
      </c>
      <c r="B19" s="238" t="s">
        <v>320</v>
      </c>
      <c r="C19" s="238" t="s">
        <v>195</v>
      </c>
      <c r="D19" s="238" t="s">
        <v>209</v>
      </c>
      <c r="H19" s="238"/>
      <c r="I19" s="238" t="s">
        <v>4111</v>
      </c>
      <c r="N19" s="238">
        <v>2000</v>
      </c>
      <c r="S19" s="238" t="s">
        <v>4171</v>
      </c>
      <c r="T19" s="238" t="s">
        <v>4171</v>
      </c>
      <c r="U19" s="238" t="s">
        <v>4171</v>
      </c>
      <c r="V19" s="238" t="s">
        <v>4171</v>
      </c>
      <c r="W19" s="238" t="s">
        <v>4171</v>
      </c>
      <c r="AB19" s="238" t="s">
        <v>7213</v>
      </c>
    </row>
    <row r="20" spans="1:28" x14ac:dyDescent="0.2">
      <c r="A20" s="238">
        <v>329127</v>
      </c>
      <c r="B20" s="238" t="s">
        <v>2803</v>
      </c>
      <c r="C20" s="238" t="s">
        <v>195</v>
      </c>
      <c r="D20" s="238" t="s">
        <v>209</v>
      </c>
      <c r="H20" s="238"/>
      <c r="I20" s="238" t="s">
        <v>4111</v>
      </c>
      <c r="N20" s="238">
        <v>2000</v>
      </c>
      <c r="R20" s="238" t="s">
        <v>4171</v>
      </c>
      <c r="S20" s="238" t="s">
        <v>4171</v>
      </c>
      <c r="U20" s="238" t="s">
        <v>4171</v>
      </c>
      <c r="V20" s="238" t="s">
        <v>4171</v>
      </c>
      <c r="W20" s="238" t="s">
        <v>4171</v>
      </c>
      <c r="AB20" s="238" t="s">
        <v>7213</v>
      </c>
    </row>
    <row r="21" spans="1:28" x14ac:dyDescent="0.2">
      <c r="A21" s="238">
        <v>335993</v>
      </c>
      <c r="B21" s="238" t="s">
        <v>611</v>
      </c>
      <c r="C21" s="238" t="s">
        <v>195</v>
      </c>
      <c r="D21" s="238" t="s">
        <v>209</v>
      </c>
      <c r="H21" s="238"/>
      <c r="I21" s="238" t="s">
        <v>4111</v>
      </c>
      <c r="N21" s="238">
        <v>2000</v>
      </c>
      <c r="U21" s="238" t="s">
        <v>4171</v>
      </c>
      <c r="V21" s="238" t="s">
        <v>4171</v>
      </c>
      <c r="W21" s="238" t="s">
        <v>4171</v>
      </c>
    </row>
    <row r="22" spans="1:28" x14ac:dyDescent="0.2">
      <c r="A22" s="238">
        <v>315909</v>
      </c>
      <c r="B22" s="238" t="s">
        <v>4242</v>
      </c>
      <c r="C22" s="238" t="s">
        <v>195</v>
      </c>
      <c r="D22" s="238" t="s">
        <v>209</v>
      </c>
      <c r="H22" s="238"/>
      <c r="I22" s="238" t="s">
        <v>4111</v>
      </c>
      <c r="N22" s="238">
        <v>2000</v>
      </c>
      <c r="V22" s="238" t="s">
        <v>4171</v>
      </c>
      <c r="AB22" s="238" t="s">
        <v>7214</v>
      </c>
    </row>
    <row r="23" spans="1:28" x14ac:dyDescent="0.2">
      <c r="A23" s="238">
        <v>336445</v>
      </c>
      <c r="B23" s="238" t="s">
        <v>3294</v>
      </c>
      <c r="C23" s="238" t="s">
        <v>524</v>
      </c>
      <c r="D23" s="238" t="s">
        <v>209</v>
      </c>
      <c r="H23" s="238"/>
      <c r="I23" s="238" t="s">
        <v>4111</v>
      </c>
      <c r="N23" s="238">
        <v>2000</v>
      </c>
      <c r="U23" s="238" t="s">
        <v>4171</v>
      </c>
      <c r="V23" s="238" t="s">
        <v>4171</v>
      </c>
      <c r="W23" s="238" t="s">
        <v>4171</v>
      </c>
    </row>
    <row r="24" spans="1:28" x14ac:dyDescent="0.2">
      <c r="A24" s="238">
        <v>327477</v>
      </c>
      <c r="B24" s="238" t="s">
        <v>1254</v>
      </c>
      <c r="C24" s="238" t="s">
        <v>270</v>
      </c>
      <c r="D24" s="238" t="s">
        <v>209</v>
      </c>
      <c r="H24" s="238"/>
      <c r="I24" s="238" t="s">
        <v>4111</v>
      </c>
      <c r="N24" s="238">
        <v>2000</v>
      </c>
      <c r="V24" s="238" t="s">
        <v>4171</v>
      </c>
      <c r="W24" s="238" t="s">
        <v>4171</v>
      </c>
      <c r="AB24" s="238" t="s">
        <v>7213</v>
      </c>
    </row>
    <row r="25" spans="1:28" x14ac:dyDescent="0.2">
      <c r="A25" s="238">
        <v>335986</v>
      </c>
      <c r="B25" s="238" t="s">
        <v>1987</v>
      </c>
      <c r="C25" s="238" t="s">
        <v>1193</v>
      </c>
      <c r="D25" s="238" t="s">
        <v>209</v>
      </c>
      <c r="H25" s="238"/>
      <c r="I25" s="238" t="s">
        <v>4111</v>
      </c>
      <c r="N25" s="238">
        <v>2000</v>
      </c>
      <c r="V25" s="238" t="s">
        <v>4171</v>
      </c>
      <c r="W25" s="238" t="s">
        <v>4171</v>
      </c>
    </row>
    <row r="26" spans="1:28" x14ac:dyDescent="0.2">
      <c r="A26" s="238">
        <v>336121</v>
      </c>
      <c r="B26" s="238" t="s">
        <v>2020</v>
      </c>
      <c r="C26" s="238" t="s">
        <v>4716</v>
      </c>
      <c r="D26" s="238" t="s">
        <v>209</v>
      </c>
      <c r="E26" s="238" t="s">
        <v>66</v>
      </c>
      <c r="F26" s="239">
        <v>32651</v>
      </c>
      <c r="G26" s="238" t="s">
        <v>84</v>
      </c>
      <c r="H26" s="238" t="s">
        <v>4110</v>
      </c>
      <c r="I26" s="238" t="s">
        <v>4111</v>
      </c>
      <c r="J26" s="238" t="s">
        <v>85</v>
      </c>
      <c r="L26" s="238" t="s">
        <v>84</v>
      </c>
      <c r="X26" s="238" t="s">
        <v>5739</v>
      </c>
      <c r="Y26" s="238" t="s">
        <v>5739</v>
      </c>
      <c r="Z26" s="238" t="s">
        <v>5740</v>
      </c>
      <c r="AA26" s="238" t="s">
        <v>5111</v>
      </c>
    </row>
    <row r="27" spans="1:28" x14ac:dyDescent="0.2">
      <c r="A27" s="238">
        <v>336293</v>
      </c>
      <c r="B27" s="238" t="s">
        <v>3238</v>
      </c>
      <c r="C27" s="238" t="s">
        <v>196</v>
      </c>
      <c r="D27" s="238" t="s">
        <v>209</v>
      </c>
      <c r="H27" s="238"/>
      <c r="I27" s="238" t="s">
        <v>4111</v>
      </c>
      <c r="N27" s="238">
        <v>2000</v>
      </c>
      <c r="U27" s="238" t="s">
        <v>4171</v>
      </c>
      <c r="V27" s="238" t="s">
        <v>4171</v>
      </c>
      <c r="W27" s="238" t="s">
        <v>4171</v>
      </c>
    </row>
    <row r="28" spans="1:28" x14ac:dyDescent="0.2">
      <c r="A28" s="238">
        <v>334419</v>
      </c>
      <c r="B28" s="238" t="s">
        <v>1176</v>
      </c>
      <c r="C28" s="238" t="s">
        <v>344</v>
      </c>
      <c r="D28" s="238" t="s">
        <v>209</v>
      </c>
      <c r="H28" s="238"/>
      <c r="I28" s="238" t="s">
        <v>4111</v>
      </c>
      <c r="N28" s="238">
        <v>2000</v>
      </c>
      <c r="V28" s="238" t="s">
        <v>4171</v>
      </c>
      <c r="W28" s="238" t="s">
        <v>4171</v>
      </c>
    </row>
    <row r="29" spans="1:28" x14ac:dyDescent="0.2">
      <c r="A29" s="238">
        <v>335960</v>
      </c>
      <c r="B29" s="238" t="s">
        <v>3140</v>
      </c>
      <c r="C29" s="238" t="s">
        <v>3141</v>
      </c>
      <c r="D29" s="238" t="s">
        <v>209</v>
      </c>
      <c r="E29" s="238" t="s">
        <v>65</v>
      </c>
      <c r="F29" s="239">
        <v>36526</v>
      </c>
      <c r="G29" s="238" t="s">
        <v>4085</v>
      </c>
      <c r="H29" s="238" t="s">
        <v>4110</v>
      </c>
      <c r="I29" s="238" t="s">
        <v>4111</v>
      </c>
      <c r="J29" s="238" t="s">
        <v>87</v>
      </c>
      <c r="L29" s="238" t="s">
        <v>94</v>
      </c>
      <c r="X29" s="238" t="s">
        <v>6130</v>
      </c>
      <c r="Y29" s="238" t="s">
        <v>6130</v>
      </c>
      <c r="Z29" s="238" t="s">
        <v>6131</v>
      </c>
      <c r="AA29" s="238" t="s">
        <v>6132</v>
      </c>
    </row>
    <row r="30" spans="1:28" x14ac:dyDescent="0.2">
      <c r="A30" s="238">
        <v>338633</v>
      </c>
      <c r="B30" s="238" t="s">
        <v>4864</v>
      </c>
      <c r="C30" s="238" t="s">
        <v>250</v>
      </c>
      <c r="D30" s="238" t="s">
        <v>209</v>
      </c>
      <c r="E30" s="238" t="s">
        <v>66</v>
      </c>
      <c r="F30" s="239">
        <v>30777</v>
      </c>
      <c r="G30" s="238" t="s">
        <v>6678</v>
      </c>
      <c r="H30" s="238" t="s">
        <v>4110</v>
      </c>
      <c r="I30" s="238" t="s">
        <v>4111</v>
      </c>
      <c r="J30" s="238" t="s">
        <v>87</v>
      </c>
      <c r="K30" s="238">
        <v>2003</v>
      </c>
      <c r="L30" s="238" t="s">
        <v>84</v>
      </c>
      <c r="X30" s="238" t="s">
        <v>6679</v>
      </c>
      <c r="Y30" s="238" t="s">
        <v>6680</v>
      </c>
      <c r="Z30" s="238" t="s">
        <v>6681</v>
      </c>
      <c r="AA30" s="238" t="s">
        <v>5123</v>
      </c>
    </row>
    <row r="31" spans="1:28" x14ac:dyDescent="0.2">
      <c r="A31" s="238">
        <v>338666</v>
      </c>
      <c r="B31" s="238" t="s">
        <v>4898</v>
      </c>
      <c r="C31" s="238" t="s">
        <v>573</v>
      </c>
      <c r="D31" s="238" t="s">
        <v>209</v>
      </c>
      <c r="E31" s="238" t="s">
        <v>65</v>
      </c>
      <c r="F31" s="239">
        <v>35231</v>
      </c>
      <c r="G31" s="238" t="s">
        <v>93</v>
      </c>
      <c r="H31" s="238" t="s">
        <v>4110</v>
      </c>
      <c r="I31" s="238" t="s">
        <v>4111</v>
      </c>
      <c r="J31" s="238" t="s">
        <v>85</v>
      </c>
      <c r="K31" s="238">
        <v>2014</v>
      </c>
      <c r="L31" s="238" t="s">
        <v>86</v>
      </c>
      <c r="X31" s="238" t="s">
        <v>6745</v>
      </c>
      <c r="Y31" s="238" t="s">
        <v>6746</v>
      </c>
      <c r="Z31" s="238" t="s">
        <v>5563</v>
      </c>
      <c r="AA31" s="238" t="s">
        <v>5114</v>
      </c>
    </row>
    <row r="32" spans="1:28" x14ac:dyDescent="0.2">
      <c r="A32" s="238">
        <v>334284</v>
      </c>
      <c r="B32" s="238" t="s">
        <v>1168</v>
      </c>
      <c r="C32" s="238" t="s">
        <v>430</v>
      </c>
      <c r="D32" s="238" t="s">
        <v>209</v>
      </c>
      <c r="E32" s="238" t="s">
        <v>66</v>
      </c>
      <c r="F32" s="239">
        <v>35191</v>
      </c>
      <c r="G32" s="238" t="s">
        <v>5124</v>
      </c>
      <c r="H32" s="238" t="s">
        <v>4110</v>
      </c>
      <c r="I32" s="238" t="s">
        <v>4111</v>
      </c>
      <c r="J32" s="238" t="s">
        <v>87</v>
      </c>
      <c r="L32" s="238" t="s">
        <v>84</v>
      </c>
      <c r="X32" s="238" t="s">
        <v>5494</v>
      </c>
      <c r="Y32" s="238" t="s">
        <v>5494</v>
      </c>
      <c r="Z32" s="238" t="s">
        <v>5495</v>
      </c>
      <c r="AA32" s="238" t="s">
        <v>5111</v>
      </c>
      <c r="AB32" s="238" t="s">
        <v>7213</v>
      </c>
    </row>
    <row r="33" spans="1:28" x14ac:dyDescent="0.2">
      <c r="A33" s="238">
        <v>332647</v>
      </c>
      <c r="B33" s="238" t="s">
        <v>2408</v>
      </c>
      <c r="C33" s="238" t="s">
        <v>205</v>
      </c>
      <c r="D33" s="238" t="s">
        <v>209</v>
      </c>
      <c r="H33" s="238"/>
      <c r="I33" s="238" t="s">
        <v>4111</v>
      </c>
      <c r="N33" s="238">
        <v>2000</v>
      </c>
      <c r="S33" s="238" t="s">
        <v>4171</v>
      </c>
      <c r="T33" s="238" t="s">
        <v>4171</v>
      </c>
      <c r="U33" s="238" t="s">
        <v>4171</v>
      </c>
      <c r="V33" s="238" t="s">
        <v>4171</v>
      </c>
      <c r="W33" s="238" t="s">
        <v>4171</v>
      </c>
      <c r="AB33" s="238" t="s">
        <v>7213</v>
      </c>
    </row>
    <row r="34" spans="1:28" x14ac:dyDescent="0.2">
      <c r="A34" s="238">
        <v>335957</v>
      </c>
      <c r="B34" s="238" t="s">
        <v>3138</v>
      </c>
      <c r="C34" s="238" t="s">
        <v>195</v>
      </c>
      <c r="D34" s="238" t="s">
        <v>3139</v>
      </c>
      <c r="H34" s="238"/>
      <c r="I34" s="238" t="s">
        <v>4111</v>
      </c>
      <c r="N34" s="238">
        <v>2000</v>
      </c>
      <c r="U34" s="238" t="s">
        <v>4171</v>
      </c>
      <c r="V34" s="238" t="s">
        <v>4171</v>
      </c>
      <c r="W34" s="238" t="s">
        <v>4171</v>
      </c>
    </row>
    <row r="35" spans="1:28" x14ac:dyDescent="0.2">
      <c r="A35" s="238">
        <v>334575</v>
      </c>
      <c r="B35" s="238" t="s">
        <v>1674</v>
      </c>
      <c r="C35" s="238" t="s">
        <v>205</v>
      </c>
      <c r="D35" s="238" t="s">
        <v>980</v>
      </c>
      <c r="H35" s="238"/>
      <c r="I35" s="238" t="s">
        <v>4111</v>
      </c>
      <c r="N35" s="238">
        <v>2000</v>
      </c>
      <c r="T35" s="238" t="s">
        <v>4171</v>
      </c>
      <c r="U35" s="238" t="s">
        <v>4171</v>
      </c>
      <c r="V35" s="238" t="s">
        <v>4171</v>
      </c>
      <c r="W35" s="238" t="s">
        <v>4171</v>
      </c>
      <c r="AB35" s="238" t="s">
        <v>7213</v>
      </c>
    </row>
    <row r="36" spans="1:28" x14ac:dyDescent="0.2">
      <c r="A36" s="238">
        <v>336096</v>
      </c>
      <c r="B36" s="238" t="s">
        <v>2012</v>
      </c>
      <c r="C36" s="238" t="s">
        <v>933</v>
      </c>
      <c r="D36" s="238" t="s">
        <v>2013</v>
      </c>
      <c r="E36" s="238" t="s">
        <v>66</v>
      </c>
      <c r="F36" s="239">
        <v>34335</v>
      </c>
      <c r="G36" s="238" t="s">
        <v>4541</v>
      </c>
      <c r="H36" s="238" t="s">
        <v>4110</v>
      </c>
      <c r="I36" s="238" t="s">
        <v>4111</v>
      </c>
      <c r="J36" s="238" t="s">
        <v>85</v>
      </c>
      <c r="L36" s="238" t="s">
        <v>102</v>
      </c>
      <c r="X36" s="238" t="s">
        <v>5737</v>
      </c>
      <c r="Y36" s="238" t="s">
        <v>5737</v>
      </c>
      <c r="Z36" s="238" t="s">
        <v>5738</v>
      </c>
      <c r="AA36" s="238" t="s">
        <v>5193</v>
      </c>
    </row>
    <row r="37" spans="1:28" x14ac:dyDescent="0.2">
      <c r="A37" s="238">
        <v>334019</v>
      </c>
      <c r="B37" s="238" t="s">
        <v>1142</v>
      </c>
      <c r="C37" s="238" t="s">
        <v>1018</v>
      </c>
      <c r="D37" s="238" t="s">
        <v>1143</v>
      </c>
      <c r="H37" s="238"/>
      <c r="I37" s="238" t="s">
        <v>4111</v>
      </c>
      <c r="N37" s="238">
        <v>2000</v>
      </c>
      <c r="V37" s="238" t="s">
        <v>4171</v>
      </c>
      <c r="W37" s="238" t="s">
        <v>4171</v>
      </c>
    </row>
    <row r="38" spans="1:28" x14ac:dyDescent="0.2">
      <c r="A38" s="238">
        <v>336522</v>
      </c>
      <c r="B38" s="238" t="s">
        <v>2129</v>
      </c>
      <c r="C38" s="238" t="s">
        <v>1051</v>
      </c>
      <c r="D38" s="238" t="s">
        <v>2130</v>
      </c>
      <c r="H38" s="238"/>
      <c r="I38" s="238" t="s">
        <v>4111</v>
      </c>
      <c r="N38" s="238">
        <v>2000</v>
      </c>
      <c r="V38" s="238" t="s">
        <v>4171</v>
      </c>
      <c r="W38" s="238" t="s">
        <v>4171</v>
      </c>
    </row>
    <row r="39" spans="1:28" x14ac:dyDescent="0.2">
      <c r="A39" s="238">
        <v>338252</v>
      </c>
      <c r="B39" s="238" t="s">
        <v>3983</v>
      </c>
      <c r="C39" s="238" t="s">
        <v>3984</v>
      </c>
      <c r="D39" s="238" t="s">
        <v>2130</v>
      </c>
      <c r="H39" s="238"/>
      <c r="I39" s="238" t="s">
        <v>4111</v>
      </c>
      <c r="N39" s="238">
        <v>2000</v>
      </c>
      <c r="V39" s="238" t="s">
        <v>4171</v>
      </c>
      <c r="W39" s="238" t="s">
        <v>4171</v>
      </c>
    </row>
    <row r="40" spans="1:28" x14ac:dyDescent="0.2">
      <c r="A40" s="238">
        <v>333828</v>
      </c>
      <c r="B40" s="238" t="s">
        <v>2461</v>
      </c>
      <c r="C40" s="238" t="s">
        <v>409</v>
      </c>
      <c r="D40" s="238" t="s">
        <v>606</v>
      </c>
      <c r="E40" s="238" t="s">
        <v>65</v>
      </c>
      <c r="F40" s="239">
        <v>34769</v>
      </c>
      <c r="G40" s="238" t="s">
        <v>4040</v>
      </c>
      <c r="H40" s="238" t="s">
        <v>4110</v>
      </c>
      <c r="I40" s="238" t="s">
        <v>4111</v>
      </c>
      <c r="J40" s="238" t="s">
        <v>87</v>
      </c>
      <c r="L40" s="238" t="s">
        <v>86</v>
      </c>
      <c r="X40" s="238" t="s">
        <v>5479</v>
      </c>
      <c r="Y40" s="238" t="s">
        <v>5479</v>
      </c>
      <c r="Z40" s="238" t="s">
        <v>5480</v>
      </c>
      <c r="AA40" s="238" t="s">
        <v>5111</v>
      </c>
      <c r="AB40" s="238" t="s">
        <v>7213</v>
      </c>
    </row>
    <row r="41" spans="1:28" x14ac:dyDescent="0.2">
      <c r="A41" s="238">
        <v>334275</v>
      </c>
      <c r="B41" s="238" t="s">
        <v>1637</v>
      </c>
      <c r="C41" s="238" t="s">
        <v>203</v>
      </c>
      <c r="D41" s="238" t="s">
        <v>546</v>
      </c>
      <c r="H41" s="238"/>
      <c r="I41" s="238" t="s">
        <v>4111</v>
      </c>
      <c r="N41" s="238">
        <v>2000</v>
      </c>
      <c r="T41" s="238" t="s">
        <v>4171</v>
      </c>
      <c r="U41" s="238" t="s">
        <v>4171</v>
      </c>
      <c r="V41" s="238" t="s">
        <v>4171</v>
      </c>
      <c r="W41" s="238" t="s">
        <v>4171</v>
      </c>
      <c r="AB41" s="238" t="s">
        <v>7213</v>
      </c>
    </row>
    <row r="42" spans="1:28" x14ac:dyDescent="0.2">
      <c r="A42" s="238">
        <v>327414</v>
      </c>
      <c r="B42" s="238" t="s">
        <v>2776</v>
      </c>
      <c r="C42" s="238" t="s">
        <v>520</v>
      </c>
      <c r="D42" s="238" t="s">
        <v>546</v>
      </c>
      <c r="H42" s="238"/>
      <c r="I42" s="238" t="s">
        <v>4111</v>
      </c>
      <c r="N42" s="238">
        <v>2000</v>
      </c>
      <c r="R42" s="238" t="s">
        <v>4171</v>
      </c>
      <c r="T42" s="238" t="s">
        <v>4171</v>
      </c>
      <c r="U42" s="238" t="s">
        <v>4171</v>
      </c>
      <c r="V42" s="238" t="s">
        <v>4171</v>
      </c>
      <c r="W42" s="238" t="s">
        <v>4171</v>
      </c>
      <c r="AB42" s="238" t="s">
        <v>7213</v>
      </c>
    </row>
    <row r="43" spans="1:28" x14ac:dyDescent="0.2">
      <c r="A43" s="238">
        <v>336410</v>
      </c>
      <c r="B43" s="238" t="s">
        <v>2091</v>
      </c>
      <c r="C43" s="238" t="s">
        <v>230</v>
      </c>
      <c r="D43" s="238" t="s">
        <v>546</v>
      </c>
      <c r="E43" s="238" t="s">
        <v>65</v>
      </c>
      <c r="F43" s="239">
        <v>35587</v>
      </c>
      <c r="G43" s="238" t="s">
        <v>4010</v>
      </c>
      <c r="H43" s="238" t="s">
        <v>4110</v>
      </c>
      <c r="I43" s="238" t="s">
        <v>4111</v>
      </c>
      <c r="J43" s="238" t="s">
        <v>85</v>
      </c>
      <c r="L43" s="238" t="s">
        <v>86</v>
      </c>
      <c r="X43" s="238" t="s">
        <v>5759</v>
      </c>
      <c r="Y43" s="238" t="s">
        <v>5759</v>
      </c>
      <c r="Z43" s="238" t="s">
        <v>5606</v>
      </c>
      <c r="AA43" s="238" t="s">
        <v>5111</v>
      </c>
    </row>
    <row r="44" spans="1:28" x14ac:dyDescent="0.2">
      <c r="A44" s="238">
        <v>327503</v>
      </c>
      <c r="B44" s="238" t="s">
        <v>1725</v>
      </c>
      <c r="C44" s="238" t="s">
        <v>336</v>
      </c>
      <c r="D44" s="238" t="s">
        <v>546</v>
      </c>
      <c r="H44" s="238"/>
      <c r="I44" s="238" t="s">
        <v>4111</v>
      </c>
      <c r="N44" s="238">
        <v>2000</v>
      </c>
      <c r="V44" s="238" t="s">
        <v>4171</v>
      </c>
      <c r="W44" s="238" t="s">
        <v>4171</v>
      </c>
    </row>
    <row r="45" spans="1:28" x14ac:dyDescent="0.2">
      <c r="A45" s="238">
        <v>338865</v>
      </c>
      <c r="B45" s="238" t="s">
        <v>5066</v>
      </c>
      <c r="C45" s="238" t="s">
        <v>406</v>
      </c>
      <c r="D45" s="238" t="s">
        <v>4192</v>
      </c>
      <c r="E45" s="238" t="s">
        <v>65</v>
      </c>
      <c r="F45" s="239">
        <v>28947</v>
      </c>
      <c r="G45" s="238" t="s">
        <v>84</v>
      </c>
      <c r="H45" s="238" t="s">
        <v>4110</v>
      </c>
      <c r="I45" s="238" t="s">
        <v>4111</v>
      </c>
      <c r="J45" s="238" t="s">
        <v>7139</v>
      </c>
      <c r="K45" s="238">
        <v>2020</v>
      </c>
      <c r="L45" s="238" t="s">
        <v>84</v>
      </c>
      <c r="X45" s="238" t="s">
        <v>7140</v>
      </c>
      <c r="Y45" s="238" t="s">
        <v>7141</v>
      </c>
      <c r="Z45" s="238" t="s">
        <v>5616</v>
      </c>
      <c r="AA45" s="238" t="s">
        <v>5123</v>
      </c>
    </row>
    <row r="46" spans="1:28" x14ac:dyDescent="0.2">
      <c r="A46" s="238">
        <v>333825</v>
      </c>
      <c r="B46" s="238" t="s">
        <v>1588</v>
      </c>
      <c r="C46" s="238" t="s">
        <v>203</v>
      </c>
      <c r="D46" s="238" t="s">
        <v>347</v>
      </c>
      <c r="H46" s="238"/>
      <c r="I46" s="238" t="s">
        <v>4111</v>
      </c>
      <c r="N46" s="238">
        <v>2000</v>
      </c>
      <c r="S46" s="238" t="s">
        <v>4171</v>
      </c>
      <c r="U46" s="238" t="s">
        <v>4171</v>
      </c>
      <c r="V46" s="238" t="s">
        <v>4171</v>
      </c>
      <c r="W46" s="238" t="s">
        <v>4171</v>
      </c>
      <c r="AB46" s="238" t="s">
        <v>7213</v>
      </c>
    </row>
    <row r="47" spans="1:28" x14ac:dyDescent="0.2">
      <c r="A47" s="238">
        <v>338189</v>
      </c>
      <c r="B47" s="238" t="s">
        <v>3952</v>
      </c>
      <c r="C47" s="238" t="s">
        <v>203</v>
      </c>
      <c r="D47" s="238" t="s">
        <v>347</v>
      </c>
      <c r="H47" s="238"/>
      <c r="I47" s="238" t="s">
        <v>4111</v>
      </c>
      <c r="N47" s="238">
        <v>2000</v>
      </c>
      <c r="V47" s="238" t="s">
        <v>4171</v>
      </c>
      <c r="W47" s="238" t="s">
        <v>4171</v>
      </c>
    </row>
    <row r="48" spans="1:28" x14ac:dyDescent="0.2">
      <c r="A48" s="238">
        <v>330487</v>
      </c>
      <c r="B48" s="238" t="s">
        <v>4419</v>
      </c>
      <c r="C48" s="238" t="s">
        <v>855</v>
      </c>
      <c r="D48" s="238" t="s">
        <v>347</v>
      </c>
      <c r="H48" s="238"/>
      <c r="I48" s="238" t="s">
        <v>4111</v>
      </c>
      <c r="N48" s="238">
        <v>2000</v>
      </c>
      <c r="V48" s="238" t="s">
        <v>4171</v>
      </c>
      <c r="W48" s="238" t="s">
        <v>4171</v>
      </c>
      <c r="AB48" s="238" t="s">
        <v>7213</v>
      </c>
    </row>
    <row r="49" spans="1:28" x14ac:dyDescent="0.2">
      <c r="A49" s="238">
        <v>336411</v>
      </c>
      <c r="B49" s="238" t="s">
        <v>2092</v>
      </c>
      <c r="C49" s="238" t="s">
        <v>294</v>
      </c>
      <c r="D49" s="238" t="s">
        <v>347</v>
      </c>
      <c r="H49" s="238"/>
      <c r="I49" s="238" t="s">
        <v>4111</v>
      </c>
      <c r="N49" s="238">
        <v>2000</v>
      </c>
      <c r="U49" s="238" t="s">
        <v>4171</v>
      </c>
      <c r="V49" s="238" t="s">
        <v>4171</v>
      </c>
      <c r="W49" s="238" t="s">
        <v>4171</v>
      </c>
    </row>
    <row r="50" spans="1:28" x14ac:dyDescent="0.2">
      <c r="A50" s="238">
        <v>337804</v>
      </c>
      <c r="B50" s="238" t="s">
        <v>3763</v>
      </c>
      <c r="C50" s="238" t="s">
        <v>294</v>
      </c>
      <c r="D50" s="238" t="s">
        <v>347</v>
      </c>
      <c r="H50" s="238"/>
      <c r="I50" s="238" t="s">
        <v>4111</v>
      </c>
      <c r="N50" s="238">
        <v>2000</v>
      </c>
      <c r="V50" s="238" t="s">
        <v>4171</v>
      </c>
      <c r="W50" s="238" t="s">
        <v>4171</v>
      </c>
    </row>
    <row r="51" spans="1:28" x14ac:dyDescent="0.2">
      <c r="A51" s="238">
        <v>330063</v>
      </c>
      <c r="B51" s="238" t="s">
        <v>1490</v>
      </c>
      <c r="C51" s="238" t="s">
        <v>245</v>
      </c>
      <c r="D51" s="238" t="s">
        <v>821</v>
      </c>
      <c r="H51" s="238"/>
      <c r="I51" s="238" t="s">
        <v>4111</v>
      </c>
      <c r="N51" s="238">
        <v>2000</v>
      </c>
      <c r="T51" s="238" t="s">
        <v>4171</v>
      </c>
      <c r="U51" s="238" t="s">
        <v>4171</v>
      </c>
      <c r="V51" s="238" t="s">
        <v>4171</v>
      </c>
      <c r="W51" s="238" t="s">
        <v>4171</v>
      </c>
      <c r="AB51" s="238" t="s">
        <v>7213</v>
      </c>
    </row>
    <row r="52" spans="1:28" x14ac:dyDescent="0.2">
      <c r="A52" s="238">
        <v>336646</v>
      </c>
      <c r="B52" s="238" t="s">
        <v>3337</v>
      </c>
      <c r="C52" s="238" t="s">
        <v>375</v>
      </c>
      <c r="D52" s="238" t="s">
        <v>3338</v>
      </c>
      <c r="H52" s="238"/>
      <c r="I52" s="238" t="s">
        <v>4111</v>
      </c>
      <c r="N52" s="238">
        <v>2000</v>
      </c>
      <c r="U52" s="238" t="s">
        <v>4171</v>
      </c>
      <c r="V52" s="238" t="s">
        <v>4171</v>
      </c>
      <c r="W52" s="238" t="s">
        <v>4171</v>
      </c>
    </row>
    <row r="53" spans="1:28" x14ac:dyDescent="0.2">
      <c r="A53" s="238">
        <v>338127</v>
      </c>
      <c r="B53" s="238" t="s">
        <v>3921</v>
      </c>
      <c r="C53" s="238" t="s">
        <v>332</v>
      </c>
      <c r="D53" s="238" t="s">
        <v>3922</v>
      </c>
      <c r="H53" s="238"/>
      <c r="I53" s="238" t="s">
        <v>4111</v>
      </c>
      <c r="N53" s="238">
        <v>2000</v>
      </c>
      <c r="V53" s="238" t="s">
        <v>4171</v>
      </c>
      <c r="W53" s="238" t="s">
        <v>4171</v>
      </c>
    </row>
    <row r="54" spans="1:28" x14ac:dyDescent="0.2">
      <c r="A54" s="238">
        <v>336223</v>
      </c>
      <c r="B54" s="238" t="s">
        <v>2054</v>
      </c>
      <c r="C54" s="238" t="s">
        <v>216</v>
      </c>
      <c r="D54" s="238" t="s">
        <v>2055</v>
      </c>
      <c r="H54" s="238"/>
      <c r="I54" s="238" t="s">
        <v>4111</v>
      </c>
      <c r="N54" s="238">
        <v>2000</v>
      </c>
      <c r="U54" s="238" t="s">
        <v>4171</v>
      </c>
      <c r="V54" s="238" t="s">
        <v>4171</v>
      </c>
      <c r="W54" s="238" t="s">
        <v>4171</v>
      </c>
    </row>
    <row r="55" spans="1:28" x14ac:dyDescent="0.2">
      <c r="A55" s="238">
        <v>338689</v>
      </c>
      <c r="B55" s="238" t="s">
        <v>4916</v>
      </c>
      <c r="C55" s="238" t="s">
        <v>203</v>
      </c>
      <c r="D55" s="238" t="s">
        <v>939</v>
      </c>
      <c r="E55" s="238" t="s">
        <v>65</v>
      </c>
      <c r="F55" s="239">
        <v>34335</v>
      </c>
      <c r="G55" s="238" t="s">
        <v>95</v>
      </c>
      <c r="H55" s="238" t="s">
        <v>4110</v>
      </c>
      <c r="I55" s="238" t="s">
        <v>4111</v>
      </c>
      <c r="J55" s="238" t="s">
        <v>85</v>
      </c>
      <c r="K55" s="238">
        <v>2012</v>
      </c>
      <c r="L55" s="238" t="s">
        <v>95</v>
      </c>
      <c r="X55" s="238" t="s">
        <v>6795</v>
      </c>
      <c r="Y55" s="238" t="s">
        <v>5329</v>
      </c>
      <c r="Z55" s="238" t="s">
        <v>6796</v>
      </c>
      <c r="AA55" s="238" t="s">
        <v>5622</v>
      </c>
    </row>
    <row r="56" spans="1:28" x14ac:dyDescent="0.2">
      <c r="A56" s="238">
        <v>338025</v>
      </c>
      <c r="B56" s="238" t="s">
        <v>3872</v>
      </c>
      <c r="C56" s="238" t="s">
        <v>3517</v>
      </c>
      <c r="D56" s="238" t="s">
        <v>939</v>
      </c>
      <c r="H56" s="238"/>
      <c r="I56" s="238" t="s">
        <v>4111</v>
      </c>
      <c r="N56" s="238">
        <v>2000</v>
      </c>
      <c r="W56" s="238" t="s">
        <v>4171</v>
      </c>
    </row>
    <row r="57" spans="1:28" x14ac:dyDescent="0.2">
      <c r="A57" s="238">
        <v>331419</v>
      </c>
      <c r="B57" s="238" t="s">
        <v>1283</v>
      </c>
      <c r="C57" s="238" t="s">
        <v>687</v>
      </c>
      <c r="D57" s="238" t="s">
        <v>939</v>
      </c>
      <c r="H57" s="238"/>
      <c r="I57" s="238" t="s">
        <v>4111</v>
      </c>
      <c r="N57" s="238">
        <v>2000</v>
      </c>
      <c r="V57" s="238" t="s">
        <v>4171</v>
      </c>
      <c r="W57" s="238" t="s">
        <v>4171</v>
      </c>
    </row>
    <row r="58" spans="1:28" x14ac:dyDescent="0.2">
      <c r="A58" s="238">
        <v>338206</v>
      </c>
      <c r="B58" s="238" t="s">
        <v>3963</v>
      </c>
      <c r="C58" s="238" t="s">
        <v>195</v>
      </c>
      <c r="D58" s="238" t="s">
        <v>939</v>
      </c>
      <c r="H58" s="238"/>
      <c r="I58" s="238" t="s">
        <v>4111</v>
      </c>
      <c r="N58" s="238">
        <v>2000</v>
      </c>
      <c r="W58" s="238" t="s">
        <v>4171</v>
      </c>
    </row>
    <row r="59" spans="1:28" x14ac:dyDescent="0.2">
      <c r="A59" s="238">
        <v>336639</v>
      </c>
      <c r="B59" s="238" t="s">
        <v>3335</v>
      </c>
      <c r="C59" s="238" t="s">
        <v>931</v>
      </c>
      <c r="D59" s="238" t="s">
        <v>939</v>
      </c>
      <c r="H59" s="238"/>
      <c r="I59" s="238" t="s">
        <v>4111</v>
      </c>
      <c r="N59" s="238">
        <v>2000</v>
      </c>
      <c r="U59" s="238" t="s">
        <v>4171</v>
      </c>
      <c r="V59" s="238" t="s">
        <v>4171</v>
      </c>
      <c r="W59" s="238" t="s">
        <v>4171</v>
      </c>
    </row>
    <row r="60" spans="1:28" x14ac:dyDescent="0.2">
      <c r="A60" s="238">
        <v>329474</v>
      </c>
      <c r="B60" s="238" t="s">
        <v>1734</v>
      </c>
      <c r="C60" s="238" t="s">
        <v>1041</v>
      </c>
      <c r="D60" s="238" t="s">
        <v>939</v>
      </c>
      <c r="H60" s="238"/>
      <c r="I60" s="238" t="s">
        <v>4111</v>
      </c>
      <c r="N60" s="238">
        <v>2000</v>
      </c>
      <c r="V60" s="238" t="s">
        <v>4171</v>
      </c>
      <c r="W60" s="238" t="s">
        <v>4171</v>
      </c>
    </row>
    <row r="61" spans="1:28" x14ac:dyDescent="0.2">
      <c r="A61" s="238">
        <v>333981</v>
      </c>
      <c r="B61" s="238" t="s">
        <v>2499</v>
      </c>
      <c r="C61" s="238" t="s">
        <v>746</v>
      </c>
      <c r="D61" s="238" t="s">
        <v>939</v>
      </c>
      <c r="H61" s="238"/>
      <c r="I61" s="238" t="s">
        <v>4111</v>
      </c>
      <c r="N61" s="238">
        <v>2000</v>
      </c>
      <c r="S61" s="238" t="s">
        <v>4171</v>
      </c>
      <c r="T61" s="238" t="s">
        <v>4171</v>
      </c>
      <c r="U61" s="238" t="s">
        <v>4171</v>
      </c>
      <c r="V61" s="238" t="s">
        <v>4171</v>
      </c>
      <c r="W61" s="238" t="s">
        <v>4171</v>
      </c>
      <c r="AB61" s="238" t="s">
        <v>7213</v>
      </c>
    </row>
    <row r="62" spans="1:28" x14ac:dyDescent="0.2">
      <c r="A62" s="238">
        <v>336600</v>
      </c>
      <c r="B62" s="238" t="s">
        <v>3325</v>
      </c>
      <c r="C62" s="238" t="s">
        <v>258</v>
      </c>
      <c r="D62" s="238" t="s">
        <v>939</v>
      </c>
      <c r="H62" s="238"/>
      <c r="I62" s="238" t="s">
        <v>4111</v>
      </c>
      <c r="N62" s="238">
        <v>2000</v>
      </c>
      <c r="U62" s="238" t="s">
        <v>4171</v>
      </c>
      <c r="V62" s="238" t="s">
        <v>4171</v>
      </c>
      <c r="W62" s="238" t="s">
        <v>4171</v>
      </c>
    </row>
    <row r="63" spans="1:28" x14ac:dyDescent="0.2">
      <c r="A63" s="238">
        <v>338788</v>
      </c>
      <c r="B63" s="238" t="s">
        <v>4996</v>
      </c>
      <c r="C63" s="238" t="s">
        <v>373</v>
      </c>
      <c r="D63" s="238" t="s">
        <v>939</v>
      </c>
      <c r="E63" s="238" t="s">
        <v>66</v>
      </c>
      <c r="F63" s="239">
        <v>33440</v>
      </c>
      <c r="G63" s="238" t="s">
        <v>6992</v>
      </c>
      <c r="H63" s="238" t="s">
        <v>4110</v>
      </c>
      <c r="I63" s="238" t="s">
        <v>4111</v>
      </c>
      <c r="J63" s="238" t="s">
        <v>87</v>
      </c>
      <c r="K63" s="238">
        <v>2016</v>
      </c>
      <c r="L63" s="238" t="s">
        <v>94</v>
      </c>
      <c r="X63" s="238" t="s">
        <v>6993</v>
      </c>
      <c r="Y63" s="238" t="s">
        <v>6994</v>
      </c>
      <c r="Z63" s="238" t="s">
        <v>6995</v>
      </c>
      <c r="AA63" s="238" t="s">
        <v>5112</v>
      </c>
    </row>
    <row r="64" spans="1:28" x14ac:dyDescent="0.2">
      <c r="A64" s="238">
        <v>332626</v>
      </c>
      <c r="B64" s="238" t="s">
        <v>2404</v>
      </c>
      <c r="C64" s="238" t="s">
        <v>267</v>
      </c>
      <c r="D64" s="238" t="s">
        <v>1319</v>
      </c>
      <c r="H64" s="238"/>
      <c r="I64" s="238" t="s">
        <v>4111</v>
      </c>
      <c r="N64" s="238">
        <v>2000</v>
      </c>
      <c r="S64" s="238" t="s">
        <v>4171</v>
      </c>
      <c r="T64" s="238" t="s">
        <v>4171</v>
      </c>
      <c r="U64" s="238" t="s">
        <v>4171</v>
      </c>
      <c r="V64" s="238" t="s">
        <v>4171</v>
      </c>
      <c r="W64" s="238" t="s">
        <v>4171</v>
      </c>
      <c r="AB64" s="238" t="s">
        <v>7213</v>
      </c>
    </row>
    <row r="65" spans="1:28" x14ac:dyDescent="0.2">
      <c r="A65" s="238">
        <v>332782</v>
      </c>
      <c r="B65" s="238" t="s">
        <v>4418</v>
      </c>
      <c r="C65" s="238" t="s">
        <v>364</v>
      </c>
      <c r="D65" s="238" t="s">
        <v>1319</v>
      </c>
      <c r="H65" s="238"/>
      <c r="I65" s="238" t="s">
        <v>4111</v>
      </c>
      <c r="N65" s="238">
        <v>2000</v>
      </c>
      <c r="AB65" s="238" t="s">
        <v>7214</v>
      </c>
    </row>
    <row r="66" spans="1:28" x14ac:dyDescent="0.2">
      <c r="A66" s="238">
        <v>337767</v>
      </c>
      <c r="B66" s="238" t="s">
        <v>3744</v>
      </c>
      <c r="C66" s="238" t="s">
        <v>878</v>
      </c>
      <c r="D66" s="238" t="s">
        <v>718</v>
      </c>
      <c r="E66" s="238" t="s">
        <v>65</v>
      </c>
      <c r="F66" s="239">
        <v>36260</v>
      </c>
      <c r="G66" s="238" t="s">
        <v>6263</v>
      </c>
      <c r="H66" s="238" t="s">
        <v>4110</v>
      </c>
      <c r="I66" s="238" t="s">
        <v>4111</v>
      </c>
      <c r="J66" s="238" t="s">
        <v>87</v>
      </c>
      <c r="L66" s="238" t="s">
        <v>99</v>
      </c>
      <c r="X66" s="238" t="s">
        <v>6264</v>
      </c>
      <c r="Y66" s="238" t="s">
        <v>6264</v>
      </c>
      <c r="Z66" s="238" t="s">
        <v>5387</v>
      </c>
      <c r="AA66" s="238" t="s">
        <v>5111</v>
      </c>
    </row>
    <row r="67" spans="1:28" x14ac:dyDescent="0.2">
      <c r="A67" s="238">
        <v>334458</v>
      </c>
      <c r="B67" s="238" t="s">
        <v>1658</v>
      </c>
      <c r="C67" s="238" t="s">
        <v>878</v>
      </c>
      <c r="D67" s="238" t="s">
        <v>718</v>
      </c>
      <c r="E67" s="238" t="s">
        <v>65</v>
      </c>
      <c r="F67" s="239">
        <v>32203</v>
      </c>
      <c r="G67" s="238" t="s">
        <v>99</v>
      </c>
      <c r="H67" s="238" t="s">
        <v>4110</v>
      </c>
      <c r="I67" s="238" t="s">
        <v>4111</v>
      </c>
      <c r="J67" s="238" t="s">
        <v>87</v>
      </c>
      <c r="L67" s="238" t="s">
        <v>99</v>
      </c>
      <c r="X67" s="238" t="s">
        <v>5506</v>
      </c>
      <c r="Y67" s="238" t="s">
        <v>5506</v>
      </c>
      <c r="Z67" s="238" t="s">
        <v>5507</v>
      </c>
      <c r="AA67" s="238" t="s">
        <v>5109</v>
      </c>
      <c r="AB67" s="238" t="s">
        <v>7213</v>
      </c>
    </row>
    <row r="68" spans="1:28" x14ac:dyDescent="0.2">
      <c r="A68" s="238">
        <v>331860</v>
      </c>
      <c r="B68" s="238" t="s">
        <v>1521</v>
      </c>
      <c r="C68" s="238" t="s">
        <v>195</v>
      </c>
      <c r="D68" s="238" t="s">
        <v>1522</v>
      </c>
      <c r="H68" s="238"/>
      <c r="I68" s="238" t="s">
        <v>4111</v>
      </c>
      <c r="N68" s="238">
        <v>2000</v>
      </c>
      <c r="T68" s="238" t="s">
        <v>4171</v>
      </c>
      <c r="U68" s="238" t="s">
        <v>4171</v>
      </c>
      <c r="V68" s="238" t="s">
        <v>4171</v>
      </c>
      <c r="W68" s="238" t="s">
        <v>4171</v>
      </c>
      <c r="AB68" s="238" t="s">
        <v>7213</v>
      </c>
    </row>
    <row r="69" spans="1:28" x14ac:dyDescent="0.2">
      <c r="A69" s="238">
        <v>333937</v>
      </c>
      <c r="B69" s="238" t="s">
        <v>4226</v>
      </c>
      <c r="C69" s="238" t="s">
        <v>352</v>
      </c>
      <c r="D69" s="238" t="s">
        <v>4227</v>
      </c>
      <c r="H69" s="238"/>
      <c r="I69" s="238" t="s">
        <v>4111</v>
      </c>
      <c r="N69" s="238">
        <v>2000</v>
      </c>
      <c r="T69" s="238" t="s">
        <v>4171</v>
      </c>
      <c r="U69" s="238" t="s">
        <v>4171</v>
      </c>
      <c r="V69" s="238" t="s">
        <v>4171</v>
      </c>
      <c r="AB69" s="238" t="s">
        <v>7214</v>
      </c>
    </row>
    <row r="70" spans="1:28" x14ac:dyDescent="0.2">
      <c r="A70" s="238">
        <v>337458</v>
      </c>
      <c r="B70" s="238" t="s">
        <v>3594</v>
      </c>
      <c r="C70" s="238" t="s">
        <v>232</v>
      </c>
      <c r="D70" s="238" t="s">
        <v>3484</v>
      </c>
      <c r="H70" s="238"/>
      <c r="I70" s="238" t="s">
        <v>4111</v>
      </c>
      <c r="N70" s="238">
        <v>2000</v>
      </c>
      <c r="W70" s="238" t="s">
        <v>4171</v>
      </c>
    </row>
    <row r="71" spans="1:28" x14ac:dyDescent="0.2">
      <c r="A71" s="238">
        <v>337870</v>
      </c>
      <c r="B71" s="238" t="s">
        <v>3792</v>
      </c>
      <c r="C71" s="238" t="s">
        <v>231</v>
      </c>
      <c r="D71" s="238" t="s">
        <v>3484</v>
      </c>
      <c r="H71" s="238"/>
      <c r="I71" s="238" t="s">
        <v>4111</v>
      </c>
      <c r="N71" s="238">
        <v>2000</v>
      </c>
      <c r="V71" s="238" t="s">
        <v>4171</v>
      </c>
      <c r="W71" s="238" t="s">
        <v>4171</v>
      </c>
    </row>
    <row r="72" spans="1:28" x14ac:dyDescent="0.2">
      <c r="A72" s="238">
        <v>338679</v>
      </c>
      <c r="B72" s="238" t="s">
        <v>4911</v>
      </c>
      <c r="C72" s="238" t="s">
        <v>203</v>
      </c>
      <c r="D72" s="238" t="s">
        <v>582</v>
      </c>
      <c r="E72" s="238" t="s">
        <v>66</v>
      </c>
      <c r="F72" s="239">
        <v>34184</v>
      </c>
      <c r="G72" s="238" t="s">
        <v>100</v>
      </c>
      <c r="H72" s="238" t="s">
        <v>4113</v>
      </c>
      <c r="I72" s="238" t="s">
        <v>4111</v>
      </c>
      <c r="J72" s="238" t="s">
        <v>87</v>
      </c>
      <c r="K72" s="238">
        <v>2011</v>
      </c>
      <c r="L72" s="238" t="s">
        <v>100</v>
      </c>
      <c r="X72" s="238" t="s">
        <v>6772</v>
      </c>
      <c r="Y72" s="238" t="s">
        <v>5329</v>
      </c>
      <c r="Z72" s="238" t="s">
        <v>5857</v>
      </c>
      <c r="AA72" s="238" t="s">
        <v>6773</v>
      </c>
    </row>
    <row r="73" spans="1:28" x14ac:dyDescent="0.2">
      <c r="A73" s="238">
        <v>332129</v>
      </c>
      <c r="B73" s="238" t="s">
        <v>1757</v>
      </c>
      <c r="C73" s="238" t="s">
        <v>210</v>
      </c>
      <c r="D73" s="238" t="s">
        <v>582</v>
      </c>
      <c r="H73" s="238"/>
      <c r="I73" s="238" t="s">
        <v>4111</v>
      </c>
      <c r="N73" s="238">
        <v>2000</v>
      </c>
      <c r="R73" s="238" t="s">
        <v>4171</v>
      </c>
      <c r="U73" s="238" t="s">
        <v>4171</v>
      </c>
      <c r="V73" s="238" t="s">
        <v>4171</v>
      </c>
      <c r="W73" s="238" t="s">
        <v>4171</v>
      </c>
      <c r="AB73" s="238" t="s">
        <v>7213</v>
      </c>
    </row>
    <row r="74" spans="1:28" x14ac:dyDescent="0.2">
      <c r="A74" s="238">
        <v>338592</v>
      </c>
      <c r="B74" s="238" t="s">
        <v>4827</v>
      </c>
      <c r="C74" s="238" t="s">
        <v>929</v>
      </c>
      <c r="D74" s="238" t="s">
        <v>582</v>
      </c>
      <c r="E74" s="238" t="s">
        <v>66</v>
      </c>
      <c r="F74" s="239">
        <v>35750</v>
      </c>
      <c r="G74" s="238" t="s">
        <v>4006</v>
      </c>
      <c r="H74" s="238" t="s">
        <v>4110</v>
      </c>
      <c r="I74" s="238" t="s">
        <v>4111</v>
      </c>
      <c r="J74" s="238" t="s">
        <v>87</v>
      </c>
      <c r="K74" s="238">
        <v>2015</v>
      </c>
      <c r="L74" s="238" t="s">
        <v>86</v>
      </c>
      <c r="X74" s="238" t="s">
        <v>6580</v>
      </c>
      <c r="Y74" s="238" t="s">
        <v>6581</v>
      </c>
      <c r="Z74" s="238" t="s">
        <v>5857</v>
      </c>
      <c r="AA74" s="238" t="s">
        <v>5112</v>
      </c>
    </row>
    <row r="75" spans="1:28" x14ac:dyDescent="0.2">
      <c r="A75" s="238">
        <v>334480</v>
      </c>
      <c r="B75" s="238" t="s">
        <v>1180</v>
      </c>
      <c r="C75" s="238" t="s">
        <v>545</v>
      </c>
      <c r="D75" s="238" t="s">
        <v>582</v>
      </c>
      <c r="H75" s="238"/>
      <c r="I75" s="238" t="s">
        <v>4111</v>
      </c>
      <c r="N75" s="238">
        <v>2000</v>
      </c>
      <c r="U75" s="238" t="s">
        <v>4171</v>
      </c>
      <c r="V75" s="238" t="s">
        <v>4171</v>
      </c>
      <c r="W75" s="238" t="s">
        <v>4171</v>
      </c>
    </row>
    <row r="76" spans="1:28" x14ac:dyDescent="0.2">
      <c r="A76" s="238">
        <v>332238</v>
      </c>
      <c r="B76" s="238" t="s">
        <v>4336</v>
      </c>
      <c r="C76" s="238" t="s">
        <v>297</v>
      </c>
      <c r="D76" s="238" t="s">
        <v>582</v>
      </c>
      <c r="H76" s="238"/>
      <c r="I76" s="238" t="s">
        <v>4111</v>
      </c>
      <c r="N76" s="238">
        <v>2000</v>
      </c>
      <c r="AB76" s="238" t="s">
        <v>7214</v>
      </c>
    </row>
    <row r="77" spans="1:28" x14ac:dyDescent="0.2">
      <c r="A77" s="238">
        <v>336904</v>
      </c>
      <c r="B77" s="238" t="s">
        <v>3393</v>
      </c>
      <c r="C77" s="238" t="s">
        <v>634</v>
      </c>
      <c r="D77" s="238" t="s">
        <v>582</v>
      </c>
      <c r="H77" s="238"/>
      <c r="I77" s="238" t="s">
        <v>4111</v>
      </c>
      <c r="N77" s="238">
        <v>2000</v>
      </c>
      <c r="V77" s="238" t="s">
        <v>4171</v>
      </c>
      <c r="W77" s="238" t="s">
        <v>4171</v>
      </c>
    </row>
    <row r="78" spans="1:28" x14ac:dyDescent="0.2">
      <c r="A78" s="238">
        <v>335138</v>
      </c>
      <c r="B78" s="238" t="s">
        <v>1795</v>
      </c>
      <c r="C78" s="238" t="s">
        <v>195</v>
      </c>
      <c r="D78" s="238" t="s">
        <v>582</v>
      </c>
      <c r="H78" s="238"/>
      <c r="I78" s="238" t="s">
        <v>4111</v>
      </c>
      <c r="N78" s="238">
        <v>2000</v>
      </c>
      <c r="V78" s="238" t="s">
        <v>4171</v>
      </c>
      <c r="W78" s="238" t="s">
        <v>4171</v>
      </c>
    </row>
    <row r="79" spans="1:28" x14ac:dyDescent="0.2">
      <c r="A79" s="238">
        <v>334260</v>
      </c>
      <c r="B79" s="238" t="s">
        <v>1365</v>
      </c>
      <c r="C79" s="238" t="s">
        <v>592</v>
      </c>
      <c r="D79" s="238" t="s">
        <v>582</v>
      </c>
      <c r="H79" s="238"/>
      <c r="I79" s="238" t="s">
        <v>4111</v>
      </c>
      <c r="N79" s="238">
        <v>2000</v>
      </c>
      <c r="U79" s="238" t="s">
        <v>4171</v>
      </c>
      <c r="V79" s="238" t="s">
        <v>4171</v>
      </c>
      <c r="W79" s="238" t="s">
        <v>4171</v>
      </c>
      <c r="AB79" s="238" t="s">
        <v>7213</v>
      </c>
    </row>
    <row r="80" spans="1:28" x14ac:dyDescent="0.2">
      <c r="A80" s="238">
        <v>329534</v>
      </c>
      <c r="B80" s="238" t="s">
        <v>4261</v>
      </c>
      <c r="C80" s="238" t="s">
        <v>4262</v>
      </c>
      <c r="D80" s="238" t="s">
        <v>582</v>
      </c>
      <c r="H80" s="238"/>
      <c r="I80" s="238" t="s">
        <v>4111</v>
      </c>
      <c r="N80" s="238">
        <v>2000</v>
      </c>
      <c r="AB80" s="238" t="s">
        <v>7214</v>
      </c>
    </row>
    <row r="81" spans="1:28" x14ac:dyDescent="0.2">
      <c r="A81" s="238">
        <v>334049</v>
      </c>
      <c r="B81" s="238" t="s">
        <v>1617</v>
      </c>
      <c r="C81" s="238" t="s">
        <v>276</v>
      </c>
      <c r="D81" s="238" t="s">
        <v>582</v>
      </c>
      <c r="E81" s="238" t="s">
        <v>66</v>
      </c>
      <c r="F81" s="239">
        <v>34335</v>
      </c>
      <c r="G81" s="238" t="s">
        <v>5124</v>
      </c>
      <c r="H81" s="238" t="s">
        <v>4110</v>
      </c>
      <c r="I81" s="238" t="s">
        <v>4111</v>
      </c>
      <c r="J81" s="238" t="s">
        <v>87</v>
      </c>
      <c r="L81" s="238" t="s">
        <v>84</v>
      </c>
      <c r="X81" s="238" t="s">
        <v>5486</v>
      </c>
      <c r="Y81" s="238" t="s">
        <v>5486</v>
      </c>
      <c r="Z81" s="238" t="s">
        <v>5487</v>
      </c>
      <c r="AA81" s="238" t="s">
        <v>5488</v>
      </c>
      <c r="AB81" s="238" t="s">
        <v>7213</v>
      </c>
    </row>
    <row r="82" spans="1:28" x14ac:dyDescent="0.2">
      <c r="A82" s="238">
        <v>334277</v>
      </c>
      <c r="B82" s="238" t="s">
        <v>2566</v>
      </c>
      <c r="C82" s="238" t="s">
        <v>1275</v>
      </c>
      <c r="D82" s="238" t="s">
        <v>582</v>
      </c>
      <c r="H82" s="238"/>
      <c r="I82" s="238" t="s">
        <v>4111</v>
      </c>
      <c r="N82" s="238">
        <v>2000</v>
      </c>
      <c r="S82" s="238" t="s">
        <v>4171</v>
      </c>
      <c r="T82" s="238" t="s">
        <v>4171</v>
      </c>
      <c r="U82" s="238" t="s">
        <v>4171</v>
      </c>
      <c r="V82" s="238" t="s">
        <v>4171</v>
      </c>
      <c r="W82" s="238" t="s">
        <v>4171</v>
      </c>
      <c r="AB82" s="238" t="s">
        <v>7213</v>
      </c>
    </row>
    <row r="83" spans="1:28" x14ac:dyDescent="0.2">
      <c r="A83" s="238">
        <v>336631</v>
      </c>
      <c r="B83" s="238" t="s">
        <v>2160</v>
      </c>
      <c r="C83" s="238" t="s">
        <v>740</v>
      </c>
      <c r="D83" s="238" t="s">
        <v>748</v>
      </c>
      <c r="E83" s="238" t="s">
        <v>66</v>
      </c>
      <c r="F83" s="239">
        <v>34439</v>
      </c>
      <c r="G83" s="238" t="s">
        <v>84</v>
      </c>
      <c r="H83" s="238" t="s">
        <v>4110</v>
      </c>
      <c r="I83" s="238" t="s">
        <v>4111</v>
      </c>
      <c r="J83" s="238" t="s">
        <v>87</v>
      </c>
      <c r="L83" s="238" t="s">
        <v>84</v>
      </c>
      <c r="X83" s="238" t="s">
        <v>5783</v>
      </c>
      <c r="Y83" s="238" t="s">
        <v>5783</v>
      </c>
      <c r="Z83" s="238" t="s">
        <v>5529</v>
      </c>
      <c r="AA83" s="238" t="s">
        <v>5114</v>
      </c>
    </row>
    <row r="84" spans="1:28" x14ac:dyDescent="0.2">
      <c r="A84" s="238">
        <v>336422</v>
      </c>
      <c r="B84" s="238" t="s">
        <v>2094</v>
      </c>
      <c r="C84" s="238" t="s">
        <v>198</v>
      </c>
      <c r="D84" s="238" t="s">
        <v>266</v>
      </c>
      <c r="E84" s="238" t="s">
        <v>65</v>
      </c>
      <c r="F84" s="239">
        <v>31778</v>
      </c>
      <c r="G84" s="238" t="s">
        <v>93</v>
      </c>
      <c r="H84" s="238" t="s">
        <v>4110</v>
      </c>
      <c r="I84" s="238" t="s">
        <v>4111</v>
      </c>
      <c r="J84" s="238" t="s">
        <v>87</v>
      </c>
      <c r="L84" s="238" t="s">
        <v>93</v>
      </c>
      <c r="X84" s="238" t="s">
        <v>6156</v>
      </c>
      <c r="Y84" s="238" t="s">
        <v>6156</v>
      </c>
      <c r="Z84" s="238" t="s">
        <v>5440</v>
      </c>
      <c r="AA84" s="238" t="s">
        <v>5112</v>
      </c>
    </row>
    <row r="85" spans="1:28" x14ac:dyDescent="0.2">
      <c r="A85" s="238">
        <v>319461</v>
      </c>
      <c r="B85" s="238" t="s">
        <v>2221</v>
      </c>
      <c r="C85" s="238" t="s">
        <v>1042</v>
      </c>
      <c r="D85" s="238" t="s">
        <v>266</v>
      </c>
      <c r="H85" s="238"/>
      <c r="I85" s="238" t="s">
        <v>4111</v>
      </c>
      <c r="N85" s="238">
        <v>2000</v>
      </c>
      <c r="S85" s="238" t="s">
        <v>4171</v>
      </c>
      <c r="T85" s="238" t="s">
        <v>4171</v>
      </c>
      <c r="U85" s="238" t="s">
        <v>4171</v>
      </c>
      <c r="V85" s="238" t="s">
        <v>4171</v>
      </c>
      <c r="W85" s="238" t="s">
        <v>4171</v>
      </c>
      <c r="AB85" s="238" t="s">
        <v>7213</v>
      </c>
    </row>
    <row r="86" spans="1:28" x14ac:dyDescent="0.2">
      <c r="A86" s="238">
        <v>332576</v>
      </c>
      <c r="B86" s="238" t="s">
        <v>2860</v>
      </c>
      <c r="C86" s="238" t="s">
        <v>205</v>
      </c>
      <c r="D86" s="238" t="s">
        <v>266</v>
      </c>
      <c r="H86" s="238"/>
      <c r="I86" s="238" t="s">
        <v>4111</v>
      </c>
      <c r="N86" s="238">
        <v>2000</v>
      </c>
      <c r="R86" s="238" t="s">
        <v>4171</v>
      </c>
      <c r="T86" s="238" t="s">
        <v>4171</v>
      </c>
      <c r="U86" s="238" t="s">
        <v>4171</v>
      </c>
      <c r="V86" s="238" t="s">
        <v>4171</v>
      </c>
      <c r="W86" s="238" t="s">
        <v>4171</v>
      </c>
      <c r="AB86" s="238" t="s">
        <v>7213</v>
      </c>
    </row>
    <row r="87" spans="1:28" x14ac:dyDescent="0.2">
      <c r="A87" s="238">
        <v>330023</v>
      </c>
      <c r="B87" s="238" t="s">
        <v>4093</v>
      </c>
      <c r="C87" s="238" t="s">
        <v>435</v>
      </c>
      <c r="D87" s="238" t="s">
        <v>266</v>
      </c>
      <c r="E87" s="238" t="s">
        <v>65</v>
      </c>
      <c r="F87" s="239">
        <v>33268</v>
      </c>
      <c r="G87" s="238" t="s">
        <v>84</v>
      </c>
      <c r="H87" s="238" t="s">
        <v>4110</v>
      </c>
      <c r="I87" s="238" t="s">
        <v>4111</v>
      </c>
      <c r="J87" s="238" t="s">
        <v>87</v>
      </c>
      <c r="L87" s="238" t="s">
        <v>84</v>
      </c>
      <c r="X87" s="238" t="s">
        <v>5439</v>
      </c>
      <c r="Y87" s="238" t="s">
        <v>5439</v>
      </c>
      <c r="Z87" s="238" t="s">
        <v>5440</v>
      </c>
      <c r="AA87" s="238" t="s">
        <v>5111</v>
      </c>
      <c r="AB87" s="238" t="s">
        <v>7213</v>
      </c>
    </row>
    <row r="88" spans="1:28" x14ac:dyDescent="0.2">
      <c r="A88" s="238">
        <v>336750</v>
      </c>
      <c r="B88" s="238" t="s">
        <v>3365</v>
      </c>
      <c r="C88" s="238" t="s">
        <v>296</v>
      </c>
      <c r="D88" s="238" t="s">
        <v>920</v>
      </c>
      <c r="H88" s="238"/>
      <c r="I88" s="238" t="s">
        <v>4111</v>
      </c>
      <c r="N88" s="238">
        <v>2000</v>
      </c>
      <c r="U88" s="238" t="s">
        <v>4171</v>
      </c>
      <c r="V88" s="238" t="s">
        <v>4171</v>
      </c>
      <c r="W88" s="238" t="s">
        <v>4171</v>
      </c>
    </row>
    <row r="89" spans="1:28" x14ac:dyDescent="0.2">
      <c r="A89" s="238">
        <v>326749</v>
      </c>
      <c r="B89" s="238" t="s">
        <v>2763</v>
      </c>
      <c r="C89" s="238" t="s">
        <v>352</v>
      </c>
      <c r="D89" s="238" t="s">
        <v>920</v>
      </c>
      <c r="H89" s="238"/>
      <c r="I89" s="238" t="s">
        <v>4111</v>
      </c>
      <c r="N89" s="238">
        <v>2000</v>
      </c>
      <c r="R89" s="238" t="s">
        <v>4171</v>
      </c>
      <c r="S89" s="238" t="s">
        <v>4171</v>
      </c>
      <c r="U89" s="238" t="s">
        <v>4171</v>
      </c>
      <c r="V89" s="238" t="s">
        <v>4171</v>
      </c>
      <c r="W89" s="238" t="s">
        <v>4171</v>
      </c>
      <c r="AB89" s="238" t="s">
        <v>7213</v>
      </c>
    </row>
    <row r="90" spans="1:28" x14ac:dyDescent="0.2">
      <c r="A90" s="238">
        <v>328429</v>
      </c>
      <c r="B90" s="238" t="s">
        <v>1709</v>
      </c>
      <c r="C90" s="238" t="s">
        <v>282</v>
      </c>
      <c r="D90" s="238" t="s">
        <v>2182</v>
      </c>
      <c r="H90" s="238"/>
      <c r="I90" s="238" t="s">
        <v>4111</v>
      </c>
      <c r="N90" s="238">
        <v>2000</v>
      </c>
      <c r="S90" s="238" t="s">
        <v>4171</v>
      </c>
      <c r="T90" s="238" t="s">
        <v>4171</v>
      </c>
      <c r="U90" s="238" t="s">
        <v>4171</v>
      </c>
      <c r="V90" s="238" t="s">
        <v>4171</v>
      </c>
      <c r="W90" s="238" t="s">
        <v>4171</v>
      </c>
      <c r="AB90" s="238" t="s">
        <v>7213</v>
      </c>
    </row>
    <row r="91" spans="1:28" x14ac:dyDescent="0.2">
      <c r="A91" s="238">
        <v>338510</v>
      </c>
      <c r="B91" s="238" t="s">
        <v>4759</v>
      </c>
      <c r="C91" s="238" t="s">
        <v>195</v>
      </c>
      <c r="D91" s="238" t="s">
        <v>2182</v>
      </c>
      <c r="E91" s="238" t="s">
        <v>65</v>
      </c>
      <c r="F91" s="239">
        <v>35197</v>
      </c>
      <c r="G91" s="238" t="s">
        <v>84</v>
      </c>
      <c r="H91" s="238" t="s">
        <v>4110</v>
      </c>
      <c r="I91" s="238" t="s">
        <v>4111</v>
      </c>
      <c r="J91" s="238" t="s">
        <v>87</v>
      </c>
      <c r="K91" s="238">
        <v>2019</v>
      </c>
      <c r="L91" s="238" t="s">
        <v>84</v>
      </c>
      <c r="X91" s="238" t="s">
        <v>6406</v>
      </c>
      <c r="Y91" s="238" t="s">
        <v>6407</v>
      </c>
      <c r="Z91" s="238" t="s">
        <v>6408</v>
      </c>
      <c r="AA91" s="238" t="s">
        <v>5117</v>
      </c>
    </row>
    <row r="92" spans="1:28" x14ac:dyDescent="0.2">
      <c r="A92" s="238">
        <v>324399</v>
      </c>
      <c r="B92" s="238" t="s">
        <v>4452</v>
      </c>
      <c r="C92" s="238" t="s">
        <v>470</v>
      </c>
      <c r="D92" s="238" t="s">
        <v>685</v>
      </c>
      <c r="H92" s="238"/>
      <c r="I92" s="238" t="s">
        <v>4111</v>
      </c>
      <c r="N92" s="238">
        <v>2000</v>
      </c>
      <c r="AB92" s="238" t="s">
        <v>7214</v>
      </c>
    </row>
    <row r="93" spans="1:28" x14ac:dyDescent="0.2">
      <c r="A93" s="238">
        <v>336721</v>
      </c>
      <c r="B93" s="238" t="s">
        <v>3360</v>
      </c>
      <c r="C93" s="238" t="s">
        <v>195</v>
      </c>
      <c r="D93" s="238" t="s">
        <v>685</v>
      </c>
      <c r="H93" s="238"/>
      <c r="I93" s="238" t="s">
        <v>4111</v>
      </c>
      <c r="N93" s="238">
        <v>2000</v>
      </c>
      <c r="V93" s="238" t="s">
        <v>4171</v>
      </c>
      <c r="W93" s="238" t="s">
        <v>4171</v>
      </c>
    </row>
    <row r="94" spans="1:28" x14ac:dyDescent="0.2">
      <c r="A94" s="238">
        <v>335349</v>
      </c>
      <c r="B94" s="238" t="s">
        <v>2962</v>
      </c>
      <c r="C94" s="238" t="s">
        <v>2963</v>
      </c>
      <c r="D94" s="238" t="s">
        <v>1212</v>
      </c>
      <c r="H94" s="238"/>
      <c r="I94" s="238" t="s">
        <v>4111</v>
      </c>
      <c r="N94" s="238">
        <v>2000</v>
      </c>
      <c r="U94" s="238" t="s">
        <v>4171</v>
      </c>
      <c r="V94" s="238" t="s">
        <v>4171</v>
      </c>
      <c r="W94" s="238" t="s">
        <v>4171</v>
      </c>
    </row>
    <row r="95" spans="1:28" x14ac:dyDescent="0.2">
      <c r="A95" s="238">
        <v>335063</v>
      </c>
      <c r="B95" s="238" t="s">
        <v>2886</v>
      </c>
      <c r="C95" s="238" t="s">
        <v>295</v>
      </c>
      <c r="D95" s="238" t="s">
        <v>1242</v>
      </c>
      <c r="E95" s="238" t="s">
        <v>65</v>
      </c>
      <c r="F95" s="239">
        <v>35561</v>
      </c>
      <c r="G95" s="238" t="s">
        <v>4541</v>
      </c>
      <c r="H95" s="238" t="s">
        <v>4110</v>
      </c>
      <c r="I95" s="238" t="s">
        <v>4111</v>
      </c>
      <c r="J95" s="238" t="s">
        <v>85</v>
      </c>
      <c r="L95" s="238" t="s">
        <v>100</v>
      </c>
      <c r="X95" s="238" t="s">
        <v>6083</v>
      </c>
      <c r="Y95" s="238" t="s">
        <v>6083</v>
      </c>
      <c r="Z95" s="238" t="s">
        <v>6084</v>
      </c>
      <c r="AA95" s="238" t="s">
        <v>5389</v>
      </c>
    </row>
    <row r="96" spans="1:28" x14ac:dyDescent="0.2">
      <c r="A96" s="238">
        <v>326302</v>
      </c>
      <c r="B96" s="238" t="s">
        <v>1241</v>
      </c>
      <c r="C96" s="238" t="s">
        <v>195</v>
      </c>
      <c r="D96" s="238" t="s">
        <v>1242</v>
      </c>
      <c r="E96" s="238" t="s">
        <v>66</v>
      </c>
      <c r="F96" s="239">
        <v>30413</v>
      </c>
      <c r="G96" s="238" t="s">
        <v>5417</v>
      </c>
      <c r="H96" s="238" t="s">
        <v>4110</v>
      </c>
      <c r="I96" s="238" t="s">
        <v>4111</v>
      </c>
      <c r="X96" s="238" t="s">
        <v>5418</v>
      </c>
      <c r="Y96" s="238" t="s">
        <v>5418</v>
      </c>
      <c r="Z96" s="238" t="s">
        <v>5419</v>
      </c>
      <c r="AA96" s="238" t="s">
        <v>5111</v>
      </c>
      <c r="AB96" s="238" t="s">
        <v>7213</v>
      </c>
    </row>
    <row r="97" spans="1:28" x14ac:dyDescent="0.2">
      <c r="A97" s="238">
        <v>329532</v>
      </c>
      <c r="B97" s="238" t="s">
        <v>4260</v>
      </c>
      <c r="C97" s="238" t="s">
        <v>437</v>
      </c>
      <c r="D97" s="238" t="s">
        <v>508</v>
      </c>
      <c r="H97" s="238"/>
      <c r="I97" s="238" t="s">
        <v>4111</v>
      </c>
      <c r="N97" s="238">
        <v>2000</v>
      </c>
      <c r="AB97" s="238" t="s">
        <v>7214</v>
      </c>
    </row>
    <row r="98" spans="1:28" x14ac:dyDescent="0.2">
      <c r="A98" s="238">
        <v>336471</v>
      </c>
      <c r="B98" s="238" t="s">
        <v>2111</v>
      </c>
      <c r="C98" s="238" t="s">
        <v>221</v>
      </c>
      <c r="D98" s="238" t="s">
        <v>508</v>
      </c>
      <c r="H98" s="238"/>
      <c r="I98" s="238" t="s">
        <v>4111</v>
      </c>
      <c r="N98" s="238">
        <v>2000</v>
      </c>
      <c r="V98" s="238" t="s">
        <v>4171</v>
      </c>
      <c r="W98" s="238" t="s">
        <v>4171</v>
      </c>
    </row>
    <row r="99" spans="1:28" x14ac:dyDescent="0.2">
      <c r="A99" s="238">
        <v>337448</v>
      </c>
      <c r="B99" s="238" t="s">
        <v>3585</v>
      </c>
      <c r="C99" s="238" t="s">
        <v>221</v>
      </c>
      <c r="D99" s="238" t="s">
        <v>508</v>
      </c>
      <c r="H99" s="238"/>
      <c r="I99" s="238" t="s">
        <v>4111</v>
      </c>
      <c r="N99" s="238">
        <v>2000</v>
      </c>
      <c r="V99" s="238" t="s">
        <v>4171</v>
      </c>
      <c r="W99" s="238" t="s">
        <v>4171</v>
      </c>
    </row>
    <row r="100" spans="1:28" x14ac:dyDescent="0.2">
      <c r="A100" s="238">
        <v>336514</v>
      </c>
      <c r="B100" s="238" t="s">
        <v>3310</v>
      </c>
      <c r="C100" s="238" t="s">
        <v>1126</v>
      </c>
      <c r="D100" s="238" t="s">
        <v>508</v>
      </c>
      <c r="H100" s="238"/>
      <c r="I100" s="238" t="s">
        <v>4111</v>
      </c>
      <c r="N100" s="238">
        <v>2000</v>
      </c>
      <c r="W100" s="238" t="s">
        <v>4171</v>
      </c>
    </row>
    <row r="101" spans="1:28" x14ac:dyDescent="0.2">
      <c r="A101" s="238">
        <v>335294</v>
      </c>
      <c r="B101" s="238" t="s">
        <v>1831</v>
      </c>
      <c r="C101" s="238" t="s">
        <v>352</v>
      </c>
      <c r="D101" s="238" t="s">
        <v>508</v>
      </c>
      <c r="H101" s="238"/>
      <c r="I101" s="238" t="s">
        <v>4111</v>
      </c>
      <c r="N101" s="238">
        <v>2000</v>
      </c>
      <c r="V101" s="238" t="s">
        <v>4171</v>
      </c>
      <c r="W101" s="238" t="s">
        <v>4171</v>
      </c>
    </row>
    <row r="102" spans="1:28" x14ac:dyDescent="0.2">
      <c r="A102" s="238">
        <v>337414</v>
      </c>
      <c r="B102" s="238" t="s">
        <v>3498</v>
      </c>
      <c r="C102" s="238" t="s">
        <v>385</v>
      </c>
      <c r="D102" s="238" t="s">
        <v>508</v>
      </c>
      <c r="H102" s="238"/>
      <c r="I102" s="238" t="s">
        <v>4111</v>
      </c>
      <c r="N102" s="238">
        <v>2000</v>
      </c>
      <c r="W102" s="238" t="s">
        <v>4171</v>
      </c>
    </row>
    <row r="103" spans="1:28" x14ac:dyDescent="0.2">
      <c r="A103" s="238">
        <v>336444</v>
      </c>
      <c r="B103" s="238" t="s">
        <v>2100</v>
      </c>
      <c r="C103" s="238" t="s">
        <v>232</v>
      </c>
      <c r="D103" s="238" t="s">
        <v>876</v>
      </c>
      <c r="H103" s="238"/>
      <c r="I103" s="238" t="s">
        <v>4111</v>
      </c>
      <c r="N103" s="238">
        <v>2000</v>
      </c>
      <c r="V103" s="238" t="s">
        <v>4171</v>
      </c>
      <c r="W103" s="238" t="s">
        <v>4171</v>
      </c>
    </row>
    <row r="104" spans="1:28" x14ac:dyDescent="0.2">
      <c r="A104" s="238">
        <v>336016</v>
      </c>
      <c r="B104" s="238" t="s">
        <v>1994</v>
      </c>
      <c r="C104" s="238" t="s">
        <v>527</v>
      </c>
      <c r="D104" s="238" t="s">
        <v>1995</v>
      </c>
      <c r="E104" s="238" t="s">
        <v>66</v>
      </c>
      <c r="F104" s="239">
        <v>28718</v>
      </c>
      <c r="G104" s="238" t="s">
        <v>84</v>
      </c>
      <c r="H104" s="238" t="s">
        <v>4110</v>
      </c>
      <c r="I104" s="238" t="s">
        <v>4111</v>
      </c>
      <c r="J104" s="238" t="s">
        <v>87</v>
      </c>
      <c r="L104" s="238" t="s">
        <v>84</v>
      </c>
      <c r="X104" s="238" t="s">
        <v>5729</v>
      </c>
      <c r="Y104" s="238" t="s">
        <v>5729</v>
      </c>
      <c r="Z104" s="238" t="s">
        <v>5730</v>
      </c>
      <c r="AA104" s="238" t="s">
        <v>5117</v>
      </c>
    </row>
    <row r="105" spans="1:28" x14ac:dyDescent="0.2">
      <c r="A105" s="238">
        <v>336531</v>
      </c>
      <c r="B105" s="238" t="s">
        <v>3312</v>
      </c>
      <c r="C105" s="238" t="s">
        <v>205</v>
      </c>
      <c r="D105" s="238" t="s">
        <v>1908</v>
      </c>
      <c r="H105" s="238"/>
      <c r="I105" s="238" t="s">
        <v>4111</v>
      </c>
      <c r="N105" s="238">
        <v>2000</v>
      </c>
      <c r="U105" s="238" t="s">
        <v>4171</v>
      </c>
      <c r="V105" s="238" t="s">
        <v>4171</v>
      </c>
      <c r="W105" s="238" t="s">
        <v>4171</v>
      </c>
    </row>
    <row r="106" spans="1:28" x14ac:dyDescent="0.2">
      <c r="A106" s="238">
        <v>335450</v>
      </c>
      <c r="B106" s="238" t="s">
        <v>3008</v>
      </c>
      <c r="C106" s="238" t="s">
        <v>232</v>
      </c>
      <c r="D106" s="238" t="s">
        <v>636</v>
      </c>
      <c r="H106" s="238"/>
      <c r="I106" s="238" t="s">
        <v>4111</v>
      </c>
      <c r="N106" s="238">
        <v>2000</v>
      </c>
      <c r="U106" s="238" t="s">
        <v>4171</v>
      </c>
      <c r="V106" s="238" t="s">
        <v>4171</v>
      </c>
      <c r="W106" s="238" t="s">
        <v>4171</v>
      </c>
    </row>
    <row r="107" spans="1:28" x14ac:dyDescent="0.2">
      <c r="A107" s="238">
        <v>335057</v>
      </c>
      <c r="B107" s="238" t="s">
        <v>2884</v>
      </c>
      <c r="C107" s="238" t="s">
        <v>794</v>
      </c>
      <c r="D107" s="238" t="s">
        <v>636</v>
      </c>
      <c r="H107" s="238"/>
      <c r="I107" s="238" t="s">
        <v>4111</v>
      </c>
      <c r="N107" s="238">
        <v>2000</v>
      </c>
      <c r="U107" s="238" t="s">
        <v>4171</v>
      </c>
      <c r="V107" s="238" t="s">
        <v>4171</v>
      </c>
      <c r="W107" s="238" t="s">
        <v>4171</v>
      </c>
    </row>
    <row r="108" spans="1:28" x14ac:dyDescent="0.2">
      <c r="A108" s="238">
        <v>334421</v>
      </c>
      <c r="B108" s="238" t="s">
        <v>1649</v>
      </c>
      <c r="C108" s="238" t="s">
        <v>602</v>
      </c>
      <c r="D108" s="238" t="s">
        <v>636</v>
      </c>
      <c r="H108" s="238"/>
      <c r="I108" s="238" t="s">
        <v>4111</v>
      </c>
      <c r="N108" s="238">
        <v>2000</v>
      </c>
      <c r="T108" s="238" t="s">
        <v>4171</v>
      </c>
      <c r="U108" s="238" t="s">
        <v>4171</v>
      </c>
      <c r="V108" s="238" t="s">
        <v>4171</v>
      </c>
      <c r="W108" s="238" t="s">
        <v>4171</v>
      </c>
      <c r="AB108" s="238" t="s">
        <v>7213</v>
      </c>
    </row>
    <row r="109" spans="1:28" x14ac:dyDescent="0.2">
      <c r="A109" s="238">
        <v>335322</v>
      </c>
      <c r="B109" s="238" t="s">
        <v>2952</v>
      </c>
      <c r="C109" s="238" t="s">
        <v>602</v>
      </c>
      <c r="D109" s="238" t="s">
        <v>636</v>
      </c>
      <c r="H109" s="238"/>
      <c r="I109" s="238" t="s">
        <v>4111</v>
      </c>
      <c r="N109" s="238">
        <v>2000</v>
      </c>
      <c r="V109" s="238" t="s">
        <v>4171</v>
      </c>
      <c r="W109" s="238" t="s">
        <v>4171</v>
      </c>
    </row>
    <row r="110" spans="1:28" x14ac:dyDescent="0.2">
      <c r="A110" s="238">
        <v>335646</v>
      </c>
      <c r="B110" s="238" t="s">
        <v>3054</v>
      </c>
      <c r="C110" s="238" t="s">
        <v>364</v>
      </c>
      <c r="D110" s="238" t="s">
        <v>636</v>
      </c>
      <c r="H110" s="238"/>
      <c r="I110" s="238" t="s">
        <v>4111</v>
      </c>
      <c r="N110" s="238">
        <v>2000</v>
      </c>
      <c r="U110" s="238" t="s">
        <v>4171</v>
      </c>
      <c r="V110" s="238" t="s">
        <v>4171</v>
      </c>
      <c r="W110" s="238" t="s">
        <v>4171</v>
      </c>
    </row>
    <row r="111" spans="1:28" x14ac:dyDescent="0.2">
      <c r="A111" s="238">
        <v>338697</v>
      </c>
      <c r="B111" s="238" t="s">
        <v>4919</v>
      </c>
      <c r="C111" s="238" t="s">
        <v>216</v>
      </c>
      <c r="D111" s="238" t="s">
        <v>910</v>
      </c>
      <c r="E111" s="238" t="s">
        <v>65</v>
      </c>
      <c r="F111" s="239">
        <v>32509</v>
      </c>
      <c r="G111" s="238" t="s">
        <v>4525</v>
      </c>
      <c r="H111" s="238" t="s">
        <v>4110</v>
      </c>
      <c r="I111" s="238" t="s">
        <v>4111</v>
      </c>
      <c r="J111" s="238" t="s">
        <v>87</v>
      </c>
      <c r="K111" s="238">
        <v>2007</v>
      </c>
      <c r="L111" s="238" t="s">
        <v>94</v>
      </c>
      <c r="X111" s="238" t="s">
        <v>6807</v>
      </c>
      <c r="Y111" s="238" t="s">
        <v>6808</v>
      </c>
      <c r="Z111" s="238" t="s">
        <v>6809</v>
      </c>
      <c r="AA111" s="238" t="s">
        <v>6810</v>
      </c>
    </row>
    <row r="112" spans="1:28" x14ac:dyDescent="0.2">
      <c r="A112" s="238">
        <v>338832</v>
      </c>
      <c r="B112" s="238" t="s">
        <v>5033</v>
      </c>
      <c r="C112" s="238" t="s">
        <v>216</v>
      </c>
      <c r="D112" s="238" t="s">
        <v>910</v>
      </c>
      <c r="E112" s="238" t="s">
        <v>65</v>
      </c>
      <c r="F112" s="239">
        <v>33440</v>
      </c>
      <c r="G112" s="238" t="s">
        <v>5884</v>
      </c>
      <c r="H112" s="238" t="s">
        <v>4110</v>
      </c>
      <c r="I112" s="238" t="s">
        <v>4111</v>
      </c>
      <c r="J112" s="238" t="s">
        <v>87</v>
      </c>
      <c r="K112" s="238">
        <v>2009</v>
      </c>
      <c r="L112" s="238" t="s">
        <v>94</v>
      </c>
      <c r="X112" s="238" t="s">
        <v>7079</v>
      </c>
      <c r="Y112" s="238" t="s">
        <v>7080</v>
      </c>
      <c r="Z112" s="238" t="s">
        <v>7081</v>
      </c>
      <c r="AA112" s="238" t="s">
        <v>5123</v>
      </c>
    </row>
    <row r="113" spans="1:28" x14ac:dyDescent="0.2">
      <c r="A113" s="238">
        <v>336612</v>
      </c>
      <c r="B113" s="238" t="s">
        <v>3328</v>
      </c>
      <c r="C113" s="238" t="s">
        <v>230</v>
      </c>
      <c r="D113" s="238" t="s">
        <v>910</v>
      </c>
      <c r="E113" s="238" t="s">
        <v>66</v>
      </c>
      <c r="F113" s="239">
        <v>34700</v>
      </c>
      <c r="G113" s="238" t="s">
        <v>84</v>
      </c>
      <c r="H113" s="238" t="s">
        <v>4110</v>
      </c>
      <c r="I113" s="238" t="s">
        <v>4111</v>
      </c>
      <c r="J113" s="238" t="s">
        <v>87</v>
      </c>
      <c r="L113" s="238" t="s">
        <v>94</v>
      </c>
      <c r="X113" s="238" t="s">
        <v>6160</v>
      </c>
      <c r="Y113" s="238" t="s">
        <v>6160</v>
      </c>
      <c r="Z113" s="238" t="s">
        <v>6161</v>
      </c>
      <c r="AA113" s="238" t="s">
        <v>5123</v>
      </c>
    </row>
    <row r="114" spans="1:28" x14ac:dyDescent="0.2">
      <c r="A114" s="238">
        <v>333230</v>
      </c>
      <c r="B114" s="238" t="s">
        <v>1571</v>
      </c>
      <c r="C114" s="238" t="s">
        <v>443</v>
      </c>
      <c r="D114" s="238" t="s">
        <v>1572</v>
      </c>
      <c r="H114" s="238"/>
      <c r="I114" s="238" t="s">
        <v>4111</v>
      </c>
      <c r="N114" s="238">
        <v>2000</v>
      </c>
      <c r="T114" s="238" t="s">
        <v>4171</v>
      </c>
      <c r="U114" s="238" t="s">
        <v>4171</v>
      </c>
      <c r="V114" s="238" t="s">
        <v>4171</v>
      </c>
      <c r="W114" s="238" t="s">
        <v>4171</v>
      </c>
      <c r="AB114" s="238" t="s">
        <v>7213</v>
      </c>
    </row>
    <row r="115" spans="1:28" x14ac:dyDescent="0.2">
      <c r="A115" s="238">
        <v>335111</v>
      </c>
      <c r="B115" s="238" t="s">
        <v>1790</v>
      </c>
      <c r="C115" s="238" t="s">
        <v>232</v>
      </c>
      <c r="D115" s="238" t="s">
        <v>1791</v>
      </c>
      <c r="H115" s="238"/>
      <c r="I115" s="238" t="s">
        <v>4111</v>
      </c>
      <c r="N115" s="238">
        <v>2000</v>
      </c>
      <c r="U115" s="238" t="s">
        <v>4171</v>
      </c>
      <c r="V115" s="238" t="s">
        <v>4171</v>
      </c>
      <c r="W115" s="238" t="s">
        <v>4171</v>
      </c>
    </row>
    <row r="116" spans="1:28" x14ac:dyDescent="0.2">
      <c r="A116" s="238">
        <v>334621</v>
      </c>
      <c r="B116" s="238" t="s">
        <v>4449</v>
      </c>
      <c r="C116" s="238" t="s">
        <v>232</v>
      </c>
      <c r="D116" s="238" t="s">
        <v>227</v>
      </c>
      <c r="H116" s="238"/>
      <c r="I116" s="238" t="s">
        <v>4111</v>
      </c>
      <c r="N116" s="238">
        <v>2000</v>
      </c>
      <c r="AB116" s="238" t="s">
        <v>7214</v>
      </c>
    </row>
    <row r="117" spans="1:28" x14ac:dyDescent="0.2">
      <c r="A117" s="238">
        <v>333224</v>
      </c>
      <c r="B117" s="238" t="s">
        <v>2875</v>
      </c>
      <c r="C117" s="238" t="s">
        <v>203</v>
      </c>
      <c r="D117" s="238" t="s">
        <v>227</v>
      </c>
      <c r="H117" s="238"/>
      <c r="I117" s="238" t="s">
        <v>4111</v>
      </c>
      <c r="N117" s="238">
        <v>2000</v>
      </c>
      <c r="R117" s="238" t="s">
        <v>4171</v>
      </c>
      <c r="S117" s="238" t="s">
        <v>4171</v>
      </c>
      <c r="U117" s="238" t="s">
        <v>4171</v>
      </c>
      <c r="V117" s="238" t="s">
        <v>4171</v>
      </c>
      <c r="W117" s="238" t="s">
        <v>4171</v>
      </c>
      <c r="AB117" s="238" t="s">
        <v>7213</v>
      </c>
    </row>
    <row r="118" spans="1:28" x14ac:dyDescent="0.2">
      <c r="A118" s="238">
        <v>337965</v>
      </c>
      <c r="B118" s="238" t="s">
        <v>3840</v>
      </c>
      <c r="C118" s="238" t="s">
        <v>485</v>
      </c>
      <c r="D118" s="238" t="s">
        <v>227</v>
      </c>
      <c r="H118" s="238"/>
      <c r="I118" s="238" t="s">
        <v>4111</v>
      </c>
      <c r="N118" s="238">
        <v>2000</v>
      </c>
      <c r="V118" s="238" t="s">
        <v>4171</v>
      </c>
      <c r="W118" s="238" t="s">
        <v>4171</v>
      </c>
    </row>
    <row r="119" spans="1:28" x14ac:dyDescent="0.2">
      <c r="A119" s="238">
        <v>335413</v>
      </c>
      <c r="B119" s="238" t="s">
        <v>1857</v>
      </c>
      <c r="C119" s="238" t="s">
        <v>1858</v>
      </c>
      <c r="D119" s="238" t="s">
        <v>227</v>
      </c>
      <c r="E119" s="238" t="s">
        <v>65</v>
      </c>
      <c r="F119" s="239">
        <v>34701</v>
      </c>
      <c r="G119" s="238" t="s">
        <v>84</v>
      </c>
      <c r="H119" s="238" t="s">
        <v>4110</v>
      </c>
      <c r="I119" s="238" t="s">
        <v>4111</v>
      </c>
      <c r="J119" s="238" t="s">
        <v>87</v>
      </c>
      <c r="L119" s="238" t="s">
        <v>84</v>
      </c>
      <c r="X119" s="238" t="s">
        <v>6099</v>
      </c>
      <c r="Y119" s="238" t="s">
        <v>6099</v>
      </c>
      <c r="Z119" s="238" t="s">
        <v>5888</v>
      </c>
      <c r="AA119" s="238" t="s">
        <v>5902</v>
      </c>
    </row>
    <row r="120" spans="1:28" x14ac:dyDescent="0.2">
      <c r="A120" s="238">
        <v>329540</v>
      </c>
      <c r="B120" s="238" t="s">
        <v>2313</v>
      </c>
      <c r="C120" s="238" t="s">
        <v>831</v>
      </c>
      <c r="D120" s="238" t="s">
        <v>227</v>
      </c>
      <c r="H120" s="238"/>
      <c r="I120" s="238" t="s">
        <v>4111</v>
      </c>
      <c r="N120" s="238">
        <v>2000</v>
      </c>
      <c r="S120" s="238" t="s">
        <v>4171</v>
      </c>
      <c r="T120" s="238" t="s">
        <v>4171</v>
      </c>
      <c r="U120" s="238" t="s">
        <v>4171</v>
      </c>
      <c r="V120" s="238" t="s">
        <v>4171</v>
      </c>
      <c r="W120" s="238" t="s">
        <v>4171</v>
      </c>
      <c r="AB120" s="238" t="s">
        <v>7213</v>
      </c>
    </row>
    <row r="121" spans="1:28" x14ac:dyDescent="0.2">
      <c r="A121" s="238">
        <v>335319</v>
      </c>
      <c r="B121" s="238" t="s">
        <v>2951</v>
      </c>
      <c r="C121" s="238" t="s">
        <v>330</v>
      </c>
      <c r="D121" s="238" t="s">
        <v>227</v>
      </c>
      <c r="H121" s="238"/>
      <c r="I121" s="238" t="s">
        <v>4111</v>
      </c>
      <c r="N121" s="238">
        <v>2000</v>
      </c>
      <c r="U121" s="238" t="s">
        <v>4171</v>
      </c>
      <c r="V121" s="238" t="s">
        <v>4171</v>
      </c>
      <c r="W121" s="238" t="s">
        <v>4171</v>
      </c>
    </row>
    <row r="122" spans="1:28" x14ac:dyDescent="0.2">
      <c r="A122" s="238">
        <v>334031</v>
      </c>
      <c r="B122" s="238" t="s">
        <v>1615</v>
      </c>
      <c r="C122" s="238" t="s">
        <v>332</v>
      </c>
      <c r="D122" s="238" t="s">
        <v>227</v>
      </c>
      <c r="H122" s="238"/>
      <c r="I122" s="238" t="s">
        <v>4111</v>
      </c>
      <c r="N122" s="238">
        <v>2000</v>
      </c>
      <c r="S122" s="238" t="s">
        <v>4171</v>
      </c>
      <c r="U122" s="238" t="s">
        <v>4171</v>
      </c>
      <c r="V122" s="238" t="s">
        <v>4171</v>
      </c>
      <c r="W122" s="238" t="s">
        <v>4171</v>
      </c>
      <c r="AB122" s="238" t="s">
        <v>7213</v>
      </c>
    </row>
    <row r="123" spans="1:28" x14ac:dyDescent="0.2">
      <c r="A123" s="238">
        <v>337631</v>
      </c>
      <c r="B123" s="238" t="s">
        <v>1044</v>
      </c>
      <c r="C123" s="238" t="s">
        <v>3675</v>
      </c>
      <c r="D123" s="238" t="s">
        <v>227</v>
      </c>
      <c r="E123" s="238" t="s">
        <v>66</v>
      </c>
      <c r="F123" s="239">
        <v>32903</v>
      </c>
      <c r="G123" s="238" t="s">
        <v>4542</v>
      </c>
      <c r="H123" s="238" t="s">
        <v>4110</v>
      </c>
      <c r="I123" s="238" t="s">
        <v>4111</v>
      </c>
      <c r="J123" s="238" t="s">
        <v>87</v>
      </c>
      <c r="L123" s="238" t="s">
        <v>95</v>
      </c>
      <c r="X123" s="238" t="s">
        <v>6232</v>
      </c>
      <c r="Y123" s="238" t="s">
        <v>6232</v>
      </c>
      <c r="Z123" s="238" t="s">
        <v>5535</v>
      </c>
      <c r="AA123" s="238" t="s">
        <v>5125</v>
      </c>
    </row>
    <row r="124" spans="1:28" x14ac:dyDescent="0.2">
      <c r="A124" s="238">
        <v>335991</v>
      </c>
      <c r="B124" s="238" t="s">
        <v>3149</v>
      </c>
      <c r="C124" s="238" t="s">
        <v>367</v>
      </c>
      <c r="D124" s="238" t="s">
        <v>227</v>
      </c>
      <c r="H124" s="238"/>
      <c r="I124" s="238" t="s">
        <v>4111</v>
      </c>
      <c r="N124" s="238">
        <v>2000</v>
      </c>
      <c r="U124" s="238" t="s">
        <v>4171</v>
      </c>
      <c r="V124" s="238" t="s">
        <v>4171</v>
      </c>
      <c r="W124" s="238" t="s">
        <v>4171</v>
      </c>
    </row>
    <row r="125" spans="1:28" x14ac:dyDescent="0.2">
      <c r="A125" s="238">
        <v>336332</v>
      </c>
      <c r="B125" s="238" t="s">
        <v>3255</v>
      </c>
      <c r="C125" s="238" t="s">
        <v>706</v>
      </c>
      <c r="D125" s="238" t="s">
        <v>227</v>
      </c>
      <c r="H125" s="238"/>
      <c r="I125" s="238" t="s">
        <v>4111</v>
      </c>
      <c r="N125" s="238">
        <v>2000</v>
      </c>
      <c r="W125" s="238" t="s">
        <v>4171</v>
      </c>
    </row>
    <row r="126" spans="1:28" x14ac:dyDescent="0.2">
      <c r="A126" s="238">
        <v>337969</v>
      </c>
      <c r="B126" s="238" t="s">
        <v>969</v>
      </c>
      <c r="C126" s="238" t="s">
        <v>295</v>
      </c>
      <c r="D126" s="238" t="s">
        <v>227</v>
      </c>
      <c r="E126" s="238" t="s">
        <v>65</v>
      </c>
      <c r="F126" s="239">
        <v>32623</v>
      </c>
      <c r="G126" s="238" t="s">
        <v>5593</v>
      </c>
      <c r="H126" s="238" t="s">
        <v>4110</v>
      </c>
      <c r="I126" s="238" t="s">
        <v>4111</v>
      </c>
      <c r="J126" s="238" t="s">
        <v>87</v>
      </c>
      <c r="L126" s="238" t="s">
        <v>93</v>
      </c>
      <c r="X126" s="238" t="s">
        <v>6302</v>
      </c>
      <c r="Y126" s="238" t="s">
        <v>6302</v>
      </c>
      <c r="Z126" s="238" t="s">
        <v>6303</v>
      </c>
      <c r="AA126" s="238" t="s">
        <v>5114</v>
      </c>
    </row>
    <row r="127" spans="1:28" x14ac:dyDescent="0.2">
      <c r="A127" s="238">
        <v>335463</v>
      </c>
      <c r="B127" s="238" t="s">
        <v>918</v>
      </c>
      <c r="C127" s="238" t="s">
        <v>195</v>
      </c>
      <c r="D127" s="238" t="s">
        <v>227</v>
      </c>
      <c r="H127" s="238"/>
      <c r="I127" s="238" t="s">
        <v>4111</v>
      </c>
      <c r="N127" s="238">
        <v>2000</v>
      </c>
      <c r="W127" s="238" t="s">
        <v>4171</v>
      </c>
    </row>
    <row r="128" spans="1:28" x14ac:dyDescent="0.2">
      <c r="A128" s="238">
        <v>328043</v>
      </c>
      <c r="B128" s="238" t="s">
        <v>1466</v>
      </c>
      <c r="C128" s="238" t="s">
        <v>270</v>
      </c>
      <c r="D128" s="238" t="s">
        <v>227</v>
      </c>
      <c r="H128" s="238"/>
      <c r="I128" s="238" t="s">
        <v>4111</v>
      </c>
      <c r="N128" s="238">
        <v>2000</v>
      </c>
      <c r="T128" s="238" t="s">
        <v>4171</v>
      </c>
      <c r="U128" s="238" t="s">
        <v>4171</v>
      </c>
      <c r="V128" s="238" t="s">
        <v>4171</v>
      </c>
      <c r="W128" s="238" t="s">
        <v>4171</v>
      </c>
      <c r="AB128" s="238" t="s">
        <v>7213</v>
      </c>
    </row>
    <row r="129" spans="1:28" x14ac:dyDescent="0.2">
      <c r="A129" s="238">
        <v>337637</v>
      </c>
      <c r="B129" s="238" t="s">
        <v>3677</v>
      </c>
      <c r="C129" s="238" t="s">
        <v>196</v>
      </c>
      <c r="D129" s="238" t="s">
        <v>227</v>
      </c>
      <c r="H129" s="238"/>
      <c r="I129" s="238" t="s">
        <v>4111</v>
      </c>
      <c r="N129" s="238">
        <v>2000</v>
      </c>
      <c r="V129" s="238" t="s">
        <v>4171</v>
      </c>
      <c r="W129" s="238" t="s">
        <v>4171</v>
      </c>
    </row>
    <row r="130" spans="1:28" x14ac:dyDescent="0.2">
      <c r="A130" s="238">
        <v>337516</v>
      </c>
      <c r="B130" s="238" t="s">
        <v>3622</v>
      </c>
      <c r="C130" s="238" t="s">
        <v>195</v>
      </c>
      <c r="D130" s="238" t="s">
        <v>3623</v>
      </c>
      <c r="H130" s="238"/>
      <c r="I130" s="238" t="s">
        <v>4111</v>
      </c>
      <c r="N130" s="238">
        <v>2000</v>
      </c>
      <c r="V130" s="238" t="s">
        <v>4171</v>
      </c>
      <c r="W130" s="238" t="s">
        <v>4171</v>
      </c>
    </row>
    <row r="131" spans="1:28" x14ac:dyDescent="0.2">
      <c r="A131" s="238">
        <v>338232</v>
      </c>
      <c r="B131" s="238" t="s">
        <v>3971</v>
      </c>
      <c r="C131" s="238" t="s">
        <v>3972</v>
      </c>
      <c r="D131" s="238" t="s">
        <v>3973</v>
      </c>
      <c r="H131" s="238"/>
      <c r="I131" s="238" t="s">
        <v>4111</v>
      </c>
      <c r="N131" s="238">
        <v>2000</v>
      </c>
      <c r="V131" s="238" t="s">
        <v>4171</v>
      </c>
      <c r="W131" s="238" t="s">
        <v>4171</v>
      </c>
    </row>
    <row r="132" spans="1:28" x14ac:dyDescent="0.2">
      <c r="A132" s="238">
        <v>329556</v>
      </c>
      <c r="B132" s="238" t="s">
        <v>2315</v>
      </c>
      <c r="C132" s="238" t="s">
        <v>198</v>
      </c>
      <c r="D132" s="238" t="s">
        <v>1166</v>
      </c>
      <c r="H132" s="238"/>
      <c r="I132" s="238" t="s">
        <v>4111</v>
      </c>
      <c r="N132" s="238">
        <v>2000</v>
      </c>
      <c r="S132" s="238" t="s">
        <v>4171</v>
      </c>
      <c r="T132" s="238" t="s">
        <v>4171</v>
      </c>
      <c r="U132" s="238" t="s">
        <v>4171</v>
      </c>
      <c r="V132" s="238" t="s">
        <v>4171</v>
      </c>
      <c r="W132" s="238" t="s">
        <v>4171</v>
      </c>
      <c r="AB132" s="238" t="s">
        <v>7213</v>
      </c>
    </row>
    <row r="133" spans="1:28" x14ac:dyDescent="0.2">
      <c r="A133" s="238">
        <v>334259</v>
      </c>
      <c r="B133" s="238" t="s">
        <v>1165</v>
      </c>
      <c r="C133" s="238" t="s">
        <v>195</v>
      </c>
      <c r="D133" s="238" t="s">
        <v>1166</v>
      </c>
      <c r="H133" s="238"/>
      <c r="I133" s="238" t="s">
        <v>4111</v>
      </c>
      <c r="N133" s="238">
        <v>2000</v>
      </c>
      <c r="V133" s="238" t="s">
        <v>4171</v>
      </c>
      <c r="W133" s="238" t="s">
        <v>4171</v>
      </c>
    </row>
    <row r="134" spans="1:28" x14ac:dyDescent="0.2">
      <c r="A134" s="238">
        <v>332754</v>
      </c>
      <c r="B134" s="238" t="s">
        <v>2411</v>
      </c>
      <c r="C134" s="238" t="s">
        <v>626</v>
      </c>
      <c r="D134" s="238" t="s">
        <v>396</v>
      </c>
      <c r="H134" s="238"/>
      <c r="I134" s="238" t="s">
        <v>4111</v>
      </c>
      <c r="N134" s="238">
        <v>2000</v>
      </c>
      <c r="S134" s="238" t="s">
        <v>4171</v>
      </c>
      <c r="T134" s="238" t="s">
        <v>4171</v>
      </c>
      <c r="U134" s="238" t="s">
        <v>4171</v>
      </c>
      <c r="V134" s="238" t="s">
        <v>4171</v>
      </c>
      <c r="W134" s="238" t="s">
        <v>4171</v>
      </c>
      <c r="AB134" s="238" t="s">
        <v>7213</v>
      </c>
    </row>
    <row r="135" spans="1:28" x14ac:dyDescent="0.2">
      <c r="A135" s="238">
        <v>316278</v>
      </c>
      <c r="B135" s="238" t="s">
        <v>1701</v>
      </c>
      <c r="C135" s="238" t="s">
        <v>267</v>
      </c>
      <c r="D135" s="238" t="s">
        <v>396</v>
      </c>
      <c r="H135" s="238"/>
      <c r="I135" s="238" t="s">
        <v>4111</v>
      </c>
      <c r="N135" s="238">
        <v>2000</v>
      </c>
      <c r="R135" s="238" t="s">
        <v>4171</v>
      </c>
      <c r="U135" s="238" t="s">
        <v>4171</v>
      </c>
      <c r="V135" s="238" t="s">
        <v>4171</v>
      </c>
      <c r="W135" s="238" t="s">
        <v>4171</v>
      </c>
      <c r="AB135" s="238" t="s">
        <v>7213</v>
      </c>
    </row>
    <row r="136" spans="1:28" x14ac:dyDescent="0.2">
      <c r="A136" s="238">
        <v>336390</v>
      </c>
      <c r="B136" s="238" t="s">
        <v>3272</v>
      </c>
      <c r="C136" s="238" t="s">
        <v>2079</v>
      </c>
      <c r="D136" s="238" t="s">
        <v>396</v>
      </c>
      <c r="H136" s="238"/>
      <c r="I136" s="238" t="s">
        <v>4111</v>
      </c>
      <c r="N136" s="238">
        <v>2000</v>
      </c>
      <c r="U136" s="238" t="s">
        <v>4171</v>
      </c>
      <c r="V136" s="238" t="s">
        <v>4171</v>
      </c>
      <c r="W136" s="238" t="s">
        <v>4171</v>
      </c>
    </row>
    <row r="137" spans="1:28" x14ac:dyDescent="0.2">
      <c r="A137" s="238">
        <v>326320</v>
      </c>
      <c r="B137" s="238" t="s">
        <v>1449</v>
      </c>
      <c r="C137" s="238" t="s">
        <v>230</v>
      </c>
      <c r="D137" s="238" t="s">
        <v>396</v>
      </c>
      <c r="H137" s="238"/>
      <c r="I137" s="238" t="s">
        <v>4111</v>
      </c>
      <c r="N137" s="238">
        <v>2000</v>
      </c>
      <c r="S137" s="238" t="s">
        <v>4171</v>
      </c>
      <c r="U137" s="238" t="s">
        <v>4171</v>
      </c>
      <c r="V137" s="238" t="s">
        <v>4171</v>
      </c>
      <c r="W137" s="238" t="s">
        <v>4171</v>
      </c>
      <c r="AB137" s="238" t="s">
        <v>7213</v>
      </c>
    </row>
    <row r="138" spans="1:28" x14ac:dyDescent="0.2">
      <c r="A138" s="238">
        <v>336660</v>
      </c>
      <c r="B138" s="238" t="s">
        <v>3344</v>
      </c>
      <c r="C138" s="238" t="s">
        <v>379</v>
      </c>
      <c r="D138" s="238" t="s">
        <v>396</v>
      </c>
      <c r="H138" s="238"/>
      <c r="I138" s="238" t="s">
        <v>4111</v>
      </c>
      <c r="N138" s="238">
        <v>2000</v>
      </c>
      <c r="U138" s="238" t="s">
        <v>4171</v>
      </c>
      <c r="V138" s="238" t="s">
        <v>4171</v>
      </c>
      <c r="W138" s="238" t="s">
        <v>4171</v>
      </c>
    </row>
    <row r="139" spans="1:28" x14ac:dyDescent="0.2">
      <c r="A139" s="238">
        <v>338800</v>
      </c>
      <c r="B139" s="238" t="s">
        <v>5007</v>
      </c>
      <c r="C139" s="238" t="s">
        <v>303</v>
      </c>
      <c r="D139" s="238" t="s">
        <v>396</v>
      </c>
      <c r="E139" s="238" t="s">
        <v>66</v>
      </c>
      <c r="F139" s="239">
        <v>32291</v>
      </c>
      <c r="G139" s="238" t="s">
        <v>84</v>
      </c>
      <c r="H139" s="238" t="s">
        <v>4110</v>
      </c>
      <c r="I139" s="238" t="s">
        <v>4111</v>
      </c>
      <c r="J139" s="238" t="s">
        <v>85</v>
      </c>
      <c r="K139" s="238">
        <v>2006</v>
      </c>
      <c r="L139" s="238" t="s">
        <v>86</v>
      </c>
      <c r="X139" s="238" t="s">
        <v>7026</v>
      </c>
      <c r="Y139" s="238" t="s">
        <v>7027</v>
      </c>
      <c r="Z139" s="238" t="s">
        <v>7028</v>
      </c>
      <c r="AA139" s="238" t="s">
        <v>5123</v>
      </c>
    </row>
    <row r="140" spans="1:28" x14ac:dyDescent="0.2">
      <c r="A140" s="238">
        <v>330542</v>
      </c>
      <c r="B140" s="238" t="s">
        <v>2827</v>
      </c>
      <c r="C140" s="238" t="s">
        <v>210</v>
      </c>
      <c r="D140" s="238" t="s">
        <v>942</v>
      </c>
      <c r="H140" s="238"/>
      <c r="I140" s="238" t="s">
        <v>4111</v>
      </c>
      <c r="N140" s="238">
        <v>2000</v>
      </c>
      <c r="R140" s="238" t="s">
        <v>4171</v>
      </c>
      <c r="S140" s="238" t="s">
        <v>4171</v>
      </c>
      <c r="U140" s="238" t="s">
        <v>4171</v>
      </c>
      <c r="V140" s="238" t="s">
        <v>4171</v>
      </c>
      <c r="W140" s="238" t="s">
        <v>4171</v>
      </c>
      <c r="AB140" s="238" t="s">
        <v>7213</v>
      </c>
    </row>
    <row r="141" spans="1:28" x14ac:dyDescent="0.2">
      <c r="A141" s="238">
        <v>327262</v>
      </c>
      <c r="B141" s="238" t="s">
        <v>2772</v>
      </c>
      <c r="C141" s="238" t="s">
        <v>1105</v>
      </c>
      <c r="D141" s="238" t="s">
        <v>942</v>
      </c>
      <c r="H141" s="238"/>
      <c r="I141" s="238" t="s">
        <v>4111</v>
      </c>
      <c r="N141" s="238">
        <v>2000</v>
      </c>
      <c r="R141" s="238" t="s">
        <v>4171</v>
      </c>
      <c r="S141" s="238" t="s">
        <v>4171</v>
      </c>
      <c r="U141" s="238" t="s">
        <v>4171</v>
      </c>
      <c r="V141" s="238" t="s">
        <v>4171</v>
      </c>
      <c r="W141" s="238" t="s">
        <v>4171</v>
      </c>
      <c r="AB141" s="238" t="s">
        <v>7213</v>
      </c>
    </row>
    <row r="142" spans="1:28" x14ac:dyDescent="0.2">
      <c r="A142" s="238">
        <v>334600</v>
      </c>
      <c r="B142" s="238" t="s">
        <v>2643</v>
      </c>
      <c r="C142" s="238" t="s">
        <v>533</v>
      </c>
      <c r="D142" s="238" t="s">
        <v>942</v>
      </c>
      <c r="H142" s="238"/>
      <c r="I142" s="238" t="s">
        <v>4111</v>
      </c>
      <c r="N142" s="238">
        <v>2000</v>
      </c>
      <c r="S142" s="238" t="s">
        <v>4171</v>
      </c>
      <c r="T142" s="238" t="s">
        <v>4171</v>
      </c>
      <c r="U142" s="238" t="s">
        <v>4171</v>
      </c>
      <c r="V142" s="238" t="s">
        <v>4171</v>
      </c>
      <c r="W142" s="238" t="s">
        <v>4171</v>
      </c>
      <c r="AB142" s="238" t="s">
        <v>7213</v>
      </c>
    </row>
    <row r="143" spans="1:28" x14ac:dyDescent="0.2">
      <c r="A143" s="238">
        <v>333801</v>
      </c>
      <c r="B143" s="238" t="s">
        <v>1585</v>
      </c>
      <c r="C143" s="238" t="s">
        <v>203</v>
      </c>
      <c r="D143" s="238" t="s">
        <v>565</v>
      </c>
      <c r="H143" s="238"/>
      <c r="I143" s="238" t="s">
        <v>4111</v>
      </c>
      <c r="N143" s="238">
        <v>2000</v>
      </c>
      <c r="W143" s="238" t="s">
        <v>4171</v>
      </c>
      <c r="AB143" s="238" t="s">
        <v>7213</v>
      </c>
    </row>
    <row r="144" spans="1:28" x14ac:dyDescent="0.2">
      <c r="A144" s="238">
        <v>337673</v>
      </c>
      <c r="B144" s="238" t="s">
        <v>3478</v>
      </c>
      <c r="C144" s="238" t="s">
        <v>310</v>
      </c>
      <c r="D144" s="238" t="s">
        <v>4704</v>
      </c>
      <c r="H144" s="238"/>
      <c r="I144" s="238" t="s">
        <v>4111</v>
      </c>
      <c r="N144" s="238">
        <v>2000</v>
      </c>
      <c r="W144" s="238" t="s">
        <v>4171</v>
      </c>
    </row>
    <row r="145" spans="1:28" x14ac:dyDescent="0.2">
      <c r="A145" s="238">
        <v>331855</v>
      </c>
      <c r="B145" s="238" t="s">
        <v>1034</v>
      </c>
      <c r="C145" s="238" t="s">
        <v>1035</v>
      </c>
      <c r="D145" s="238" t="s">
        <v>304</v>
      </c>
      <c r="H145" s="238"/>
      <c r="I145" s="238" t="s">
        <v>4111</v>
      </c>
      <c r="N145" s="238">
        <v>2000</v>
      </c>
      <c r="W145" s="238" t="s">
        <v>4171</v>
      </c>
      <c r="AB145" s="238" t="s">
        <v>7213</v>
      </c>
    </row>
    <row r="146" spans="1:28" x14ac:dyDescent="0.2">
      <c r="A146" s="238">
        <v>333075</v>
      </c>
      <c r="B146" s="238" t="s">
        <v>4473</v>
      </c>
      <c r="C146" s="238" t="s">
        <v>4474</v>
      </c>
      <c r="D146" s="238" t="s">
        <v>304</v>
      </c>
      <c r="H146" s="238"/>
      <c r="I146" s="238" t="s">
        <v>4111</v>
      </c>
      <c r="N146" s="238">
        <v>2000</v>
      </c>
      <c r="T146" s="238" t="s">
        <v>4171</v>
      </c>
      <c r="U146" s="238" t="s">
        <v>4171</v>
      </c>
      <c r="V146" s="238" t="s">
        <v>4171</v>
      </c>
      <c r="AB146" s="238" t="s">
        <v>7214</v>
      </c>
    </row>
    <row r="147" spans="1:28" x14ac:dyDescent="0.2">
      <c r="A147" s="238">
        <v>336453</v>
      </c>
      <c r="B147" s="238" t="s">
        <v>2107</v>
      </c>
      <c r="C147" s="238" t="s">
        <v>708</v>
      </c>
      <c r="D147" s="238" t="s">
        <v>304</v>
      </c>
      <c r="H147" s="238"/>
      <c r="I147" s="238" t="s">
        <v>4111</v>
      </c>
      <c r="N147" s="238">
        <v>2000</v>
      </c>
      <c r="W147" s="238" t="s">
        <v>4171</v>
      </c>
    </row>
    <row r="148" spans="1:28" x14ac:dyDescent="0.2">
      <c r="A148" s="238">
        <v>332838</v>
      </c>
      <c r="B148" s="238" t="s">
        <v>1557</v>
      </c>
      <c r="C148" s="238" t="s">
        <v>522</v>
      </c>
      <c r="D148" s="238" t="s">
        <v>304</v>
      </c>
      <c r="H148" s="238"/>
      <c r="I148" s="238" t="s">
        <v>4111</v>
      </c>
      <c r="N148" s="238">
        <v>2000</v>
      </c>
      <c r="T148" s="238" t="s">
        <v>4171</v>
      </c>
      <c r="U148" s="238" t="s">
        <v>4171</v>
      </c>
      <c r="V148" s="238" t="s">
        <v>4171</v>
      </c>
      <c r="W148" s="238" t="s">
        <v>4171</v>
      </c>
      <c r="AB148" s="238" t="s">
        <v>7213</v>
      </c>
    </row>
    <row r="149" spans="1:28" x14ac:dyDescent="0.2">
      <c r="A149" s="238">
        <v>335971</v>
      </c>
      <c r="B149" s="238" t="s">
        <v>1235</v>
      </c>
      <c r="C149" s="238" t="s">
        <v>561</v>
      </c>
      <c r="D149" s="238" t="s">
        <v>304</v>
      </c>
      <c r="H149" s="238"/>
      <c r="I149" s="238" t="s">
        <v>4111</v>
      </c>
      <c r="N149" s="238">
        <v>2000</v>
      </c>
      <c r="V149" s="238" t="s">
        <v>4171</v>
      </c>
      <c r="W149" s="238" t="s">
        <v>4171</v>
      </c>
    </row>
    <row r="150" spans="1:28" x14ac:dyDescent="0.2">
      <c r="A150" s="238">
        <v>328078</v>
      </c>
      <c r="B150" s="238" t="s">
        <v>1729</v>
      </c>
      <c r="C150" s="238" t="s">
        <v>1730</v>
      </c>
      <c r="D150" s="238" t="s">
        <v>304</v>
      </c>
      <c r="H150" s="238"/>
      <c r="I150" s="238" t="s">
        <v>4111</v>
      </c>
      <c r="N150" s="238">
        <v>2000</v>
      </c>
      <c r="R150" s="238" t="s">
        <v>4171</v>
      </c>
      <c r="S150" s="238" t="s">
        <v>4171</v>
      </c>
      <c r="U150" s="238" t="s">
        <v>4171</v>
      </c>
      <c r="V150" s="238" t="s">
        <v>4171</v>
      </c>
      <c r="W150" s="238" t="s">
        <v>4171</v>
      </c>
    </row>
    <row r="151" spans="1:28" x14ac:dyDescent="0.2">
      <c r="A151" s="238">
        <v>335051</v>
      </c>
      <c r="B151" s="238" t="s">
        <v>2883</v>
      </c>
      <c r="C151" s="238" t="s">
        <v>201</v>
      </c>
      <c r="D151" s="238" t="s">
        <v>304</v>
      </c>
      <c r="H151" s="238"/>
      <c r="I151" s="238" t="s">
        <v>4111</v>
      </c>
      <c r="N151" s="238">
        <v>2000</v>
      </c>
      <c r="U151" s="238" t="s">
        <v>4171</v>
      </c>
      <c r="V151" s="238" t="s">
        <v>4171</v>
      </c>
      <c r="W151" s="238" t="s">
        <v>4171</v>
      </c>
    </row>
    <row r="152" spans="1:28" x14ac:dyDescent="0.2">
      <c r="A152" s="238">
        <v>330850</v>
      </c>
      <c r="B152" s="238" t="s">
        <v>1506</v>
      </c>
      <c r="C152" s="238" t="s">
        <v>894</v>
      </c>
      <c r="D152" s="238" t="s">
        <v>304</v>
      </c>
      <c r="H152" s="238"/>
      <c r="I152" s="238" t="s">
        <v>4111</v>
      </c>
      <c r="N152" s="238">
        <v>2000</v>
      </c>
      <c r="S152" s="238" t="s">
        <v>4171</v>
      </c>
      <c r="U152" s="238" t="s">
        <v>4171</v>
      </c>
      <c r="V152" s="238" t="s">
        <v>4171</v>
      </c>
      <c r="W152" s="238" t="s">
        <v>4171</v>
      </c>
      <c r="AB152" s="238" t="s">
        <v>7213</v>
      </c>
    </row>
    <row r="153" spans="1:28" x14ac:dyDescent="0.2">
      <c r="A153" s="238">
        <v>336804</v>
      </c>
      <c r="B153" s="238" t="s">
        <v>3376</v>
      </c>
      <c r="C153" s="238" t="s">
        <v>629</v>
      </c>
      <c r="D153" s="238" t="s">
        <v>304</v>
      </c>
      <c r="H153" s="238"/>
      <c r="I153" s="238" t="s">
        <v>4111</v>
      </c>
      <c r="N153" s="238">
        <v>2000</v>
      </c>
      <c r="W153" s="238" t="s">
        <v>4171</v>
      </c>
    </row>
    <row r="154" spans="1:28" x14ac:dyDescent="0.2">
      <c r="A154" s="238">
        <v>334229</v>
      </c>
      <c r="B154" s="238" t="s">
        <v>2557</v>
      </c>
      <c r="C154" s="238" t="s">
        <v>249</v>
      </c>
      <c r="D154" s="238" t="s">
        <v>304</v>
      </c>
      <c r="H154" s="238"/>
      <c r="I154" s="238" t="s">
        <v>4111</v>
      </c>
      <c r="N154" s="238">
        <v>2000</v>
      </c>
      <c r="S154" s="238" t="s">
        <v>4171</v>
      </c>
      <c r="T154" s="238" t="s">
        <v>4171</v>
      </c>
      <c r="U154" s="238" t="s">
        <v>4171</v>
      </c>
      <c r="V154" s="238" t="s">
        <v>4171</v>
      </c>
      <c r="W154" s="238" t="s">
        <v>4171</v>
      </c>
      <c r="AB154" s="238" t="s">
        <v>7213</v>
      </c>
    </row>
    <row r="155" spans="1:28" x14ac:dyDescent="0.2">
      <c r="A155" s="238">
        <v>316764</v>
      </c>
      <c r="B155" s="238" t="s">
        <v>1418</v>
      </c>
      <c r="C155" s="238" t="s">
        <v>945</v>
      </c>
      <c r="D155" s="238" t="s">
        <v>304</v>
      </c>
      <c r="H155" s="238"/>
      <c r="I155" s="238" t="s">
        <v>4111</v>
      </c>
      <c r="N155" s="238">
        <v>2000</v>
      </c>
      <c r="T155" s="238" t="s">
        <v>4171</v>
      </c>
      <c r="U155" s="238" t="s">
        <v>4171</v>
      </c>
      <c r="V155" s="238" t="s">
        <v>4171</v>
      </c>
      <c r="W155" s="238" t="s">
        <v>4171</v>
      </c>
    </row>
    <row r="156" spans="1:28" x14ac:dyDescent="0.2">
      <c r="A156" s="238">
        <v>333763</v>
      </c>
      <c r="B156" s="238" t="s">
        <v>2444</v>
      </c>
      <c r="C156" s="238" t="s">
        <v>198</v>
      </c>
      <c r="D156" s="238" t="s">
        <v>304</v>
      </c>
      <c r="H156" s="238"/>
      <c r="I156" s="238" t="s">
        <v>4111</v>
      </c>
      <c r="N156" s="238">
        <v>2000</v>
      </c>
      <c r="S156" s="238" t="s">
        <v>4171</v>
      </c>
      <c r="T156" s="238" t="s">
        <v>4171</v>
      </c>
      <c r="U156" s="238" t="s">
        <v>4171</v>
      </c>
      <c r="V156" s="238" t="s">
        <v>4171</v>
      </c>
      <c r="W156" s="238" t="s">
        <v>4171</v>
      </c>
      <c r="AB156" s="238" t="s">
        <v>7213</v>
      </c>
    </row>
    <row r="157" spans="1:28" x14ac:dyDescent="0.2">
      <c r="A157" s="238">
        <v>337765</v>
      </c>
      <c r="B157" s="238" t="s">
        <v>3743</v>
      </c>
      <c r="C157" s="238" t="s">
        <v>198</v>
      </c>
      <c r="D157" s="238" t="s">
        <v>304</v>
      </c>
      <c r="H157" s="238"/>
      <c r="I157" s="238" t="s">
        <v>4111</v>
      </c>
      <c r="N157" s="238">
        <v>2000</v>
      </c>
      <c r="W157" s="238" t="s">
        <v>4171</v>
      </c>
    </row>
    <row r="158" spans="1:28" x14ac:dyDescent="0.2">
      <c r="A158" s="238">
        <v>338719</v>
      </c>
      <c r="B158" s="238" t="s">
        <v>4941</v>
      </c>
      <c r="C158" s="238" t="s">
        <v>198</v>
      </c>
      <c r="D158" s="238" t="s">
        <v>304</v>
      </c>
      <c r="E158" s="238" t="s">
        <v>65</v>
      </c>
      <c r="F158" s="239">
        <v>36944</v>
      </c>
      <c r="G158" s="238" t="s">
        <v>6859</v>
      </c>
      <c r="H158" s="238" t="s">
        <v>4110</v>
      </c>
      <c r="I158" s="238" t="s">
        <v>4111</v>
      </c>
      <c r="J158" s="238" t="s">
        <v>85</v>
      </c>
      <c r="K158" s="238">
        <v>2019</v>
      </c>
      <c r="L158" s="238" t="s">
        <v>99</v>
      </c>
      <c r="X158" s="238" t="s">
        <v>6860</v>
      </c>
      <c r="Y158" s="238" t="s">
        <v>5568</v>
      </c>
      <c r="Z158" s="238" t="s">
        <v>5560</v>
      </c>
      <c r="AA158" s="238" t="s">
        <v>5943</v>
      </c>
    </row>
    <row r="159" spans="1:28" x14ac:dyDescent="0.2">
      <c r="A159" s="238">
        <v>322327</v>
      </c>
      <c r="B159" s="238" t="s">
        <v>2236</v>
      </c>
      <c r="C159" s="238" t="s">
        <v>2237</v>
      </c>
      <c r="D159" s="238" t="s">
        <v>304</v>
      </c>
      <c r="H159" s="238"/>
      <c r="I159" s="238" t="s">
        <v>4111</v>
      </c>
      <c r="N159" s="238">
        <v>2000</v>
      </c>
      <c r="S159" s="238" t="s">
        <v>4171</v>
      </c>
      <c r="T159" s="238" t="s">
        <v>4171</v>
      </c>
      <c r="U159" s="238" t="s">
        <v>4171</v>
      </c>
      <c r="V159" s="238" t="s">
        <v>4171</v>
      </c>
      <c r="W159" s="238" t="s">
        <v>4171</v>
      </c>
      <c r="AB159" s="238" t="s">
        <v>7213</v>
      </c>
    </row>
    <row r="160" spans="1:28" x14ac:dyDescent="0.2">
      <c r="A160" s="238">
        <v>336193</v>
      </c>
      <c r="B160" s="238" t="s">
        <v>2040</v>
      </c>
      <c r="C160" s="238" t="s">
        <v>352</v>
      </c>
      <c r="D160" s="238" t="s">
        <v>304</v>
      </c>
      <c r="E160" s="238" t="s">
        <v>65</v>
      </c>
      <c r="F160" s="239">
        <v>35197</v>
      </c>
      <c r="G160" s="238" t="s">
        <v>4004</v>
      </c>
      <c r="H160" s="238" t="s">
        <v>4110</v>
      </c>
      <c r="I160" s="238" t="s">
        <v>4111</v>
      </c>
      <c r="J160" s="238" t="s">
        <v>87</v>
      </c>
      <c r="L160" s="238" t="s">
        <v>86</v>
      </c>
      <c r="X160" s="238" t="s">
        <v>5745</v>
      </c>
      <c r="Y160" s="238" t="s">
        <v>5745</v>
      </c>
      <c r="Z160" s="238" t="s">
        <v>5560</v>
      </c>
      <c r="AA160" s="238" t="s">
        <v>5746</v>
      </c>
    </row>
    <row r="161" spans="1:28" x14ac:dyDescent="0.2">
      <c r="A161" s="238">
        <v>338545</v>
      </c>
      <c r="B161" s="238" t="s">
        <v>4643</v>
      </c>
      <c r="C161" s="238" t="s">
        <v>482</v>
      </c>
      <c r="D161" s="238" t="s">
        <v>304</v>
      </c>
      <c r="E161" s="238" t="s">
        <v>65</v>
      </c>
      <c r="F161" s="239">
        <v>34401</v>
      </c>
      <c r="G161" s="238" t="s">
        <v>84</v>
      </c>
      <c r="H161" s="238" t="s">
        <v>4110</v>
      </c>
      <c r="I161" s="238" t="s">
        <v>4111</v>
      </c>
      <c r="J161" s="238" t="s">
        <v>85</v>
      </c>
      <c r="K161" s="238">
        <v>2012</v>
      </c>
      <c r="L161" s="238" t="s">
        <v>84</v>
      </c>
      <c r="X161" s="238" t="s">
        <v>6485</v>
      </c>
      <c r="Y161" s="238" t="s">
        <v>6486</v>
      </c>
      <c r="Z161" s="238" t="s">
        <v>5560</v>
      </c>
      <c r="AA161" s="238" t="s">
        <v>5117</v>
      </c>
    </row>
    <row r="162" spans="1:28" x14ac:dyDescent="0.2">
      <c r="A162" s="238">
        <v>333780</v>
      </c>
      <c r="B162" s="238" t="s">
        <v>1125</v>
      </c>
      <c r="C162" s="238" t="s">
        <v>195</v>
      </c>
      <c r="D162" s="238" t="s">
        <v>304</v>
      </c>
      <c r="H162" s="238"/>
      <c r="I162" s="238" t="s">
        <v>4111</v>
      </c>
      <c r="N162" s="238">
        <v>2000</v>
      </c>
      <c r="V162" s="238" t="s">
        <v>4171</v>
      </c>
      <c r="W162" s="238" t="s">
        <v>4171</v>
      </c>
    </row>
    <row r="163" spans="1:28" x14ac:dyDescent="0.2">
      <c r="A163" s="238">
        <v>332586</v>
      </c>
      <c r="B163" s="238" t="s">
        <v>2403</v>
      </c>
      <c r="C163" s="238" t="s">
        <v>678</v>
      </c>
      <c r="D163" s="238" t="s">
        <v>304</v>
      </c>
      <c r="H163" s="238"/>
      <c r="I163" s="238" t="s">
        <v>4111</v>
      </c>
      <c r="N163" s="238">
        <v>2000</v>
      </c>
      <c r="S163" s="238" t="s">
        <v>4171</v>
      </c>
      <c r="T163" s="238" t="s">
        <v>4171</v>
      </c>
      <c r="U163" s="238" t="s">
        <v>4171</v>
      </c>
      <c r="V163" s="238" t="s">
        <v>4171</v>
      </c>
      <c r="W163" s="238" t="s">
        <v>4171</v>
      </c>
      <c r="AB163" s="238" t="s">
        <v>7213</v>
      </c>
    </row>
    <row r="164" spans="1:28" x14ac:dyDescent="0.2">
      <c r="A164" s="238">
        <v>306132</v>
      </c>
      <c r="B164" s="238" t="s">
        <v>2696</v>
      </c>
      <c r="C164" s="238" t="s">
        <v>2697</v>
      </c>
      <c r="D164" s="238" t="s">
        <v>304</v>
      </c>
      <c r="H164" s="238"/>
      <c r="I164" s="238" t="s">
        <v>4111</v>
      </c>
      <c r="N164" s="238">
        <v>2000</v>
      </c>
      <c r="R164" s="238" t="s">
        <v>4171</v>
      </c>
      <c r="S164" s="238" t="s">
        <v>4171</v>
      </c>
      <c r="U164" s="238" t="s">
        <v>4171</v>
      </c>
      <c r="V164" s="238" t="s">
        <v>4171</v>
      </c>
      <c r="W164" s="238" t="s">
        <v>4171</v>
      </c>
      <c r="AB164" s="238" t="s">
        <v>7213</v>
      </c>
    </row>
    <row r="165" spans="1:28" x14ac:dyDescent="0.2">
      <c r="A165" s="238">
        <v>338841</v>
      </c>
      <c r="B165" s="238" t="s">
        <v>5041</v>
      </c>
      <c r="C165" s="238" t="s">
        <v>5042</v>
      </c>
      <c r="D165" s="238" t="s">
        <v>304</v>
      </c>
      <c r="E165" s="238" t="s">
        <v>65</v>
      </c>
      <c r="F165" s="239">
        <v>28962</v>
      </c>
      <c r="G165" s="238" t="s">
        <v>84</v>
      </c>
      <c r="H165" s="238" t="s">
        <v>4110</v>
      </c>
      <c r="I165" s="238" t="s">
        <v>4111</v>
      </c>
      <c r="J165" s="238" t="s">
        <v>87</v>
      </c>
      <c r="K165" s="238">
        <v>1999</v>
      </c>
      <c r="L165" s="238" t="s">
        <v>84</v>
      </c>
      <c r="X165" s="238" t="s">
        <v>7101</v>
      </c>
      <c r="Y165" s="238" t="s">
        <v>7102</v>
      </c>
      <c r="Z165" s="238" t="s">
        <v>5560</v>
      </c>
      <c r="AA165" s="238" t="s">
        <v>5604</v>
      </c>
    </row>
    <row r="166" spans="1:28" x14ac:dyDescent="0.2">
      <c r="A166" s="238">
        <v>331455</v>
      </c>
      <c r="B166" s="238" t="s">
        <v>2838</v>
      </c>
      <c r="C166" s="238" t="s">
        <v>455</v>
      </c>
      <c r="D166" s="238" t="s">
        <v>304</v>
      </c>
      <c r="H166" s="238"/>
      <c r="I166" s="238" t="s">
        <v>4111</v>
      </c>
      <c r="N166" s="238">
        <v>2000</v>
      </c>
      <c r="W166" s="238" t="s">
        <v>4171</v>
      </c>
      <c r="AB166" s="238" t="s">
        <v>7213</v>
      </c>
    </row>
    <row r="167" spans="1:28" x14ac:dyDescent="0.2">
      <c r="A167" s="238">
        <v>337806</v>
      </c>
      <c r="B167" s="238" t="s">
        <v>3764</v>
      </c>
      <c r="C167" s="238" t="s">
        <v>351</v>
      </c>
      <c r="D167" s="238" t="s">
        <v>304</v>
      </c>
      <c r="H167" s="238"/>
      <c r="I167" s="238" t="s">
        <v>4111</v>
      </c>
      <c r="N167" s="238">
        <v>2000</v>
      </c>
      <c r="V167" s="238" t="s">
        <v>4171</v>
      </c>
      <c r="W167" s="238" t="s">
        <v>4171</v>
      </c>
    </row>
    <row r="168" spans="1:28" x14ac:dyDescent="0.2">
      <c r="A168" s="238">
        <v>335486</v>
      </c>
      <c r="B168" s="238" t="s">
        <v>1870</v>
      </c>
      <c r="C168" s="238" t="s">
        <v>373</v>
      </c>
      <c r="D168" s="238" t="s">
        <v>304</v>
      </c>
      <c r="H168" s="238"/>
      <c r="I168" s="238" t="s">
        <v>4111</v>
      </c>
      <c r="N168" s="238">
        <v>2000</v>
      </c>
      <c r="W168" s="238" t="s">
        <v>4171</v>
      </c>
    </row>
    <row r="169" spans="1:28" x14ac:dyDescent="0.2">
      <c r="A169" s="238">
        <v>335109</v>
      </c>
      <c r="B169" s="238" t="s">
        <v>1789</v>
      </c>
      <c r="C169" s="238" t="s">
        <v>313</v>
      </c>
      <c r="D169" s="238" t="s">
        <v>304</v>
      </c>
      <c r="H169" s="238"/>
      <c r="I169" s="238" t="s">
        <v>4111</v>
      </c>
      <c r="N169" s="238">
        <v>2000</v>
      </c>
      <c r="U169" s="238" t="s">
        <v>4171</v>
      </c>
      <c r="V169" s="238" t="s">
        <v>4171</v>
      </c>
      <c r="W169" s="238" t="s">
        <v>4171</v>
      </c>
    </row>
    <row r="170" spans="1:28" x14ac:dyDescent="0.2">
      <c r="A170" s="238">
        <v>327095</v>
      </c>
      <c r="B170" s="238" t="s">
        <v>993</v>
      </c>
      <c r="C170" s="238" t="s">
        <v>364</v>
      </c>
      <c r="D170" s="238" t="s">
        <v>304</v>
      </c>
      <c r="H170" s="238"/>
      <c r="I170" s="238" t="s">
        <v>4111</v>
      </c>
      <c r="N170" s="238">
        <v>2000</v>
      </c>
      <c r="S170" s="238" t="s">
        <v>4171</v>
      </c>
      <c r="T170" s="238" t="s">
        <v>4171</v>
      </c>
      <c r="U170" s="238" t="s">
        <v>4171</v>
      </c>
      <c r="V170" s="238" t="s">
        <v>4171</v>
      </c>
      <c r="W170" s="238" t="s">
        <v>4171</v>
      </c>
      <c r="AB170" s="238" t="s">
        <v>7213</v>
      </c>
    </row>
    <row r="171" spans="1:28" x14ac:dyDescent="0.2">
      <c r="A171" s="238">
        <v>326494</v>
      </c>
      <c r="B171" s="238" t="s">
        <v>1722</v>
      </c>
      <c r="C171" s="238" t="s">
        <v>430</v>
      </c>
      <c r="D171" s="238" t="s">
        <v>304</v>
      </c>
      <c r="H171" s="238"/>
      <c r="I171" s="238" t="s">
        <v>4111</v>
      </c>
      <c r="N171" s="238">
        <v>2000</v>
      </c>
      <c r="V171" s="238" t="s">
        <v>4171</v>
      </c>
      <c r="W171" s="238" t="s">
        <v>4171</v>
      </c>
    </row>
    <row r="172" spans="1:28" x14ac:dyDescent="0.2">
      <c r="A172" s="238">
        <v>334299</v>
      </c>
      <c r="B172" s="238" t="s">
        <v>2573</v>
      </c>
      <c r="C172" s="238" t="s">
        <v>203</v>
      </c>
      <c r="D172" s="238" t="s">
        <v>457</v>
      </c>
      <c r="H172" s="238"/>
      <c r="I172" s="238" t="s">
        <v>4111</v>
      </c>
      <c r="N172" s="238">
        <v>2000</v>
      </c>
      <c r="S172" s="238" t="s">
        <v>4171</v>
      </c>
      <c r="T172" s="238" t="s">
        <v>4171</v>
      </c>
      <c r="U172" s="238" t="s">
        <v>4171</v>
      </c>
      <c r="V172" s="238" t="s">
        <v>4171</v>
      </c>
      <c r="W172" s="238" t="s">
        <v>4171</v>
      </c>
      <c r="AB172" s="238" t="s">
        <v>7213</v>
      </c>
    </row>
    <row r="173" spans="1:28" x14ac:dyDescent="0.2">
      <c r="A173" s="238">
        <v>325050</v>
      </c>
      <c r="B173" s="238" t="s">
        <v>2745</v>
      </c>
      <c r="C173" s="238" t="s">
        <v>203</v>
      </c>
      <c r="D173" s="238" t="s">
        <v>457</v>
      </c>
      <c r="H173" s="238"/>
      <c r="I173" s="238" t="s">
        <v>4111</v>
      </c>
      <c r="N173" s="238">
        <v>2000</v>
      </c>
      <c r="R173" s="238" t="s">
        <v>4171</v>
      </c>
      <c r="S173" s="238" t="s">
        <v>4171</v>
      </c>
      <c r="U173" s="238" t="s">
        <v>4171</v>
      </c>
      <c r="V173" s="238" t="s">
        <v>4171</v>
      </c>
      <c r="W173" s="238" t="s">
        <v>4171</v>
      </c>
      <c r="AB173" s="238" t="s">
        <v>7213</v>
      </c>
    </row>
    <row r="174" spans="1:28" x14ac:dyDescent="0.2">
      <c r="A174" s="238">
        <v>338786</v>
      </c>
      <c r="B174" s="238" t="s">
        <v>4993</v>
      </c>
      <c r="C174" s="238" t="s">
        <v>195</v>
      </c>
      <c r="D174" s="238" t="s">
        <v>457</v>
      </c>
      <c r="E174" s="238" t="s">
        <v>65</v>
      </c>
      <c r="F174" s="239">
        <v>33440</v>
      </c>
      <c r="G174" s="238" t="s">
        <v>6988</v>
      </c>
      <c r="H174" s="238" t="s">
        <v>4113</v>
      </c>
      <c r="I174" s="238" t="s">
        <v>4111</v>
      </c>
      <c r="J174" s="238" t="s">
        <v>87</v>
      </c>
      <c r="K174" s="238">
        <v>2008</v>
      </c>
      <c r="L174" s="238" t="s">
        <v>84</v>
      </c>
      <c r="X174" s="238" t="s">
        <v>6989</v>
      </c>
      <c r="Y174" s="238" t="s">
        <v>6853</v>
      </c>
      <c r="Z174" s="238" t="s">
        <v>6940</v>
      </c>
      <c r="AA174" s="238" t="s">
        <v>5117</v>
      </c>
    </row>
    <row r="175" spans="1:28" x14ac:dyDescent="0.2">
      <c r="A175" s="238">
        <v>324599</v>
      </c>
      <c r="B175" s="238" t="s">
        <v>2737</v>
      </c>
      <c r="C175" s="238" t="s">
        <v>430</v>
      </c>
      <c r="D175" s="238" t="s">
        <v>457</v>
      </c>
      <c r="H175" s="238"/>
      <c r="I175" s="238" t="s">
        <v>4111</v>
      </c>
      <c r="N175" s="238">
        <v>2000</v>
      </c>
      <c r="R175" s="238" t="s">
        <v>4171</v>
      </c>
      <c r="S175" s="238" t="s">
        <v>4171</v>
      </c>
      <c r="U175" s="238" t="s">
        <v>4171</v>
      </c>
      <c r="V175" s="238" t="s">
        <v>4171</v>
      </c>
      <c r="W175" s="238" t="s">
        <v>4171</v>
      </c>
      <c r="AB175" s="238" t="s">
        <v>7213</v>
      </c>
    </row>
    <row r="176" spans="1:28" x14ac:dyDescent="0.2">
      <c r="A176" s="238">
        <v>329901</v>
      </c>
      <c r="B176" s="238" t="s">
        <v>2322</v>
      </c>
      <c r="C176" s="238" t="s">
        <v>203</v>
      </c>
      <c r="D176" s="238" t="s">
        <v>436</v>
      </c>
      <c r="H176" s="238"/>
      <c r="I176" s="238" t="s">
        <v>4111</v>
      </c>
      <c r="N176" s="238">
        <v>2000</v>
      </c>
      <c r="S176" s="238" t="s">
        <v>4171</v>
      </c>
      <c r="T176" s="238" t="s">
        <v>4171</v>
      </c>
      <c r="U176" s="238" t="s">
        <v>4171</v>
      </c>
      <c r="V176" s="238" t="s">
        <v>4171</v>
      </c>
      <c r="W176" s="238" t="s">
        <v>4171</v>
      </c>
      <c r="AB176" s="238" t="s">
        <v>7213</v>
      </c>
    </row>
    <row r="177" spans="1:28" x14ac:dyDescent="0.2">
      <c r="A177" s="238">
        <v>337401</v>
      </c>
      <c r="B177" s="238" t="s">
        <v>3560</v>
      </c>
      <c r="C177" s="238" t="s">
        <v>203</v>
      </c>
      <c r="D177" s="238" t="s">
        <v>436</v>
      </c>
      <c r="H177" s="238"/>
      <c r="I177" s="238" t="s">
        <v>4111</v>
      </c>
      <c r="N177" s="238">
        <v>2000</v>
      </c>
      <c r="V177" s="238" t="s">
        <v>4171</v>
      </c>
      <c r="W177" s="238" t="s">
        <v>4171</v>
      </c>
    </row>
    <row r="178" spans="1:28" x14ac:dyDescent="0.2">
      <c r="A178" s="238">
        <v>332922</v>
      </c>
      <c r="B178" s="238" t="s">
        <v>1562</v>
      </c>
      <c r="C178" s="238" t="s">
        <v>437</v>
      </c>
      <c r="D178" s="238" t="s">
        <v>436</v>
      </c>
      <c r="H178" s="238"/>
      <c r="I178" s="238" t="s">
        <v>4111</v>
      </c>
      <c r="N178" s="238">
        <v>2000</v>
      </c>
      <c r="S178" s="238" t="s">
        <v>4171</v>
      </c>
      <c r="U178" s="238" t="s">
        <v>4171</v>
      </c>
      <c r="V178" s="238" t="s">
        <v>4171</v>
      </c>
      <c r="W178" s="238" t="s">
        <v>4171</v>
      </c>
      <c r="AB178" s="238" t="s">
        <v>7213</v>
      </c>
    </row>
    <row r="179" spans="1:28" x14ac:dyDescent="0.2">
      <c r="A179" s="238">
        <v>329697</v>
      </c>
      <c r="B179" s="238" t="s">
        <v>4293</v>
      </c>
      <c r="C179" s="238" t="s">
        <v>402</v>
      </c>
      <c r="D179" s="238" t="s">
        <v>436</v>
      </c>
      <c r="H179" s="238"/>
      <c r="I179" s="238" t="s">
        <v>4111</v>
      </c>
      <c r="N179" s="238">
        <v>2000</v>
      </c>
      <c r="AB179" s="238" t="s">
        <v>7214</v>
      </c>
    </row>
    <row r="180" spans="1:28" x14ac:dyDescent="0.2">
      <c r="A180" s="238">
        <v>338753</v>
      </c>
      <c r="B180" s="238" t="s">
        <v>4968</v>
      </c>
      <c r="C180" s="238" t="s">
        <v>267</v>
      </c>
      <c r="D180" s="238" t="s">
        <v>436</v>
      </c>
      <c r="E180" s="238" t="s">
        <v>65</v>
      </c>
      <c r="F180" s="239">
        <v>32509</v>
      </c>
      <c r="G180" s="238" t="s">
        <v>4399</v>
      </c>
      <c r="H180" s="238" t="s">
        <v>4110</v>
      </c>
      <c r="I180" s="238" t="s">
        <v>4111</v>
      </c>
      <c r="J180" s="238" t="s">
        <v>85</v>
      </c>
      <c r="K180" s="238">
        <v>2006</v>
      </c>
      <c r="L180" s="238" t="s">
        <v>86</v>
      </c>
      <c r="X180" s="238" t="s">
        <v>6931</v>
      </c>
      <c r="Y180" s="238" t="s">
        <v>5545</v>
      </c>
      <c r="Z180" s="238" t="s">
        <v>6000</v>
      </c>
      <c r="AA180" s="238" t="s">
        <v>5109</v>
      </c>
    </row>
    <row r="181" spans="1:28" x14ac:dyDescent="0.2">
      <c r="A181" s="238">
        <v>336302</v>
      </c>
      <c r="B181" s="238" t="s">
        <v>3242</v>
      </c>
      <c r="C181" s="238" t="s">
        <v>967</v>
      </c>
      <c r="D181" s="238" t="s">
        <v>436</v>
      </c>
      <c r="H181" s="238"/>
      <c r="I181" s="238" t="s">
        <v>4111</v>
      </c>
      <c r="N181" s="238">
        <v>2000</v>
      </c>
      <c r="U181" s="238" t="s">
        <v>4171</v>
      </c>
      <c r="V181" s="238" t="s">
        <v>4171</v>
      </c>
      <c r="W181" s="238" t="s">
        <v>4171</v>
      </c>
    </row>
    <row r="182" spans="1:28" x14ac:dyDescent="0.2">
      <c r="A182" s="238">
        <v>331564</v>
      </c>
      <c r="B182" s="238" t="s">
        <v>1014</v>
      </c>
      <c r="C182" s="238" t="s">
        <v>198</v>
      </c>
      <c r="D182" s="238" t="s">
        <v>436</v>
      </c>
      <c r="H182" s="238"/>
      <c r="I182" s="238" t="s">
        <v>4111</v>
      </c>
      <c r="N182" s="238">
        <v>2000</v>
      </c>
      <c r="V182" s="238" t="s">
        <v>4171</v>
      </c>
      <c r="W182" s="238" t="s">
        <v>4171</v>
      </c>
    </row>
    <row r="183" spans="1:28" x14ac:dyDescent="0.2">
      <c r="A183" s="238">
        <v>332700</v>
      </c>
      <c r="B183" s="238" t="s">
        <v>2409</v>
      </c>
      <c r="C183" s="238" t="s">
        <v>531</v>
      </c>
      <c r="D183" s="238" t="s">
        <v>436</v>
      </c>
      <c r="H183" s="238"/>
      <c r="I183" s="238" t="s">
        <v>4111</v>
      </c>
      <c r="N183" s="238">
        <v>2000</v>
      </c>
      <c r="S183" s="238" t="s">
        <v>4171</v>
      </c>
      <c r="T183" s="238" t="s">
        <v>4171</v>
      </c>
      <c r="U183" s="238" t="s">
        <v>4171</v>
      </c>
      <c r="V183" s="238" t="s">
        <v>4171</v>
      </c>
      <c r="W183" s="238" t="s">
        <v>4171</v>
      </c>
      <c r="AB183" s="238" t="s">
        <v>7213</v>
      </c>
    </row>
    <row r="184" spans="1:28" x14ac:dyDescent="0.2">
      <c r="A184" s="238">
        <v>336231</v>
      </c>
      <c r="B184" s="238" t="s">
        <v>2056</v>
      </c>
      <c r="C184" s="238" t="s">
        <v>521</v>
      </c>
      <c r="D184" s="238" t="s">
        <v>436</v>
      </c>
      <c r="E184" s="238" t="s">
        <v>66</v>
      </c>
      <c r="F184" s="239">
        <v>31066</v>
      </c>
      <c r="G184" s="238" t="s">
        <v>84</v>
      </c>
      <c r="H184" s="238" t="s">
        <v>4110</v>
      </c>
      <c r="I184" s="238" t="s">
        <v>4111</v>
      </c>
      <c r="J184" s="238" t="s">
        <v>87</v>
      </c>
      <c r="L184" s="238" t="s">
        <v>86</v>
      </c>
      <c r="X184" s="238" t="s">
        <v>5747</v>
      </c>
      <c r="Y184" s="238" t="s">
        <v>5747</v>
      </c>
      <c r="Z184" s="238" t="s">
        <v>5748</v>
      </c>
      <c r="AA184" s="238" t="s">
        <v>5117</v>
      </c>
    </row>
    <row r="185" spans="1:28" x14ac:dyDescent="0.2">
      <c r="A185" s="238">
        <v>335842</v>
      </c>
      <c r="B185" s="238" t="s">
        <v>1950</v>
      </c>
      <c r="C185" s="238" t="s">
        <v>634</v>
      </c>
      <c r="D185" s="238" t="s">
        <v>436</v>
      </c>
      <c r="H185" s="238"/>
      <c r="I185" s="238" t="s">
        <v>4111</v>
      </c>
      <c r="N185" s="238">
        <v>2000</v>
      </c>
      <c r="U185" s="238" t="s">
        <v>4171</v>
      </c>
      <c r="V185" s="238" t="s">
        <v>4171</v>
      </c>
      <c r="W185" s="238" t="s">
        <v>4171</v>
      </c>
    </row>
    <row r="186" spans="1:28" x14ac:dyDescent="0.2">
      <c r="A186" s="238">
        <v>315924</v>
      </c>
      <c r="B186" s="238" t="s">
        <v>2210</v>
      </c>
      <c r="C186" s="238" t="s">
        <v>224</v>
      </c>
      <c r="D186" s="238" t="s">
        <v>436</v>
      </c>
      <c r="H186" s="238"/>
      <c r="I186" s="238" t="s">
        <v>4111</v>
      </c>
      <c r="N186" s="238">
        <v>2000</v>
      </c>
      <c r="S186" s="238" t="s">
        <v>4171</v>
      </c>
      <c r="T186" s="238" t="s">
        <v>4171</v>
      </c>
      <c r="U186" s="238" t="s">
        <v>4171</v>
      </c>
      <c r="V186" s="238" t="s">
        <v>4171</v>
      </c>
      <c r="W186" s="238" t="s">
        <v>4171</v>
      </c>
      <c r="AB186" s="238" t="s">
        <v>7213</v>
      </c>
    </row>
    <row r="187" spans="1:28" x14ac:dyDescent="0.2">
      <c r="A187" s="238">
        <v>334786</v>
      </c>
      <c r="B187" s="238" t="s">
        <v>1690</v>
      </c>
      <c r="C187" s="238" t="s">
        <v>559</v>
      </c>
      <c r="D187" s="238" t="s">
        <v>436</v>
      </c>
      <c r="H187" s="238"/>
      <c r="I187" s="238" t="s">
        <v>4111</v>
      </c>
      <c r="N187" s="238">
        <v>2000</v>
      </c>
      <c r="S187" s="238" t="s">
        <v>4171</v>
      </c>
      <c r="U187" s="238" t="s">
        <v>4171</v>
      </c>
      <c r="V187" s="238" t="s">
        <v>4171</v>
      </c>
      <c r="W187" s="238" t="s">
        <v>4171</v>
      </c>
      <c r="AB187" s="238" t="s">
        <v>7213</v>
      </c>
    </row>
    <row r="188" spans="1:28" x14ac:dyDescent="0.2">
      <c r="A188" s="238">
        <v>333750</v>
      </c>
      <c r="B188" s="238" t="s">
        <v>1124</v>
      </c>
      <c r="C188" s="238" t="s">
        <v>195</v>
      </c>
      <c r="D188" s="238" t="s">
        <v>436</v>
      </c>
      <c r="H188" s="238"/>
      <c r="I188" s="238" t="s">
        <v>4111</v>
      </c>
      <c r="N188" s="238">
        <v>2000</v>
      </c>
      <c r="U188" s="238" t="s">
        <v>4171</v>
      </c>
      <c r="V188" s="238" t="s">
        <v>4171</v>
      </c>
      <c r="W188" s="238" t="s">
        <v>4171</v>
      </c>
      <c r="AB188" s="238" t="s">
        <v>7213</v>
      </c>
    </row>
    <row r="189" spans="1:28" x14ac:dyDescent="0.2">
      <c r="A189" s="238">
        <v>337253</v>
      </c>
      <c r="B189" s="238" t="s">
        <v>2199</v>
      </c>
      <c r="C189" s="238" t="s">
        <v>195</v>
      </c>
      <c r="D189" s="238" t="s">
        <v>436</v>
      </c>
      <c r="H189" s="238"/>
      <c r="I189" s="238" t="s">
        <v>4111</v>
      </c>
      <c r="N189" s="238">
        <v>2000</v>
      </c>
      <c r="V189" s="238" t="s">
        <v>4171</v>
      </c>
      <c r="W189" s="238" t="s">
        <v>4171</v>
      </c>
    </row>
    <row r="190" spans="1:28" x14ac:dyDescent="0.2">
      <c r="A190" s="238">
        <v>334169</v>
      </c>
      <c r="B190" s="238" t="s">
        <v>1628</v>
      </c>
      <c r="C190" s="238" t="s">
        <v>196</v>
      </c>
      <c r="D190" s="238" t="s">
        <v>436</v>
      </c>
      <c r="H190" s="238"/>
      <c r="I190" s="238" t="s">
        <v>4111</v>
      </c>
      <c r="N190" s="238">
        <v>2000</v>
      </c>
      <c r="S190" s="238" t="s">
        <v>4171</v>
      </c>
      <c r="U190" s="238" t="s">
        <v>4171</v>
      </c>
      <c r="V190" s="238" t="s">
        <v>4171</v>
      </c>
      <c r="W190" s="238" t="s">
        <v>4171</v>
      </c>
      <c r="AB190" s="238" t="s">
        <v>7213</v>
      </c>
    </row>
    <row r="191" spans="1:28" x14ac:dyDescent="0.2">
      <c r="A191" s="238">
        <v>331370</v>
      </c>
      <c r="B191" s="238" t="s">
        <v>1000</v>
      </c>
      <c r="C191" s="238" t="s">
        <v>196</v>
      </c>
      <c r="D191" s="238" t="s">
        <v>436</v>
      </c>
      <c r="H191" s="238"/>
      <c r="I191" s="238" t="s">
        <v>4111</v>
      </c>
      <c r="N191" s="238">
        <v>2000</v>
      </c>
      <c r="V191" s="238" t="s">
        <v>4171</v>
      </c>
      <c r="W191" s="238" t="s">
        <v>4171</v>
      </c>
      <c r="AB191" s="238" t="s">
        <v>7213</v>
      </c>
    </row>
    <row r="192" spans="1:28" x14ac:dyDescent="0.2">
      <c r="A192" s="238">
        <v>337528</v>
      </c>
      <c r="B192" s="238" t="s">
        <v>3627</v>
      </c>
      <c r="C192" s="238" t="s">
        <v>196</v>
      </c>
      <c r="D192" s="238" t="s">
        <v>436</v>
      </c>
      <c r="H192" s="238"/>
      <c r="I192" s="238" t="s">
        <v>4111</v>
      </c>
      <c r="N192" s="238">
        <v>2000</v>
      </c>
      <c r="W192" s="238" t="s">
        <v>4171</v>
      </c>
    </row>
    <row r="193" spans="1:28" x14ac:dyDescent="0.2">
      <c r="A193" s="238">
        <v>331646</v>
      </c>
      <c r="B193" s="238" t="s">
        <v>2369</v>
      </c>
      <c r="C193" s="238" t="s">
        <v>421</v>
      </c>
      <c r="D193" s="238" t="s">
        <v>436</v>
      </c>
      <c r="H193" s="238"/>
      <c r="I193" s="238" t="s">
        <v>4111</v>
      </c>
      <c r="N193" s="238">
        <v>2000</v>
      </c>
      <c r="S193" s="238" t="s">
        <v>4171</v>
      </c>
      <c r="T193" s="238" t="s">
        <v>4171</v>
      </c>
      <c r="U193" s="238" t="s">
        <v>4171</v>
      </c>
      <c r="V193" s="238" t="s">
        <v>4171</v>
      </c>
      <c r="W193" s="238" t="s">
        <v>4171</v>
      </c>
      <c r="AB193" s="238" t="s">
        <v>7213</v>
      </c>
    </row>
    <row r="194" spans="1:28" x14ac:dyDescent="0.2">
      <c r="A194" s="238">
        <v>338099</v>
      </c>
      <c r="B194" s="238" t="s">
        <v>3907</v>
      </c>
      <c r="C194" s="238" t="s">
        <v>385</v>
      </c>
      <c r="D194" s="238" t="s">
        <v>436</v>
      </c>
      <c r="H194" s="238"/>
      <c r="I194" s="238" t="s">
        <v>4111</v>
      </c>
      <c r="N194" s="238">
        <v>2000</v>
      </c>
      <c r="W194" s="238" t="s">
        <v>4171</v>
      </c>
    </row>
    <row r="195" spans="1:28" x14ac:dyDescent="0.2">
      <c r="A195" s="238">
        <v>332660</v>
      </c>
      <c r="B195" s="238" t="s">
        <v>1315</v>
      </c>
      <c r="C195" s="238" t="s">
        <v>309</v>
      </c>
      <c r="D195" s="238" t="s">
        <v>436</v>
      </c>
      <c r="H195" s="238"/>
      <c r="I195" s="238" t="s">
        <v>4111</v>
      </c>
      <c r="N195" s="238">
        <v>2000</v>
      </c>
      <c r="V195" s="238" t="s">
        <v>4171</v>
      </c>
      <c r="W195" s="238" t="s">
        <v>4171</v>
      </c>
      <c r="AB195" s="238" t="s">
        <v>7213</v>
      </c>
    </row>
    <row r="196" spans="1:28" x14ac:dyDescent="0.2">
      <c r="A196" s="238">
        <v>327527</v>
      </c>
      <c r="B196" s="238" t="s">
        <v>2779</v>
      </c>
      <c r="C196" s="238" t="s">
        <v>225</v>
      </c>
      <c r="D196" s="238" t="s">
        <v>436</v>
      </c>
      <c r="H196" s="238"/>
      <c r="I196" s="238" t="s">
        <v>4111</v>
      </c>
      <c r="N196" s="238">
        <v>2000</v>
      </c>
      <c r="R196" s="238" t="s">
        <v>4171</v>
      </c>
      <c r="S196" s="238" t="s">
        <v>4171</v>
      </c>
      <c r="U196" s="238" t="s">
        <v>4171</v>
      </c>
      <c r="V196" s="238" t="s">
        <v>4171</v>
      </c>
      <c r="W196" s="238" t="s">
        <v>4171</v>
      </c>
      <c r="AB196" s="238" t="s">
        <v>7213</v>
      </c>
    </row>
    <row r="197" spans="1:28" x14ac:dyDescent="0.2">
      <c r="A197" s="238">
        <v>337985</v>
      </c>
      <c r="B197" s="238" t="s">
        <v>1183</v>
      </c>
      <c r="C197" s="238" t="s">
        <v>340</v>
      </c>
      <c r="D197" s="238" t="s">
        <v>1103</v>
      </c>
      <c r="H197" s="238"/>
      <c r="I197" s="238" t="s">
        <v>4111</v>
      </c>
      <c r="N197" s="238">
        <v>2000</v>
      </c>
      <c r="V197" s="238" t="s">
        <v>4171</v>
      </c>
      <c r="W197" s="238" t="s">
        <v>4171</v>
      </c>
    </row>
    <row r="198" spans="1:28" x14ac:dyDescent="0.2">
      <c r="A198" s="238">
        <v>329827</v>
      </c>
      <c r="B198" s="238" t="s">
        <v>2813</v>
      </c>
      <c r="C198" s="238" t="s">
        <v>524</v>
      </c>
      <c r="D198" s="238" t="s">
        <v>1103</v>
      </c>
      <c r="H198" s="238"/>
      <c r="I198" s="238" t="s">
        <v>4111</v>
      </c>
      <c r="N198" s="238">
        <v>2000</v>
      </c>
      <c r="R198" s="238" t="s">
        <v>4171</v>
      </c>
      <c r="S198" s="238" t="s">
        <v>4171</v>
      </c>
      <c r="U198" s="238" t="s">
        <v>4171</v>
      </c>
      <c r="V198" s="238" t="s">
        <v>4171</v>
      </c>
      <c r="W198" s="238" t="s">
        <v>4171</v>
      </c>
      <c r="AB198" s="238" t="s">
        <v>7213</v>
      </c>
    </row>
    <row r="199" spans="1:28" x14ac:dyDescent="0.2">
      <c r="A199" s="238">
        <v>337456</v>
      </c>
      <c r="B199" s="238" t="s">
        <v>3593</v>
      </c>
      <c r="C199" s="238" t="s">
        <v>3467</v>
      </c>
      <c r="D199" s="238" t="s">
        <v>3468</v>
      </c>
      <c r="E199" s="238" t="s">
        <v>66</v>
      </c>
      <c r="F199" s="239">
        <v>30926</v>
      </c>
      <c r="G199" s="238" t="s">
        <v>4076</v>
      </c>
      <c r="H199" s="238" t="s">
        <v>4110</v>
      </c>
      <c r="I199" s="238" t="s">
        <v>4111</v>
      </c>
      <c r="J199" s="238" t="s">
        <v>87</v>
      </c>
      <c r="L199" s="238" t="s">
        <v>84</v>
      </c>
      <c r="X199" s="238" t="s">
        <v>6196</v>
      </c>
      <c r="Y199" s="238" t="s">
        <v>6196</v>
      </c>
      <c r="Z199" s="238" t="s">
        <v>5930</v>
      </c>
      <c r="AA199" s="238" t="s">
        <v>6197</v>
      </c>
    </row>
    <row r="200" spans="1:28" x14ac:dyDescent="0.2">
      <c r="A200" s="238">
        <v>337630</v>
      </c>
      <c r="B200" s="238" t="s">
        <v>3674</v>
      </c>
      <c r="C200" s="238" t="s">
        <v>270</v>
      </c>
      <c r="D200" s="238" t="s">
        <v>3468</v>
      </c>
      <c r="H200" s="238"/>
      <c r="I200" s="238" t="s">
        <v>4111</v>
      </c>
      <c r="N200" s="238">
        <v>2000</v>
      </c>
      <c r="V200" s="238" t="s">
        <v>4171</v>
      </c>
      <c r="W200" s="238" t="s">
        <v>4171</v>
      </c>
    </row>
    <row r="201" spans="1:28" x14ac:dyDescent="0.2">
      <c r="A201" s="238">
        <v>337189</v>
      </c>
      <c r="B201" s="238" t="s">
        <v>3415</v>
      </c>
      <c r="C201" s="238" t="s">
        <v>245</v>
      </c>
      <c r="D201" s="238" t="s">
        <v>357</v>
      </c>
      <c r="H201" s="238"/>
      <c r="I201" s="238" t="s">
        <v>4111</v>
      </c>
      <c r="N201" s="238">
        <v>2000</v>
      </c>
      <c r="U201" s="238" t="s">
        <v>4171</v>
      </c>
      <c r="V201" s="238" t="s">
        <v>4171</v>
      </c>
      <c r="W201" s="238" t="s">
        <v>4171</v>
      </c>
    </row>
    <row r="202" spans="1:28" x14ac:dyDescent="0.2">
      <c r="A202" s="238">
        <v>310291</v>
      </c>
      <c r="B202" s="238" t="s">
        <v>1415</v>
      </c>
      <c r="C202" s="238" t="s">
        <v>232</v>
      </c>
      <c r="D202" s="238" t="s">
        <v>286</v>
      </c>
      <c r="H202" s="238"/>
      <c r="I202" s="238" t="s">
        <v>4111</v>
      </c>
      <c r="N202" s="238">
        <v>2000</v>
      </c>
      <c r="S202" s="238" t="s">
        <v>4171</v>
      </c>
      <c r="T202" s="238" t="s">
        <v>4171</v>
      </c>
      <c r="U202" s="238" t="s">
        <v>4171</v>
      </c>
      <c r="V202" s="238" t="s">
        <v>4171</v>
      </c>
      <c r="W202" s="238" t="s">
        <v>4171</v>
      </c>
      <c r="AB202" s="238" t="s">
        <v>7213</v>
      </c>
    </row>
    <row r="203" spans="1:28" x14ac:dyDescent="0.2">
      <c r="A203" s="238">
        <v>335116</v>
      </c>
      <c r="B203" s="238" t="s">
        <v>2894</v>
      </c>
      <c r="C203" s="238" t="s">
        <v>388</v>
      </c>
      <c r="D203" s="238" t="s">
        <v>286</v>
      </c>
      <c r="H203" s="238"/>
      <c r="I203" s="238" t="s">
        <v>4111</v>
      </c>
      <c r="N203" s="238">
        <v>2000</v>
      </c>
      <c r="U203" s="238" t="s">
        <v>4171</v>
      </c>
      <c r="V203" s="238" t="s">
        <v>4171</v>
      </c>
      <c r="W203" s="238" t="s">
        <v>4171</v>
      </c>
    </row>
    <row r="204" spans="1:28" x14ac:dyDescent="0.2">
      <c r="A204" s="238">
        <v>338602</v>
      </c>
      <c r="B204" s="238" t="s">
        <v>4835</v>
      </c>
      <c r="C204" s="238" t="s">
        <v>260</v>
      </c>
      <c r="D204" s="238" t="s">
        <v>286</v>
      </c>
      <c r="E204" s="238" t="s">
        <v>66</v>
      </c>
      <c r="F204" s="239">
        <v>30558</v>
      </c>
      <c r="G204" s="238" t="s">
        <v>6600</v>
      </c>
      <c r="H204" s="238" t="s">
        <v>4110</v>
      </c>
      <c r="I204" s="238" t="s">
        <v>4111</v>
      </c>
      <c r="J204" s="238" t="s">
        <v>87</v>
      </c>
      <c r="K204" s="238">
        <v>2003</v>
      </c>
      <c r="L204" s="238" t="s">
        <v>84</v>
      </c>
      <c r="X204" s="238" t="s">
        <v>6601</v>
      </c>
      <c r="Y204" s="238" t="s">
        <v>6602</v>
      </c>
      <c r="Z204" s="238" t="s">
        <v>5602</v>
      </c>
      <c r="AA204" s="238" t="s">
        <v>6603</v>
      </c>
    </row>
    <row r="205" spans="1:28" x14ac:dyDescent="0.2">
      <c r="A205" s="238">
        <v>334496</v>
      </c>
      <c r="B205" s="238" t="s">
        <v>1383</v>
      </c>
      <c r="C205" s="238" t="s">
        <v>330</v>
      </c>
      <c r="D205" s="238" t="s">
        <v>286</v>
      </c>
      <c r="H205" s="238"/>
      <c r="I205" s="238" t="s">
        <v>4111</v>
      </c>
      <c r="N205" s="238">
        <v>2000</v>
      </c>
      <c r="V205" s="238" t="s">
        <v>4171</v>
      </c>
      <c r="W205" s="238" t="s">
        <v>4171</v>
      </c>
      <c r="AB205" s="238" t="s">
        <v>7213</v>
      </c>
    </row>
    <row r="206" spans="1:28" x14ac:dyDescent="0.2">
      <c r="A206" s="238">
        <v>335846</v>
      </c>
      <c r="B206" s="238" t="s">
        <v>1953</v>
      </c>
      <c r="C206" s="238" t="s">
        <v>330</v>
      </c>
      <c r="D206" s="238" t="s">
        <v>286</v>
      </c>
      <c r="E206" s="238" t="s">
        <v>65</v>
      </c>
      <c r="F206" s="239">
        <v>35855</v>
      </c>
      <c r="G206" s="238" t="s">
        <v>5708</v>
      </c>
      <c r="H206" s="238" t="s">
        <v>4110</v>
      </c>
      <c r="I206" s="238" t="s">
        <v>4111</v>
      </c>
      <c r="J206" s="238" t="s">
        <v>85</v>
      </c>
      <c r="L206" s="238" t="s">
        <v>100</v>
      </c>
      <c r="X206" s="238" t="s">
        <v>5709</v>
      </c>
      <c r="Y206" s="238" t="s">
        <v>5709</v>
      </c>
      <c r="Z206" s="238" t="s">
        <v>5710</v>
      </c>
      <c r="AA206" s="238" t="s">
        <v>5711</v>
      </c>
    </row>
    <row r="207" spans="1:28" x14ac:dyDescent="0.2">
      <c r="A207" s="238">
        <v>337315</v>
      </c>
      <c r="B207" s="238" t="s">
        <v>3526</v>
      </c>
      <c r="C207" s="238" t="s">
        <v>272</v>
      </c>
      <c r="D207" s="238" t="s">
        <v>286</v>
      </c>
      <c r="H207" s="238"/>
      <c r="I207" s="238" t="s">
        <v>4111</v>
      </c>
      <c r="N207" s="238">
        <v>2000</v>
      </c>
      <c r="V207" s="238" t="s">
        <v>4171</v>
      </c>
      <c r="W207" s="238" t="s">
        <v>4171</v>
      </c>
    </row>
    <row r="208" spans="1:28" x14ac:dyDescent="0.2">
      <c r="A208" s="238">
        <v>326336</v>
      </c>
      <c r="B208" s="238" t="s">
        <v>2271</v>
      </c>
      <c r="C208" s="238" t="s">
        <v>488</v>
      </c>
      <c r="D208" s="238" t="s">
        <v>286</v>
      </c>
      <c r="H208" s="238"/>
      <c r="I208" s="238" t="s">
        <v>4111</v>
      </c>
      <c r="N208" s="238">
        <v>2000</v>
      </c>
      <c r="S208" s="238" t="s">
        <v>4171</v>
      </c>
      <c r="T208" s="238" t="s">
        <v>4171</v>
      </c>
      <c r="U208" s="238" t="s">
        <v>4171</v>
      </c>
      <c r="V208" s="238" t="s">
        <v>4171</v>
      </c>
      <c r="W208" s="238" t="s">
        <v>4171</v>
      </c>
      <c r="AB208" s="238" t="s">
        <v>7213</v>
      </c>
    </row>
    <row r="209" spans="1:28" x14ac:dyDescent="0.2">
      <c r="A209" s="238">
        <v>336274</v>
      </c>
      <c r="B209" s="238" t="s">
        <v>2067</v>
      </c>
      <c r="C209" s="238" t="s">
        <v>249</v>
      </c>
      <c r="D209" s="238" t="s">
        <v>286</v>
      </c>
      <c r="H209" s="238"/>
      <c r="I209" s="238" t="s">
        <v>4111</v>
      </c>
      <c r="N209" s="238">
        <v>2000</v>
      </c>
      <c r="U209" s="238" t="s">
        <v>4171</v>
      </c>
      <c r="V209" s="238" t="s">
        <v>4171</v>
      </c>
      <c r="W209" s="238" t="s">
        <v>4171</v>
      </c>
    </row>
    <row r="210" spans="1:28" x14ac:dyDescent="0.2">
      <c r="A210" s="238">
        <v>336512</v>
      </c>
      <c r="B210" s="238" t="s">
        <v>2124</v>
      </c>
      <c r="C210" s="238" t="s">
        <v>929</v>
      </c>
      <c r="D210" s="238" t="s">
        <v>286</v>
      </c>
      <c r="E210" s="238" t="s">
        <v>65</v>
      </c>
      <c r="F210" s="239">
        <v>34341</v>
      </c>
      <c r="G210" s="238" t="s">
        <v>5768</v>
      </c>
      <c r="H210" s="238" t="s">
        <v>4110</v>
      </c>
      <c r="I210" s="238" t="s">
        <v>4111</v>
      </c>
      <c r="J210" s="238" t="s">
        <v>87</v>
      </c>
      <c r="L210" s="238" t="s">
        <v>92</v>
      </c>
      <c r="X210" s="238" t="s">
        <v>5769</v>
      </c>
      <c r="Y210" s="238" t="s">
        <v>5769</v>
      </c>
      <c r="Z210" s="238" t="s">
        <v>5562</v>
      </c>
      <c r="AA210" s="238" t="s">
        <v>5553</v>
      </c>
    </row>
    <row r="211" spans="1:28" x14ac:dyDescent="0.2">
      <c r="A211" s="238">
        <v>336180</v>
      </c>
      <c r="B211" s="238" t="s">
        <v>2036</v>
      </c>
      <c r="C211" s="238" t="s">
        <v>1126</v>
      </c>
      <c r="D211" s="238" t="s">
        <v>286</v>
      </c>
      <c r="H211" s="238"/>
      <c r="I211" s="238" t="s">
        <v>4111</v>
      </c>
      <c r="N211" s="238">
        <v>2000</v>
      </c>
      <c r="V211" s="238" t="s">
        <v>4171</v>
      </c>
      <c r="W211" s="238" t="s">
        <v>4171</v>
      </c>
    </row>
    <row r="212" spans="1:28" x14ac:dyDescent="0.2">
      <c r="A212" s="238">
        <v>335770</v>
      </c>
      <c r="B212" s="238" t="s">
        <v>3079</v>
      </c>
      <c r="C212" s="238" t="s">
        <v>653</v>
      </c>
      <c r="D212" s="238" t="s">
        <v>286</v>
      </c>
      <c r="H212" s="238"/>
      <c r="I212" s="238" t="s">
        <v>4111</v>
      </c>
      <c r="N212" s="238">
        <v>2000</v>
      </c>
      <c r="U212" s="238" t="s">
        <v>4171</v>
      </c>
      <c r="V212" s="238" t="s">
        <v>4171</v>
      </c>
      <c r="W212" s="238" t="s">
        <v>4171</v>
      </c>
    </row>
    <row r="213" spans="1:28" x14ac:dyDescent="0.2">
      <c r="A213" s="238">
        <v>335800</v>
      </c>
      <c r="B213" s="238" t="s">
        <v>3085</v>
      </c>
      <c r="C213" s="238" t="s">
        <v>471</v>
      </c>
      <c r="D213" s="238" t="s">
        <v>286</v>
      </c>
      <c r="H213" s="238"/>
      <c r="I213" s="238" t="s">
        <v>4111</v>
      </c>
      <c r="N213" s="238">
        <v>2000</v>
      </c>
      <c r="U213" s="238" t="s">
        <v>4171</v>
      </c>
      <c r="V213" s="238" t="s">
        <v>4171</v>
      </c>
      <c r="W213" s="238" t="s">
        <v>4171</v>
      </c>
    </row>
    <row r="214" spans="1:28" x14ac:dyDescent="0.2">
      <c r="A214" s="238">
        <v>336232</v>
      </c>
      <c r="B214" s="238" t="s">
        <v>2057</v>
      </c>
      <c r="C214" s="238" t="s">
        <v>482</v>
      </c>
      <c r="D214" s="238" t="s">
        <v>286</v>
      </c>
      <c r="H214" s="238"/>
      <c r="I214" s="238" t="s">
        <v>4111</v>
      </c>
      <c r="N214" s="238">
        <v>2000</v>
      </c>
      <c r="V214" s="238" t="s">
        <v>4171</v>
      </c>
      <c r="W214" s="238" t="s">
        <v>4171</v>
      </c>
    </row>
    <row r="215" spans="1:28" x14ac:dyDescent="0.2">
      <c r="A215" s="238">
        <v>335943</v>
      </c>
      <c r="B215" s="238" t="s">
        <v>526</v>
      </c>
      <c r="C215" s="238" t="s">
        <v>651</v>
      </c>
      <c r="D215" s="238" t="s">
        <v>286</v>
      </c>
      <c r="H215" s="238"/>
      <c r="I215" s="238" t="s">
        <v>4111</v>
      </c>
      <c r="N215" s="238">
        <v>2000</v>
      </c>
      <c r="W215" s="238" t="s">
        <v>4171</v>
      </c>
    </row>
    <row r="216" spans="1:28" x14ac:dyDescent="0.2">
      <c r="A216" s="238">
        <v>338843</v>
      </c>
      <c r="B216" s="238" t="s">
        <v>5044</v>
      </c>
      <c r="C216" s="238" t="s">
        <v>195</v>
      </c>
      <c r="D216" s="238" t="s">
        <v>286</v>
      </c>
      <c r="E216" s="238" t="s">
        <v>65</v>
      </c>
      <c r="F216" s="239">
        <v>33440</v>
      </c>
      <c r="G216" s="238" t="s">
        <v>7105</v>
      </c>
      <c r="H216" s="238" t="s">
        <v>4110</v>
      </c>
      <c r="I216" s="238" t="s">
        <v>4111</v>
      </c>
      <c r="J216" s="238" t="s">
        <v>87</v>
      </c>
      <c r="K216" s="238">
        <v>2021</v>
      </c>
      <c r="L216" s="238" t="s">
        <v>84</v>
      </c>
      <c r="X216" s="238" t="s">
        <v>7106</v>
      </c>
      <c r="Y216" s="238" t="s">
        <v>5221</v>
      </c>
      <c r="Z216" s="238" t="s">
        <v>5589</v>
      </c>
      <c r="AA216" s="238" t="s">
        <v>5112</v>
      </c>
    </row>
    <row r="217" spans="1:28" x14ac:dyDescent="0.2">
      <c r="A217" s="238">
        <v>332650</v>
      </c>
      <c r="B217" s="238" t="s">
        <v>2862</v>
      </c>
      <c r="C217" s="238" t="s">
        <v>327</v>
      </c>
      <c r="D217" s="238" t="s">
        <v>286</v>
      </c>
      <c r="H217" s="238"/>
      <c r="I217" s="238" t="s">
        <v>4111</v>
      </c>
      <c r="N217" s="238">
        <v>2000</v>
      </c>
      <c r="W217" s="238" t="s">
        <v>4171</v>
      </c>
      <c r="AB217" s="238" t="s">
        <v>7213</v>
      </c>
    </row>
    <row r="218" spans="1:28" x14ac:dyDescent="0.2">
      <c r="A218" s="238">
        <v>337761</v>
      </c>
      <c r="B218" s="238" t="s">
        <v>3740</v>
      </c>
      <c r="C218" s="238" t="s">
        <v>420</v>
      </c>
      <c r="D218" s="238" t="s">
        <v>286</v>
      </c>
      <c r="H218" s="238"/>
      <c r="I218" s="238" t="s">
        <v>4111</v>
      </c>
      <c r="N218" s="238">
        <v>2000</v>
      </c>
      <c r="V218" s="238" t="s">
        <v>4171</v>
      </c>
      <c r="W218" s="238" t="s">
        <v>4171</v>
      </c>
    </row>
    <row r="219" spans="1:28" x14ac:dyDescent="0.2">
      <c r="A219" s="238">
        <v>338548</v>
      </c>
      <c r="B219" s="238" t="s">
        <v>4790</v>
      </c>
      <c r="C219" s="238" t="s">
        <v>205</v>
      </c>
      <c r="D219" s="238" t="s">
        <v>286</v>
      </c>
      <c r="E219" s="238" t="s">
        <v>66</v>
      </c>
      <c r="F219" s="239">
        <v>34756</v>
      </c>
      <c r="G219" s="238" t="s">
        <v>4542</v>
      </c>
      <c r="H219" s="238" t="s">
        <v>4110</v>
      </c>
      <c r="I219" s="238" t="s">
        <v>4111</v>
      </c>
      <c r="J219" s="238" t="s">
        <v>87</v>
      </c>
      <c r="K219" s="238">
        <v>2013</v>
      </c>
      <c r="L219" s="238" t="s">
        <v>95</v>
      </c>
      <c r="X219" s="238" t="s">
        <v>6490</v>
      </c>
      <c r="Y219" s="238" t="s">
        <v>6446</v>
      </c>
      <c r="Z219" s="238" t="s">
        <v>5372</v>
      </c>
      <c r="AA219" s="238" t="s">
        <v>5125</v>
      </c>
    </row>
    <row r="220" spans="1:28" x14ac:dyDescent="0.2">
      <c r="A220" s="238">
        <v>338049</v>
      </c>
      <c r="B220" s="238" t="s">
        <v>4523</v>
      </c>
      <c r="C220" s="238" t="s">
        <v>282</v>
      </c>
      <c r="D220" s="238" t="s">
        <v>732</v>
      </c>
      <c r="H220" s="238"/>
      <c r="I220" s="238" t="s">
        <v>4111</v>
      </c>
      <c r="N220" s="238">
        <v>2000</v>
      </c>
      <c r="W220" s="238" t="s">
        <v>4171</v>
      </c>
    </row>
    <row r="221" spans="1:28" x14ac:dyDescent="0.2">
      <c r="A221" s="238">
        <v>336319</v>
      </c>
      <c r="B221" s="238" t="s">
        <v>3248</v>
      </c>
      <c r="C221" s="238" t="s">
        <v>651</v>
      </c>
      <c r="D221" s="238" t="s">
        <v>732</v>
      </c>
      <c r="H221" s="238"/>
      <c r="I221" s="238" t="s">
        <v>4111</v>
      </c>
      <c r="N221" s="238">
        <v>2000</v>
      </c>
      <c r="U221" s="238" t="s">
        <v>4171</v>
      </c>
      <c r="V221" s="238" t="s">
        <v>4171</v>
      </c>
      <c r="W221" s="238" t="s">
        <v>4171</v>
      </c>
    </row>
    <row r="222" spans="1:28" x14ac:dyDescent="0.2">
      <c r="A222" s="238">
        <v>338867</v>
      </c>
      <c r="B222" s="238" t="s">
        <v>5067</v>
      </c>
      <c r="C222" s="238" t="s">
        <v>4582</v>
      </c>
      <c r="D222" s="238" t="s">
        <v>424</v>
      </c>
      <c r="E222" s="238" t="s">
        <v>66</v>
      </c>
      <c r="F222" s="239">
        <v>34220</v>
      </c>
      <c r="G222" s="238" t="s">
        <v>4199</v>
      </c>
      <c r="H222" s="238" t="s">
        <v>4110</v>
      </c>
      <c r="I222" s="238" t="s">
        <v>4111</v>
      </c>
      <c r="J222" s="238" t="s">
        <v>87</v>
      </c>
      <c r="K222" s="238">
        <v>2012</v>
      </c>
      <c r="L222" s="238" t="s">
        <v>84</v>
      </c>
      <c r="X222" s="238" t="s">
        <v>7142</v>
      </c>
      <c r="Y222" s="238" t="s">
        <v>7143</v>
      </c>
      <c r="Z222" s="238" t="s">
        <v>7144</v>
      </c>
      <c r="AA222" s="238" t="s">
        <v>5141</v>
      </c>
    </row>
    <row r="223" spans="1:28" x14ac:dyDescent="0.2">
      <c r="A223" s="238">
        <v>325478</v>
      </c>
      <c r="B223" s="238" t="s">
        <v>4405</v>
      </c>
      <c r="C223" s="238" t="s">
        <v>280</v>
      </c>
      <c r="D223" s="238" t="s">
        <v>424</v>
      </c>
      <c r="H223" s="238"/>
      <c r="I223" s="238" t="s">
        <v>4111</v>
      </c>
      <c r="N223" s="238">
        <v>2000</v>
      </c>
      <c r="AB223" s="238" t="s">
        <v>7214</v>
      </c>
    </row>
    <row r="224" spans="1:28" x14ac:dyDescent="0.2">
      <c r="A224" s="238">
        <v>334046</v>
      </c>
      <c r="B224" s="238" t="s">
        <v>2515</v>
      </c>
      <c r="C224" s="238" t="s">
        <v>1697</v>
      </c>
      <c r="D224" s="238" t="s">
        <v>424</v>
      </c>
      <c r="H224" s="238"/>
      <c r="I224" s="238" t="s">
        <v>4111</v>
      </c>
      <c r="N224" s="238">
        <v>2000</v>
      </c>
      <c r="S224" s="238" t="s">
        <v>4171</v>
      </c>
      <c r="T224" s="238" t="s">
        <v>4171</v>
      </c>
      <c r="U224" s="238" t="s">
        <v>4171</v>
      </c>
      <c r="V224" s="238" t="s">
        <v>4171</v>
      </c>
      <c r="W224" s="238" t="s">
        <v>4171</v>
      </c>
      <c r="AB224" s="238" t="s">
        <v>7213</v>
      </c>
    </row>
    <row r="225" spans="1:28" x14ac:dyDescent="0.2">
      <c r="A225" s="238">
        <v>335383</v>
      </c>
      <c r="B225" s="238" t="s">
        <v>2976</v>
      </c>
      <c r="C225" s="238" t="s">
        <v>195</v>
      </c>
      <c r="D225" s="238" t="s">
        <v>424</v>
      </c>
      <c r="H225" s="238"/>
      <c r="I225" s="238" t="s">
        <v>4111</v>
      </c>
      <c r="N225" s="238">
        <v>2000</v>
      </c>
      <c r="U225" s="238" t="s">
        <v>4171</v>
      </c>
      <c r="V225" s="238" t="s">
        <v>4171</v>
      </c>
      <c r="W225" s="238" t="s">
        <v>4171</v>
      </c>
    </row>
    <row r="226" spans="1:28" x14ac:dyDescent="0.2">
      <c r="A226" s="238">
        <v>337769</v>
      </c>
      <c r="B226" s="238" t="s">
        <v>3746</v>
      </c>
      <c r="C226" s="238" t="s">
        <v>195</v>
      </c>
      <c r="D226" s="238" t="s">
        <v>424</v>
      </c>
      <c r="H226" s="238"/>
      <c r="I226" s="238" t="s">
        <v>4111</v>
      </c>
      <c r="N226" s="238">
        <v>2000</v>
      </c>
      <c r="V226" s="238" t="s">
        <v>4171</v>
      </c>
      <c r="W226" s="238" t="s">
        <v>4171</v>
      </c>
    </row>
    <row r="227" spans="1:28" x14ac:dyDescent="0.2">
      <c r="A227" s="238">
        <v>330142</v>
      </c>
      <c r="B227" s="238" t="s">
        <v>2328</v>
      </c>
      <c r="C227" s="238" t="s">
        <v>203</v>
      </c>
      <c r="D227" s="238" t="s">
        <v>523</v>
      </c>
      <c r="H227" s="238"/>
      <c r="I227" s="238" t="s">
        <v>4111</v>
      </c>
      <c r="N227" s="238">
        <v>2000</v>
      </c>
      <c r="S227" s="238" t="s">
        <v>4171</v>
      </c>
      <c r="T227" s="238" t="s">
        <v>4171</v>
      </c>
      <c r="U227" s="238" t="s">
        <v>4171</v>
      </c>
      <c r="V227" s="238" t="s">
        <v>4171</v>
      </c>
      <c r="W227" s="238" t="s">
        <v>4171</v>
      </c>
      <c r="AB227" s="238" t="s">
        <v>7213</v>
      </c>
    </row>
    <row r="228" spans="1:28" x14ac:dyDescent="0.2">
      <c r="A228" s="238">
        <v>327617</v>
      </c>
      <c r="B228" s="238" t="s">
        <v>1255</v>
      </c>
      <c r="C228" s="238" t="s">
        <v>637</v>
      </c>
      <c r="D228" s="238" t="s">
        <v>523</v>
      </c>
      <c r="H228" s="238"/>
      <c r="I228" s="238" t="s">
        <v>4111</v>
      </c>
      <c r="N228" s="238">
        <v>2000</v>
      </c>
      <c r="W228" s="238" t="s">
        <v>4171</v>
      </c>
      <c r="AB228" s="238" t="s">
        <v>7213</v>
      </c>
    </row>
    <row r="229" spans="1:28" x14ac:dyDescent="0.2">
      <c r="A229" s="238">
        <v>333362</v>
      </c>
      <c r="B229" s="238" t="s">
        <v>2440</v>
      </c>
      <c r="C229" s="238" t="s">
        <v>267</v>
      </c>
      <c r="D229" s="238" t="s">
        <v>523</v>
      </c>
      <c r="H229" s="238"/>
      <c r="I229" s="238" t="s">
        <v>4111</v>
      </c>
      <c r="N229" s="238">
        <v>2000</v>
      </c>
      <c r="S229" s="238" t="s">
        <v>4171</v>
      </c>
      <c r="T229" s="238" t="s">
        <v>4171</v>
      </c>
      <c r="U229" s="238" t="s">
        <v>4171</v>
      </c>
      <c r="V229" s="238" t="s">
        <v>4171</v>
      </c>
      <c r="W229" s="238" t="s">
        <v>4171</v>
      </c>
      <c r="AB229" s="238" t="s">
        <v>7213</v>
      </c>
    </row>
    <row r="230" spans="1:28" x14ac:dyDescent="0.2">
      <c r="A230" s="238">
        <v>337225</v>
      </c>
      <c r="B230" s="238" t="s">
        <v>3419</v>
      </c>
      <c r="C230" s="238" t="s">
        <v>267</v>
      </c>
      <c r="D230" s="238" t="s">
        <v>523</v>
      </c>
      <c r="H230" s="238"/>
      <c r="I230" s="238" t="s">
        <v>4111</v>
      </c>
      <c r="N230" s="238">
        <v>2000</v>
      </c>
      <c r="U230" s="238" t="s">
        <v>4171</v>
      </c>
      <c r="V230" s="238" t="s">
        <v>4171</v>
      </c>
      <c r="W230" s="238" t="s">
        <v>4171</v>
      </c>
    </row>
    <row r="231" spans="1:28" x14ac:dyDescent="0.2">
      <c r="A231" s="238">
        <v>338771</v>
      </c>
      <c r="B231" s="238" t="s">
        <v>4980</v>
      </c>
      <c r="C231" s="238" t="s">
        <v>267</v>
      </c>
      <c r="D231" s="238" t="s">
        <v>523</v>
      </c>
      <c r="E231" s="238" t="s">
        <v>66</v>
      </c>
      <c r="F231" s="239">
        <v>36404</v>
      </c>
      <c r="G231" s="238" t="s">
        <v>84</v>
      </c>
      <c r="H231" s="238" t="s">
        <v>4110</v>
      </c>
      <c r="I231" s="238" t="s">
        <v>4111</v>
      </c>
      <c r="J231" s="238" t="s">
        <v>87</v>
      </c>
      <c r="K231" s="238">
        <v>2018</v>
      </c>
      <c r="L231" s="238" t="s">
        <v>86</v>
      </c>
      <c r="X231" s="238" t="s">
        <v>6959</v>
      </c>
      <c r="Y231" s="238" t="s">
        <v>5910</v>
      </c>
      <c r="Z231" s="238" t="s">
        <v>5310</v>
      </c>
      <c r="AA231" s="238" t="s">
        <v>5111</v>
      </c>
    </row>
    <row r="232" spans="1:28" x14ac:dyDescent="0.2">
      <c r="A232" s="238">
        <v>333840</v>
      </c>
      <c r="B232" s="238" t="s">
        <v>2463</v>
      </c>
      <c r="C232" s="238" t="s">
        <v>210</v>
      </c>
      <c r="D232" s="238" t="s">
        <v>523</v>
      </c>
      <c r="H232" s="238"/>
      <c r="I232" s="238" t="s">
        <v>4111</v>
      </c>
      <c r="N232" s="238">
        <v>2000</v>
      </c>
      <c r="S232" s="238" t="s">
        <v>4171</v>
      </c>
      <c r="T232" s="238" t="s">
        <v>4171</v>
      </c>
      <c r="U232" s="238" t="s">
        <v>4171</v>
      </c>
      <c r="V232" s="238" t="s">
        <v>4171</v>
      </c>
      <c r="W232" s="238" t="s">
        <v>4171</v>
      </c>
      <c r="AB232" s="238" t="s">
        <v>7213</v>
      </c>
    </row>
    <row r="233" spans="1:28" x14ac:dyDescent="0.2">
      <c r="A233" s="238">
        <v>335059</v>
      </c>
      <c r="B233" s="238" t="s">
        <v>1777</v>
      </c>
      <c r="C233" s="238" t="s">
        <v>240</v>
      </c>
      <c r="D233" s="238" t="s">
        <v>523</v>
      </c>
      <c r="H233" s="238"/>
      <c r="I233" s="238" t="s">
        <v>4111</v>
      </c>
      <c r="N233" s="238">
        <v>2000</v>
      </c>
      <c r="W233" s="238" t="s">
        <v>4171</v>
      </c>
    </row>
    <row r="234" spans="1:28" x14ac:dyDescent="0.2">
      <c r="A234" s="238">
        <v>336087</v>
      </c>
      <c r="B234" s="238" t="s">
        <v>2010</v>
      </c>
      <c r="C234" s="238" t="s">
        <v>434</v>
      </c>
      <c r="D234" s="238" t="s">
        <v>523</v>
      </c>
      <c r="H234" s="238"/>
      <c r="I234" s="238" t="s">
        <v>4111</v>
      </c>
      <c r="N234" s="238">
        <v>2000</v>
      </c>
      <c r="U234" s="238" t="s">
        <v>4171</v>
      </c>
      <c r="V234" s="238" t="s">
        <v>4171</v>
      </c>
      <c r="W234" s="238" t="s">
        <v>4171</v>
      </c>
    </row>
    <row r="235" spans="1:28" x14ac:dyDescent="0.2">
      <c r="A235" s="238">
        <v>338731</v>
      </c>
      <c r="B235" s="238" t="s">
        <v>4950</v>
      </c>
      <c r="C235" s="238" t="s">
        <v>230</v>
      </c>
      <c r="D235" s="238" t="s">
        <v>523</v>
      </c>
      <c r="E235" s="238" t="s">
        <v>65</v>
      </c>
      <c r="F235" s="239">
        <v>35065</v>
      </c>
      <c r="G235" s="238" t="s">
        <v>6883</v>
      </c>
      <c r="H235" s="238" t="s">
        <v>4110</v>
      </c>
      <c r="I235" s="238" t="s">
        <v>4111</v>
      </c>
      <c r="J235" s="238" t="s">
        <v>85</v>
      </c>
      <c r="K235" s="238">
        <v>2013</v>
      </c>
      <c r="L235" s="238" t="s">
        <v>93</v>
      </c>
      <c r="X235" s="238" t="s">
        <v>6884</v>
      </c>
      <c r="Y235" s="238" t="s">
        <v>5872</v>
      </c>
      <c r="Z235" s="238" t="s">
        <v>5442</v>
      </c>
      <c r="AA235" s="238" t="s">
        <v>5112</v>
      </c>
    </row>
    <row r="236" spans="1:28" x14ac:dyDescent="0.2">
      <c r="A236" s="238">
        <v>338661</v>
      </c>
      <c r="B236" s="238" t="s">
        <v>4892</v>
      </c>
      <c r="C236" s="238" t="s">
        <v>4893</v>
      </c>
      <c r="D236" s="238" t="s">
        <v>523</v>
      </c>
      <c r="E236" s="238" t="s">
        <v>65</v>
      </c>
      <c r="F236" s="239">
        <v>32752</v>
      </c>
      <c r="G236" s="238" t="s">
        <v>92</v>
      </c>
      <c r="H236" s="238" t="s">
        <v>4110</v>
      </c>
      <c r="I236" s="238" t="s">
        <v>4111</v>
      </c>
      <c r="J236" s="238" t="s">
        <v>87</v>
      </c>
      <c r="K236" s="238">
        <v>2008</v>
      </c>
      <c r="L236" s="238" t="s">
        <v>84</v>
      </c>
      <c r="X236" s="238" t="s">
        <v>6735</v>
      </c>
      <c r="Y236" s="238" t="s">
        <v>6736</v>
      </c>
      <c r="Z236" s="238" t="s">
        <v>5849</v>
      </c>
      <c r="AA236" s="238" t="s">
        <v>6737</v>
      </c>
    </row>
    <row r="237" spans="1:28" x14ac:dyDescent="0.2">
      <c r="A237" s="238">
        <v>338671</v>
      </c>
      <c r="B237" s="238" t="s">
        <v>4902</v>
      </c>
      <c r="C237" s="238" t="s">
        <v>301</v>
      </c>
      <c r="D237" s="238" t="s">
        <v>523</v>
      </c>
      <c r="E237" s="238" t="s">
        <v>66</v>
      </c>
      <c r="F237" s="239">
        <v>31413</v>
      </c>
      <c r="G237" s="238" t="s">
        <v>103</v>
      </c>
      <c r="H237" s="238" t="s">
        <v>4110</v>
      </c>
      <c r="I237" s="238" t="s">
        <v>4111</v>
      </c>
      <c r="J237" s="238" t="s">
        <v>87</v>
      </c>
      <c r="K237" s="238">
        <v>2021</v>
      </c>
      <c r="L237" s="238" t="s">
        <v>86</v>
      </c>
      <c r="X237" s="238" t="s">
        <v>6754</v>
      </c>
      <c r="Y237" s="238" t="s">
        <v>6755</v>
      </c>
      <c r="Z237" s="238" t="s">
        <v>5607</v>
      </c>
      <c r="AA237" s="238" t="s">
        <v>5125</v>
      </c>
    </row>
    <row r="238" spans="1:28" x14ac:dyDescent="0.2">
      <c r="A238" s="238">
        <v>331397</v>
      </c>
      <c r="B238" s="238" t="s">
        <v>2837</v>
      </c>
      <c r="C238" s="238" t="s">
        <v>280</v>
      </c>
      <c r="D238" s="238" t="s">
        <v>523</v>
      </c>
      <c r="H238" s="238"/>
      <c r="I238" s="238" t="s">
        <v>4111</v>
      </c>
      <c r="N238" s="238">
        <v>2000</v>
      </c>
      <c r="R238" s="238" t="s">
        <v>4171</v>
      </c>
      <c r="S238" s="238" t="s">
        <v>4171</v>
      </c>
      <c r="U238" s="238" t="s">
        <v>4171</v>
      </c>
      <c r="V238" s="238" t="s">
        <v>4171</v>
      </c>
      <c r="W238" s="238" t="s">
        <v>4171</v>
      </c>
      <c r="AB238" s="238" t="s">
        <v>7213</v>
      </c>
    </row>
    <row r="239" spans="1:28" x14ac:dyDescent="0.2">
      <c r="A239" s="238">
        <v>330162</v>
      </c>
      <c r="B239" s="238" t="s">
        <v>2824</v>
      </c>
      <c r="C239" s="238" t="s">
        <v>280</v>
      </c>
      <c r="D239" s="238" t="s">
        <v>523</v>
      </c>
      <c r="E239" s="238" t="s">
        <v>65</v>
      </c>
      <c r="F239" s="239">
        <v>32015</v>
      </c>
      <c r="G239" s="238" t="s">
        <v>84</v>
      </c>
      <c r="H239" s="238" t="s">
        <v>4110</v>
      </c>
      <c r="I239" s="238" t="s">
        <v>4111</v>
      </c>
      <c r="J239" s="238" t="s">
        <v>87</v>
      </c>
      <c r="L239" s="238" t="s">
        <v>84</v>
      </c>
      <c r="X239" s="238" t="s">
        <v>5441</v>
      </c>
      <c r="Y239" s="238" t="s">
        <v>5441</v>
      </c>
      <c r="Z239" s="238" t="s">
        <v>5442</v>
      </c>
      <c r="AA239" s="238" t="s">
        <v>5389</v>
      </c>
      <c r="AB239" s="238" t="s">
        <v>7213</v>
      </c>
    </row>
    <row r="240" spans="1:28" x14ac:dyDescent="0.2">
      <c r="A240" s="238">
        <v>330374</v>
      </c>
      <c r="B240" s="238" t="s">
        <v>4398</v>
      </c>
      <c r="C240" s="238" t="s">
        <v>198</v>
      </c>
      <c r="D240" s="238" t="s">
        <v>523</v>
      </c>
      <c r="H240" s="238"/>
      <c r="I240" s="238" t="s">
        <v>4111</v>
      </c>
      <c r="N240" s="238">
        <v>2000</v>
      </c>
      <c r="AB240" s="238" t="s">
        <v>7214</v>
      </c>
    </row>
    <row r="241" spans="1:28" x14ac:dyDescent="0.2">
      <c r="A241" s="238">
        <v>337193</v>
      </c>
      <c r="B241" s="238" t="s">
        <v>3417</v>
      </c>
      <c r="C241" s="238" t="s">
        <v>562</v>
      </c>
      <c r="D241" s="238" t="s">
        <v>523</v>
      </c>
      <c r="E241" s="238" t="s">
        <v>65</v>
      </c>
      <c r="F241" s="239">
        <v>32180</v>
      </c>
      <c r="G241" s="238" t="s">
        <v>84</v>
      </c>
      <c r="H241" s="238" t="s">
        <v>4110</v>
      </c>
      <c r="I241" s="238" t="s">
        <v>4111</v>
      </c>
      <c r="J241" s="238" t="s">
        <v>87</v>
      </c>
      <c r="L241" s="238" t="s">
        <v>84</v>
      </c>
      <c r="X241" s="238" t="s">
        <v>6170</v>
      </c>
      <c r="Y241" s="238" t="s">
        <v>6170</v>
      </c>
      <c r="Z241" s="238" t="s">
        <v>5849</v>
      </c>
      <c r="AA241" s="238" t="s">
        <v>5201</v>
      </c>
    </row>
    <row r="242" spans="1:28" x14ac:dyDescent="0.2">
      <c r="A242" s="238">
        <v>327848</v>
      </c>
      <c r="B242" s="238" t="s">
        <v>4364</v>
      </c>
      <c r="C242" s="238" t="s">
        <v>214</v>
      </c>
      <c r="D242" s="238" t="s">
        <v>523</v>
      </c>
      <c r="H242" s="238"/>
      <c r="I242" s="238" t="s">
        <v>4111</v>
      </c>
      <c r="N242" s="238">
        <v>2000</v>
      </c>
      <c r="V242" s="238" t="s">
        <v>4171</v>
      </c>
      <c r="AB242" s="238" t="s">
        <v>7214</v>
      </c>
    </row>
    <row r="243" spans="1:28" x14ac:dyDescent="0.2">
      <c r="A243" s="238">
        <v>336525</v>
      </c>
      <c r="B243" s="238" t="s">
        <v>2134</v>
      </c>
      <c r="C243" s="238" t="s">
        <v>195</v>
      </c>
      <c r="D243" s="238" t="s">
        <v>523</v>
      </c>
      <c r="H243" s="238"/>
      <c r="I243" s="238" t="s">
        <v>4111</v>
      </c>
      <c r="N243" s="238">
        <v>2000</v>
      </c>
      <c r="U243" s="238" t="s">
        <v>4171</v>
      </c>
      <c r="V243" s="238" t="s">
        <v>4171</v>
      </c>
      <c r="W243" s="238" t="s">
        <v>4171</v>
      </c>
    </row>
    <row r="244" spans="1:28" x14ac:dyDescent="0.2">
      <c r="A244" s="238">
        <v>336640</v>
      </c>
      <c r="B244" s="238" t="s">
        <v>3336</v>
      </c>
      <c r="C244" s="238" t="s">
        <v>195</v>
      </c>
      <c r="D244" s="238" t="s">
        <v>523</v>
      </c>
      <c r="H244" s="238"/>
      <c r="I244" s="238" t="s">
        <v>4111</v>
      </c>
      <c r="N244" s="238">
        <v>2000</v>
      </c>
      <c r="U244" s="238" t="s">
        <v>4171</v>
      </c>
      <c r="V244" s="238" t="s">
        <v>4171</v>
      </c>
      <c r="W244" s="238" t="s">
        <v>4171</v>
      </c>
    </row>
    <row r="245" spans="1:28" x14ac:dyDescent="0.2">
      <c r="A245" s="238">
        <v>326786</v>
      </c>
      <c r="B245" s="238" t="s">
        <v>4372</v>
      </c>
      <c r="C245" s="238" t="s">
        <v>195</v>
      </c>
      <c r="D245" s="238" t="s">
        <v>523</v>
      </c>
      <c r="H245" s="238"/>
      <c r="I245" s="238" t="s">
        <v>4111</v>
      </c>
      <c r="N245" s="238">
        <v>2000</v>
      </c>
      <c r="R245" s="238" t="s">
        <v>4171</v>
      </c>
      <c r="U245" s="238" t="s">
        <v>4171</v>
      </c>
      <c r="V245" s="238" t="s">
        <v>4171</v>
      </c>
      <c r="AB245" s="238" t="s">
        <v>7214</v>
      </c>
    </row>
    <row r="246" spans="1:28" x14ac:dyDescent="0.2">
      <c r="A246" s="238">
        <v>336922</v>
      </c>
      <c r="B246" s="238" t="s">
        <v>3396</v>
      </c>
      <c r="C246" s="238" t="s">
        <v>592</v>
      </c>
      <c r="D246" s="238" t="s">
        <v>523</v>
      </c>
      <c r="H246" s="238"/>
      <c r="I246" s="238" t="s">
        <v>4111</v>
      </c>
      <c r="N246" s="238">
        <v>2000</v>
      </c>
      <c r="V246" s="238" t="s">
        <v>4171</v>
      </c>
      <c r="W246" s="238" t="s">
        <v>4171</v>
      </c>
    </row>
    <row r="247" spans="1:28" x14ac:dyDescent="0.2">
      <c r="A247" s="238">
        <v>334733</v>
      </c>
      <c r="B247" s="238" t="s">
        <v>1195</v>
      </c>
      <c r="C247" s="238" t="s">
        <v>196</v>
      </c>
      <c r="D247" s="238" t="s">
        <v>523</v>
      </c>
      <c r="H247" s="238"/>
      <c r="I247" s="238" t="s">
        <v>4111</v>
      </c>
      <c r="N247" s="238">
        <v>2000</v>
      </c>
      <c r="W247" s="238" t="s">
        <v>4171</v>
      </c>
      <c r="AB247" s="238" t="s">
        <v>7213</v>
      </c>
    </row>
    <row r="248" spans="1:28" x14ac:dyDescent="0.2">
      <c r="A248" s="238">
        <v>338815</v>
      </c>
      <c r="B248" s="238" t="s">
        <v>4685</v>
      </c>
      <c r="C248" s="238" t="s">
        <v>1005</v>
      </c>
      <c r="D248" s="238" t="s">
        <v>523</v>
      </c>
      <c r="E248" s="238" t="s">
        <v>66</v>
      </c>
      <c r="F248" s="239">
        <v>31833</v>
      </c>
      <c r="G248" s="238" t="s">
        <v>5307</v>
      </c>
      <c r="H248" s="238" t="s">
        <v>4126</v>
      </c>
      <c r="I248" s="238" t="s">
        <v>4111</v>
      </c>
      <c r="J248" s="238" t="s">
        <v>87</v>
      </c>
      <c r="K248" s="238">
        <v>2005</v>
      </c>
      <c r="L248" s="238" t="s">
        <v>86</v>
      </c>
      <c r="X248" s="238" t="s">
        <v>5308</v>
      </c>
      <c r="Y248" s="238" t="s">
        <v>5309</v>
      </c>
      <c r="Z248" s="238" t="s">
        <v>5310</v>
      </c>
      <c r="AA248" s="238" t="s">
        <v>5123</v>
      </c>
    </row>
    <row r="249" spans="1:28" x14ac:dyDescent="0.2">
      <c r="A249" s="238">
        <v>338030</v>
      </c>
      <c r="B249" s="238" t="s">
        <v>3874</v>
      </c>
      <c r="C249" s="238" t="s">
        <v>225</v>
      </c>
      <c r="D249" s="238" t="s">
        <v>523</v>
      </c>
      <c r="H249" s="238"/>
      <c r="I249" s="238" t="s">
        <v>4111</v>
      </c>
      <c r="N249" s="238">
        <v>2000</v>
      </c>
      <c r="V249" s="238" t="s">
        <v>4171</v>
      </c>
      <c r="W249" s="238" t="s">
        <v>4171</v>
      </c>
    </row>
    <row r="250" spans="1:28" x14ac:dyDescent="0.2">
      <c r="A250" s="238">
        <v>336578</v>
      </c>
      <c r="B250" s="238" t="s">
        <v>3317</v>
      </c>
      <c r="C250" s="238" t="s">
        <v>449</v>
      </c>
      <c r="D250" s="238" t="s">
        <v>4574</v>
      </c>
      <c r="H250" s="238"/>
      <c r="I250" s="238" t="s">
        <v>4111</v>
      </c>
      <c r="N250" s="238">
        <v>2000</v>
      </c>
      <c r="W250" s="238" t="s">
        <v>4171</v>
      </c>
    </row>
    <row r="251" spans="1:28" x14ac:dyDescent="0.2">
      <c r="A251" s="238">
        <v>337711</v>
      </c>
      <c r="B251" s="238" t="s">
        <v>3715</v>
      </c>
      <c r="C251" s="238" t="s">
        <v>3510</v>
      </c>
      <c r="D251" s="238" t="s">
        <v>3516</v>
      </c>
      <c r="H251" s="238"/>
      <c r="I251" s="238" t="s">
        <v>4111</v>
      </c>
      <c r="N251" s="238">
        <v>2000</v>
      </c>
      <c r="V251" s="238" t="s">
        <v>4171</v>
      </c>
      <c r="W251" s="238" t="s">
        <v>4171</v>
      </c>
    </row>
    <row r="252" spans="1:28" x14ac:dyDescent="0.2">
      <c r="A252" s="238">
        <v>338175</v>
      </c>
      <c r="B252" s="238" t="s">
        <v>3943</v>
      </c>
      <c r="C252" s="238" t="s">
        <v>232</v>
      </c>
      <c r="D252" s="238" t="s">
        <v>469</v>
      </c>
      <c r="H252" s="238"/>
      <c r="I252" s="238" t="s">
        <v>4111</v>
      </c>
      <c r="N252" s="238">
        <v>2000</v>
      </c>
      <c r="V252" s="238" t="s">
        <v>4171</v>
      </c>
      <c r="W252" s="238" t="s">
        <v>4171</v>
      </c>
    </row>
    <row r="253" spans="1:28" x14ac:dyDescent="0.2">
      <c r="A253" s="238">
        <v>336027</v>
      </c>
      <c r="B253" s="238" t="s">
        <v>1997</v>
      </c>
      <c r="C253" s="238" t="s">
        <v>203</v>
      </c>
      <c r="D253" s="238" t="s">
        <v>469</v>
      </c>
      <c r="H253" s="238"/>
      <c r="I253" s="238" t="s">
        <v>4111</v>
      </c>
      <c r="N253" s="238">
        <v>2000</v>
      </c>
      <c r="U253" s="238" t="s">
        <v>4171</v>
      </c>
      <c r="V253" s="238" t="s">
        <v>4171</v>
      </c>
      <c r="W253" s="238" t="s">
        <v>4171</v>
      </c>
    </row>
    <row r="254" spans="1:28" x14ac:dyDescent="0.2">
      <c r="A254" s="238">
        <v>337831</v>
      </c>
      <c r="B254" s="238" t="s">
        <v>3775</v>
      </c>
      <c r="C254" s="238" t="s">
        <v>726</v>
      </c>
      <c r="D254" s="238" t="s">
        <v>469</v>
      </c>
      <c r="H254" s="238"/>
      <c r="I254" s="238" t="s">
        <v>4111</v>
      </c>
      <c r="N254" s="238">
        <v>2000</v>
      </c>
      <c r="V254" s="238" t="s">
        <v>4171</v>
      </c>
      <c r="W254" s="238" t="s">
        <v>4171</v>
      </c>
    </row>
    <row r="255" spans="1:28" x14ac:dyDescent="0.2">
      <c r="A255" s="238">
        <v>334015</v>
      </c>
      <c r="B255" s="238" t="s">
        <v>1613</v>
      </c>
      <c r="C255" s="238" t="s">
        <v>330</v>
      </c>
      <c r="D255" s="238" t="s">
        <v>469</v>
      </c>
      <c r="H255" s="238"/>
      <c r="I255" s="238" t="s">
        <v>4111</v>
      </c>
      <c r="N255" s="238">
        <v>2000</v>
      </c>
      <c r="W255" s="238" t="s">
        <v>4171</v>
      </c>
      <c r="AB255" s="238" t="s">
        <v>7213</v>
      </c>
    </row>
    <row r="256" spans="1:28" x14ac:dyDescent="0.2">
      <c r="A256" s="238">
        <v>336878</v>
      </c>
      <c r="B256" s="238" t="s">
        <v>3386</v>
      </c>
      <c r="C256" s="238" t="s">
        <v>267</v>
      </c>
      <c r="D256" s="238" t="s">
        <v>469</v>
      </c>
      <c r="H256" s="238"/>
      <c r="I256" s="238" t="s">
        <v>4111</v>
      </c>
      <c r="N256" s="238">
        <v>2000</v>
      </c>
      <c r="W256" s="238" t="s">
        <v>4171</v>
      </c>
    </row>
    <row r="257" spans="1:28" x14ac:dyDescent="0.2">
      <c r="A257" s="238">
        <v>337927</v>
      </c>
      <c r="B257" s="238" t="s">
        <v>3822</v>
      </c>
      <c r="C257" s="238" t="s">
        <v>331</v>
      </c>
      <c r="D257" s="238" t="s">
        <v>469</v>
      </c>
      <c r="H257" s="238"/>
      <c r="I257" s="238" t="s">
        <v>4111</v>
      </c>
      <c r="N257" s="238">
        <v>2000</v>
      </c>
      <c r="V257" s="238" t="s">
        <v>4171</v>
      </c>
      <c r="W257" s="238" t="s">
        <v>4171</v>
      </c>
    </row>
    <row r="258" spans="1:28" x14ac:dyDescent="0.2">
      <c r="A258" s="238">
        <v>335619</v>
      </c>
      <c r="B258" s="238" t="s">
        <v>3044</v>
      </c>
      <c r="C258" s="238" t="s">
        <v>527</v>
      </c>
      <c r="D258" s="238" t="s">
        <v>469</v>
      </c>
      <c r="H258" s="238"/>
      <c r="I258" s="238" t="s">
        <v>4111</v>
      </c>
      <c r="N258" s="238">
        <v>2000</v>
      </c>
      <c r="U258" s="238" t="s">
        <v>4171</v>
      </c>
      <c r="V258" s="238" t="s">
        <v>4171</v>
      </c>
      <c r="W258" s="238" t="s">
        <v>4171</v>
      </c>
    </row>
    <row r="259" spans="1:28" x14ac:dyDescent="0.2">
      <c r="A259" s="238">
        <v>328303</v>
      </c>
      <c r="B259" s="238" t="s">
        <v>4478</v>
      </c>
      <c r="C259" s="238" t="s">
        <v>301</v>
      </c>
      <c r="D259" s="238" t="s">
        <v>469</v>
      </c>
      <c r="H259" s="238"/>
      <c r="I259" s="238" t="s">
        <v>4111</v>
      </c>
      <c r="N259" s="238">
        <v>2000</v>
      </c>
      <c r="V259" s="238" t="s">
        <v>4171</v>
      </c>
      <c r="AB259" s="238" t="s">
        <v>7214</v>
      </c>
    </row>
    <row r="260" spans="1:28" x14ac:dyDescent="0.2">
      <c r="A260" s="238">
        <v>337823</v>
      </c>
      <c r="B260" s="238" t="s">
        <v>3773</v>
      </c>
      <c r="C260" s="238" t="s">
        <v>488</v>
      </c>
      <c r="D260" s="238" t="s">
        <v>469</v>
      </c>
      <c r="H260" s="238"/>
      <c r="I260" s="238" t="s">
        <v>4111</v>
      </c>
      <c r="N260" s="238">
        <v>2000</v>
      </c>
      <c r="V260" s="238" t="s">
        <v>4171</v>
      </c>
      <c r="W260" s="238" t="s">
        <v>4171</v>
      </c>
    </row>
    <row r="261" spans="1:28" x14ac:dyDescent="0.2">
      <c r="A261" s="238">
        <v>325008</v>
      </c>
      <c r="B261" s="238" t="s">
        <v>4310</v>
      </c>
      <c r="C261" s="238" t="s">
        <v>621</v>
      </c>
      <c r="D261" s="238" t="s">
        <v>469</v>
      </c>
      <c r="H261" s="238"/>
      <c r="I261" s="238" t="s">
        <v>4111</v>
      </c>
      <c r="N261" s="238">
        <v>2000</v>
      </c>
      <c r="AB261" s="238" t="s">
        <v>7214</v>
      </c>
    </row>
    <row r="262" spans="1:28" x14ac:dyDescent="0.2">
      <c r="A262" s="238">
        <v>338854</v>
      </c>
      <c r="B262" s="238" t="s">
        <v>5054</v>
      </c>
      <c r="C262" s="238" t="s">
        <v>249</v>
      </c>
      <c r="D262" s="238" t="s">
        <v>469</v>
      </c>
      <c r="E262" s="238" t="s">
        <v>66</v>
      </c>
      <c r="F262" s="239">
        <v>37159</v>
      </c>
      <c r="G262" s="238" t="s">
        <v>7120</v>
      </c>
      <c r="H262" s="238" t="s">
        <v>4110</v>
      </c>
      <c r="I262" s="238" t="s">
        <v>4111</v>
      </c>
      <c r="J262" s="238" t="s">
        <v>85</v>
      </c>
      <c r="K262" s="238">
        <v>2019</v>
      </c>
      <c r="L262" s="238" t="s">
        <v>84</v>
      </c>
      <c r="X262" s="238" t="s">
        <v>7121</v>
      </c>
      <c r="Y262" s="238" t="s">
        <v>7122</v>
      </c>
      <c r="Z262" s="238" t="s">
        <v>5923</v>
      </c>
      <c r="AA262" s="238" t="s">
        <v>5123</v>
      </c>
    </row>
    <row r="263" spans="1:28" x14ac:dyDescent="0.2">
      <c r="A263" s="238">
        <v>338746</v>
      </c>
      <c r="B263" s="238" t="s">
        <v>4966</v>
      </c>
      <c r="C263" s="238" t="s">
        <v>280</v>
      </c>
      <c r="D263" s="238" t="s">
        <v>469</v>
      </c>
      <c r="E263" s="238" t="s">
        <v>65</v>
      </c>
      <c r="F263" s="239">
        <v>33440</v>
      </c>
      <c r="G263" s="238" t="s">
        <v>5124</v>
      </c>
      <c r="H263" s="238" t="s">
        <v>4110</v>
      </c>
      <c r="I263" s="238" t="s">
        <v>4111</v>
      </c>
      <c r="J263" s="238" t="s">
        <v>85</v>
      </c>
      <c r="K263" s="238">
        <v>2013</v>
      </c>
      <c r="L263" s="238" t="s">
        <v>93</v>
      </c>
      <c r="X263" s="238" t="s">
        <v>6913</v>
      </c>
      <c r="Y263" s="238" t="s">
        <v>6914</v>
      </c>
      <c r="Z263" s="238" t="s">
        <v>6915</v>
      </c>
      <c r="AA263" s="238" t="s">
        <v>5130</v>
      </c>
    </row>
    <row r="264" spans="1:28" x14ac:dyDescent="0.2">
      <c r="A264" s="238">
        <v>334035</v>
      </c>
      <c r="B264" s="238" t="s">
        <v>1616</v>
      </c>
      <c r="C264" s="238" t="s">
        <v>198</v>
      </c>
      <c r="D264" s="238" t="s">
        <v>469</v>
      </c>
      <c r="H264" s="238"/>
      <c r="I264" s="238" t="s">
        <v>4111</v>
      </c>
      <c r="N264" s="238">
        <v>2000</v>
      </c>
      <c r="S264" s="238" t="s">
        <v>4171</v>
      </c>
      <c r="U264" s="238" t="s">
        <v>4171</v>
      </c>
      <c r="V264" s="238" t="s">
        <v>4171</v>
      </c>
      <c r="W264" s="238" t="s">
        <v>4171</v>
      </c>
      <c r="AB264" s="238" t="s">
        <v>7213</v>
      </c>
    </row>
    <row r="265" spans="1:28" x14ac:dyDescent="0.2">
      <c r="A265" s="238">
        <v>336375</v>
      </c>
      <c r="B265" s="238" t="s">
        <v>3268</v>
      </c>
      <c r="C265" s="238" t="s">
        <v>198</v>
      </c>
      <c r="D265" s="238" t="s">
        <v>469</v>
      </c>
      <c r="H265" s="238"/>
      <c r="I265" s="238" t="s">
        <v>4111</v>
      </c>
      <c r="N265" s="238">
        <v>2000</v>
      </c>
      <c r="U265" s="238" t="s">
        <v>4171</v>
      </c>
      <c r="V265" s="238" t="s">
        <v>4171</v>
      </c>
      <c r="W265" s="238" t="s">
        <v>4171</v>
      </c>
    </row>
    <row r="266" spans="1:28" x14ac:dyDescent="0.2">
      <c r="A266" s="238">
        <v>331788</v>
      </c>
      <c r="B266" s="238" t="s">
        <v>2849</v>
      </c>
      <c r="C266" s="238" t="s">
        <v>195</v>
      </c>
      <c r="D266" s="238" t="s">
        <v>469</v>
      </c>
      <c r="H266" s="238"/>
      <c r="I266" s="238" t="s">
        <v>4111</v>
      </c>
      <c r="N266" s="238">
        <v>2000</v>
      </c>
      <c r="R266" s="238" t="s">
        <v>4171</v>
      </c>
      <c r="S266" s="238" t="s">
        <v>4171</v>
      </c>
      <c r="U266" s="238" t="s">
        <v>4171</v>
      </c>
      <c r="V266" s="238" t="s">
        <v>4171</v>
      </c>
      <c r="W266" s="238" t="s">
        <v>4171</v>
      </c>
      <c r="AB266" s="238" t="s">
        <v>7213</v>
      </c>
    </row>
    <row r="267" spans="1:28" x14ac:dyDescent="0.2">
      <c r="A267" s="238">
        <v>327687</v>
      </c>
      <c r="B267" s="238" t="s">
        <v>4465</v>
      </c>
      <c r="C267" s="238" t="s">
        <v>511</v>
      </c>
      <c r="D267" s="238" t="s">
        <v>469</v>
      </c>
      <c r="H267" s="238"/>
      <c r="I267" s="238" t="s">
        <v>4111</v>
      </c>
      <c r="N267" s="238">
        <v>2000</v>
      </c>
      <c r="R267" s="238" t="s">
        <v>4171</v>
      </c>
      <c r="S267" s="238" t="s">
        <v>4171</v>
      </c>
      <c r="U267" s="238" t="s">
        <v>4171</v>
      </c>
      <c r="V267" s="238" t="s">
        <v>4171</v>
      </c>
      <c r="AB267" s="238" t="s">
        <v>7214</v>
      </c>
    </row>
    <row r="268" spans="1:28" x14ac:dyDescent="0.2">
      <c r="A268" s="238">
        <v>334521</v>
      </c>
      <c r="B268" s="238" t="s">
        <v>2620</v>
      </c>
      <c r="C268" s="238" t="s">
        <v>196</v>
      </c>
      <c r="D268" s="238" t="s">
        <v>469</v>
      </c>
      <c r="H268" s="238"/>
      <c r="I268" s="238" t="s">
        <v>4111</v>
      </c>
      <c r="N268" s="238">
        <v>2000</v>
      </c>
      <c r="S268" s="238" t="s">
        <v>4171</v>
      </c>
      <c r="T268" s="238" t="s">
        <v>4171</v>
      </c>
      <c r="U268" s="238" t="s">
        <v>4171</v>
      </c>
      <c r="V268" s="238" t="s">
        <v>4171</v>
      </c>
      <c r="W268" s="238" t="s">
        <v>4171</v>
      </c>
      <c r="AB268" s="238" t="s">
        <v>7213</v>
      </c>
    </row>
    <row r="269" spans="1:28" x14ac:dyDescent="0.2">
      <c r="A269" s="238">
        <v>338773</v>
      </c>
      <c r="B269" s="238" t="s">
        <v>4981</v>
      </c>
      <c r="C269" s="238" t="s">
        <v>196</v>
      </c>
      <c r="D269" s="238" t="s">
        <v>469</v>
      </c>
      <c r="E269" s="238" t="s">
        <v>66</v>
      </c>
      <c r="F269" s="239">
        <v>35475</v>
      </c>
      <c r="G269" s="238" t="s">
        <v>6960</v>
      </c>
      <c r="H269" s="238" t="s">
        <v>4110</v>
      </c>
      <c r="I269" s="238" t="s">
        <v>4111</v>
      </c>
      <c r="J269" s="238" t="s">
        <v>87</v>
      </c>
      <c r="K269" s="238">
        <v>2015</v>
      </c>
      <c r="L269" s="238" t="s">
        <v>86</v>
      </c>
      <c r="X269" s="238" t="s">
        <v>6961</v>
      </c>
      <c r="Y269" s="238" t="s">
        <v>6962</v>
      </c>
      <c r="Z269" s="238" t="s">
        <v>6963</v>
      </c>
      <c r="AA269" s="238" t="s">
        <v>5111</v>
      </c>
    </row>
    <row r="270" spans="1:28" x14ac:dyDescent="0.2">
      <c r="A270" s="238">
        <v>334006</v>
      </c>
      <c r="B270" s="238" t="s">
        <v>2508</v>
      </c>
      <c r="C270" s="238" t="s">
        <v>493</v>
      </c>
      <c r="D270" s="238" t="s">
        <v>469</v>
      </c>
      <c r="H270" s="238"/>
      <c r="I270" s="238" t="s">
        <v>4111</v>
      </c>
      <c r="N270" s="238">
        <v>2000</v>
      </c>
      <c r="S270" s="238" t="s">
        <v>4171</v>
      </c>
      <c r="T270" s="238" t="s">
        <v>4171</v>
      </c>
      <c r="U270" s="238" t="s">
        <v>4171</v>
      </c>
      <c r="V270" s="238" t="s">
        <v>4171</v>
      </c>
      <c r="W270" s="238" t="s">
        <v>4171</v>
      </c>
      <c r="AB270" s="238" t="s">
        <v>7213</v>
      </c>
    </row>
    <row r="271" spans="1:28" x14ac:dyDescent="0.2">
      <c r="A271" s="238">
        <v>336230</v>
      </c>
      <c r="B271" s="238" t="s">
        <v>1115</v>
      </c>
      <c r="C271" s="238" t="s">
        <v>313</v>
      </c>
      <c r="D271" s="238" t="s">
        <v>469</v>
      </c>
      <c r="H271" s="238"/>
      <c r="I271" s="238" t="s">
        <v>4111</v>
      </c>
      <c r="N271" s="238">
        <v>2000</v>
      </c>
      <c r="U271" s="238" t="s">
        <v>4171</v>
      </c>
      <c r="V271" s="238" t="s">
        <v>4171</v>
      </c>
      <c r="W271" s="238" t="s">
        <v>4171</v>
      </c>
    </row>
    <row r="272" spans="1:28" x14ac:dyDescent="0.2">
      <c r="A272" s="238">
        <v>338674</v>
      </c>
      <c r="B272" s="238" t="s">
        <v>4905</v>
      </c>
      <c r="C272" s="238" t="s">
        <v>309</v>
      </c>
      <c r="D272" s="238" t="s">
        <v>469</v>
      </c>
      <c r="E272" s="238" t="s">
        <v>66</v>
      </c>
      <c r="F272" s="239">
        <v>32883</v>
      </c>
      <c r="G272" s="238" t="s">
        <v>4594</v>
      </c>
      <c r="H272" s="238" t="s">
        <v>4110</v>
      </c>
      <c r="I272" s="238" t="s">
        <v>4111</v>
      </c>
      <c r="J272" s="238" t="s">
        <v>87</v>
      </c>
      <c r="K272" s="238">
        <v>2008</v>
      </c>
      <c r="L272" s="238" t="s">
        <v>93</v>
      </c>
      <c r="X272" s="238" t="s">
        <v>6762</v>
      </c>
      <c r="Y272" s="238" t="s">
        <v>6763</v>
      </c>
      <c r="Z272" s="238" t="s">
        <v>5370</v>
      </c>
      <c r="AA272" s="238" t="s">
        <v>5111</v>
      </c>
    </row>
    <row r="273" spans="1:28" x14ac:dyDescent="0.2">
      <c r="A273" s="238">
        <v>336212</v>
      </c>
      <c r="B273" s="238" t="s">
        <v>2048</v>
      </c>
      <c r="C273" s="238" t="s">
        <v>301</v>
      </c>
      <c r="D273" s="238" t="s">
        <v>2041</v>
      </c>
      <c r="E273" s="238" t="s">
        <v>65</v>
      </c>
      <c r="F273" s="239">
        <v>32457</v>
      </c>
      <c r="G273" s="238" t="s">
        <v>4067</v>
      </c>
      <c r="H273" s="238" t="s">
        <v>4110</v>
      </c>
      <c r="I273" s="238" t="s">
        <v>4111</v>
      </c>
      <c r="J273" s="238" t="s">
        <v>87</v>
      </c>
      <c r="L273" s="238" t="s">
        <v>84</v>
      </c>
      <c r="X273" s="238" t="s">
        <v>6146</v>
      </c>
      <c r="Y273" s="238" t="s">
        <v>6146</v>
      </c>
      <c r="Z273" s="238" t="s">
        <v>6147</v>
      </c>
      <c r="AA273" s="238" t="s">
        <v>5129</v>
      </c>
    </row>
    <row r="274" spans="1:28" x14ac:dyDescent="0.2">
      <c r="A274" s="238">
        <v>335122</v>
      </c>
      <c r="B274" s="238" t="s">
        <v>2896</v>
      </c>
      <c r="C274" s="238" t="s">
        <v>332</v>
      </c>
      <c r="D274" s="238" t="s">
        <v>2897</v>
      </c>
      <c r="H274" s="238"/>
      <c r="I274" s="238" t="s">
        <v>4111</v>
      </c>
      <c r="N274" s="238">
        <v>2000</v>
      </c>
      <c r="U274" s="238" t="s">
        <v>4171</v>
      </c>
      <c r="V274" s="238" t="s">
        <v>4171</v>
      </c>
      <c r="W274" s="238" t="s">
        <v>4171</v>
      </c>
    </row>
    <row r="275" spans="1:28" x14ac:dyDescent="0.2">
      <c r="A275" s="238">
        <v>327716</v>
      </c>
      <c r="B275" s="238" t="s">
        <v>4288</v>
      </c>
      <c r="C275" s="238" t="s">
        <v>4289</v>
      </c>
      <c r="D275" s="238" t="s">
        <v>328</v>
      </c>
      <c r="H275" s="238"/>
      <c r="I275" s="238" t="s">
        <v>4111</v>
      </c>
      <c r="N275" s="238">
        <v>2000</v>
      </c>
      <c r="AB275" s="238" t="s">
        <v>7214</v>
      </c>
    </row>
    <row r="276" spans="1:28" x14ac:dyDescent="0.2">
      <c r="A276" s="238">
        <v>336250</v>
      </c>
      <c r="B276" s="238" t="s">
        <v>3223</v>
      </c>
      <c r="C276" s="238" t="s">
        <v>1178</v>
      </c>
      <c r="D276" s="238" t="s">
        <v>328</v>
      </c>
      <c r="H276" s="238"/>
      <c r="I276" s="238" t="s">
        <v>4111</v>
      </c>
      <c r="N276" s="238">
        <v>2000</v>
      </c>
      <c r="U276" s="238" t="s">
        <v>4171</v>
      </c>
      <c r="V276" s="238" t="s">
        <v>4171</v>
      </c>
      <c r="W276" s="238" t="s">
        <v>4171</v>
      </c>
    </row>
    <row r="277" spans="1:28" x14ac:dyDescent="0.2">
      <c r="A277" s="238">
        <v>327472</v>
      </c>
      <c r="B277" s="238" t="s">
        <v>2778</v>
      </c>
      <c r="C277" s="238" t="s">
        <v>400</v>
      </c>
      <c r="D277" s="238" t="s">
        <v>328</v>
      </c>
      <c r="H277" s="238"/>
      <c r="I277" s="238" t="s">
        <v>4111</v>
      </c>
      <c r="N277" s="238">
        <v>2000</v>
      </c>
      <c r="R277" s="238" t="s">
        <v>4171</v>
      </c>
      <c r="S277" s="238" t="s">
        <v>4171</v>
      </c>
      <c r="U277" s="238" t="s">
        <v>4171</v>
      </c>
      <c r="V277" s="238" t="s">
        <v>4171</v>
      </c>
      <c r="W277" s="238" t="s">
        <v>4171</v>
      </c>
      <c r="AB277" s="238" t="s">
        <v>7213</v>
      </c>
    </row>
    <row r="278" spans="1:28" x14ac:dyDescent="0.2">
      <c r="A278" s="238">
        <v>337832</v>
      </c>
      <c r="B278" s="238" t="s">
        <v>3776</v>
      </c>
      <c r="C278" s="238" t="s">
        <v>296</v>
      </c>
      <c r="D278" s="238" t="s">
        <v>328</v>
      </c>
      <c r="E278" s="238" t="s">
        <v>66</v>
      </c>
      <c r="F278" s="239">
        <v>34933</v>
      </c>
      <c r="G278" s="238" t="s">
        <v>4550</v>
      </c>
      <c r="H278" s="238" t="s">
        <v>4110</v>
      </c>
      <c r="I278" s="238" t="s">
        <v>4111</v>
      </c>
      <c r="J278" s="238" t="s">
        <v>87</v>
      </c>
      <c r="L278" s="238" t="s">
        <v>100</v>
      </c>
      <c r="X278" s="238" t="s">
        <v>6276</v>
      </c>
      <c r="Y278" s="238" t="s">
        <v>6276</v>
      </c>
      <c r="Z278" s="238" t="s">
        <v>5628</v>
      </c>
      <c r="AA278" s="238" t="s">
        <v>5123</v>
      </c>
    </row>
    <row r="279" spans="1:28" x14ac:dyDescent="0.2">
      <c r="A279" s="238">
        <v>329343</v>
      </c>
      <c r="B279" s="238" t="s">
        <v>4230</v>
      </c>
      <c r="C279" s="238" t="s">
        <v>195</v>
      </c>
      <c r="D279" s="238" t="s">
        <v>328</v>
      </c>
      <c r="H279" s="238"/>
      <c r="I279" s="238" t="s">
        <v>4111</v>
      </c>
      <c r="N279" s="238">
        <v>2000</v>
      </c>
      <c r="R279" s="238" t="s">
        <v>4171</v>
      </c>
      <c r="T279" s="238" t="s">
        <v>4171</v>
      </c>
      <c r="U279" s="238" t="s">
        <v>4171</v>
      </c>
      <c r="V279" s="238" t="s">
        <v>4171</v>
      </c>
      <c r="AB279" s="238" t="s">
        <v>7214</v>
      </c>
    </row>
    <row r="280" spans="1:28" x14ac:dyDescent="0.2">
      <c r="A280" s="238">
        <v>334027</v>
      </c>
      <c r="B280" s="238" t="s">
        <v>2511</v>
      </c>
      <c r="C280" s="238" t="s">
        <v>2512</v>
      </c>
      <c r="D280" s="238" t="s">
        <v>328</v>
      </c>
      <c r="H280" s="238"/>
      <c r="I280" s="238" t="s">
        <v>4111</v>
      </c>
      <c r="N280" s="238">
        <v>2000</v>
      </c>
      <c r="S280" s="238" t="s">
        <v>4171</v>
      </c>
      <c r="T280" s="238" t="s">
        <v>4171</v>
      </c>
      <c r="U280" s="238" t="s">
        <v>4171</v>
      </c>
      <c r="V280" s="238" t="s">
        <v>4171</v>
      </c>
      <c r="W280" s="238" t="s">
        <v>4171</v>
      </c>
      <c r="AB280" s="238" t="s">
        <v>7213</v>
      </c>
    </row>
    <row r="281" spans="1:28" x14ac:dyDescent="0.2">
      <c r="A281" s="238">
        <v>326181</v>
      </c>
      <c r="B281" s="238" t="s">
        <v>2751</v>
      </c>
      <c r="C281" s="238" t="s">
        <v>407</v>
      </c>
      <c r="D281" s="238" t="s">
        <v>328</v>
      </c>
      <c r="H281" s="238"/>
      <c r="I281" s="238" t="s">
        <v>4111</v>
      </c>
      <c r="N281" s="238">
        <v>2000</v>
      </c>
      <c r="R281" s="238" t="s">
        <v>4171</v>
      </c>
      <c r="T281" s="238" t="s">
        <v>4171</v>
      </c>
      <c r="U281" s="238" t="s">
        <v>4171</v>
      </c>
      <c r="V281" s="238" t="s">
        <v>4171</v>
      </c>
      <c r="W281" s="238" t="s">
        <v>4171</v>
      </c>
      <c r="AB281" s="238" t="s">
        <v>7213</v>
      </c>
    </row>
    <row r="282" spans="1:28" x14ac:dyDescent="0.2">
      <c r="A282" s="238">
        <v>330367</v>
      </c>
      <c r="B282" s="238" t="s">
        <v>1428</v>
      </c>
      <c r="C282" s="238" t="s">
        <v>385</v>
      </c>
      <c r="D282" s="238" t="s">
        <v>328</v>
      </c>
      <c r="H282" s="238"/>
      <c r="I282" s="238" t="s">
        <v>4111</v>
      </c>
      <c r="N282" s="238">
        <v>2000</v>
      </c>
      <c r="R282" s="238" t="s">
        <v>4171</v>
      </c>
      <c r="S282" s="238" t="s">
        <v>4171</v>
      </c>
      <c r="U282" s="238" t="s">
        <v>4171</v>
      </c>
      <c r="V282" s="238" t="s">
        <v>4171</v>
      </c>
      <c r="AB282" s="238" t="s">
        <v>7214</v>
      </c>
    </row>
    <row r="283" spans="1:28" x14ac:dyDescent="0.2">
      <c r="A283" s="238">
        <v>335321</v>
      </c>
      <c r="B283" s="238" t="s">
        <v>1837</v>
      </c>
      <c r="C283" s="238" t="s">
        <v>606</v>
      </c>
      <c r="D283" s="238" t="s">
        <v>353</v>
      </c>
      <c r="H283" s="238"/>
      <c r="I283" s="238" t="s">
        <v>4111</v>
      </c>
      <c r="N283" s="238">
        <v>2000</v>
      </c>
      <c r="V283" s="238" t="s">
        <v>4171</v>
      </c>
      <c r="W283" s="238" t="s">
        <v>4171</v>
      </c>
    </row>
    <row r="284" spans="1:28" x14ac:dyDescent="0.2">
      <c r="A284" s="238">
        <v>326548</v>
      </c>
      <c r="B284" s="238" t="s">
        <v>1244</v>
      </c>
      <c r="C284" s="238" t="s">
        <v>411</v>
      </c>
      <c r="D284" s="238" t="s">
        <v>353</v>
      </c>
      <c r="E284" s="238" t="s">
        <v>66</v>
      </c>
      <c r="F284" s="239">
        <v>32509</v>
      </c>
      <c r="G284" s="238" t="s">
        <v>5253</v>
      </c>
      <c r="H284" s="238" t="s">
        <v>4110</v>
      </c>
      <c r="I284" s="238" t="s">
        <v>4111</v>
      </c>
      <c r="J284" s="238" t="s">
        <v>87</v>
      </c>
      <c r="L284" s="238" t="s">
        <v>86</v>
      </c>
      <c r="X284" s="238" t="s">
        <v>5421</v>
      </c>
      <c r="Y284" s="238" t="s">
        <v>5421</v>
      </c>
      <c r="Z284" s="238" t="s">
        <v>5422</v>
      </c>
      <c r="AA284" s="238" t="s">
        <v>5111</v>
      </c>
      <c r="AB284" s="238" t="s">
        <v>7213</v>
      </c>
    </row>
    <row r="285" spans="1:28" x14ac:dyDescent="0.2">
      <c r="A285" s="238">
        <v>338861</v>
      </c>
      <c r="B285" s="238" t="s">
        <v>4693</v>
      </c>
      <c r="C285" s="238" t="s">
        <v>494</v>
      </c>
      <c r="D285" s="238" t="s">
        <v>353</v>
      </c>
      <c r="E285" s="238" t="s">
        <v>65</v>
      </c>
      <c r="F285" s="239">
        <v>30285</v>
      </c>
      <c r="G285" s="238" t="s">
        <v>84</v>
      </c>
      <c r="H285" s="238" t="s">
        <v>4110</v>
      </c>
      <c r="I285" s="238" t="s">
        <v>4111</v>
      </c>
      <c r="J285" s="238" t="s">
        <v>87</v>
      </c>
      <c r="K285" s="238">
        <v>2000</v>
      </c>
      <c r="L285" s="238" t="s">
        <v>84</v>
      </c>
      <c r="X285" s="238" t="s">
        <v>5331</v>
      </c>
      <c r="Y285" s="238" t="s">
        <v>5332</v>
      </c>
      <c r="Z285" s="238" t="s">
        <v>5333</v>
      </c>
      <c r="AA285" s="238" t="s">
        <v>5334</v>
      </c>
    </row>
    <row r="286" spans="1:28" x14ac:dyDescent="0.2">
      <c r="A286" s="238">
        <v>336114</v>
      </c>
      <c r="B286" s="238" t="s">
        <v>3185</v>
      </c>
      <c r="C286" s="238" t="s">
        <v>1653</v>
      </c>
      <c r="D286" s="238" t="s">
        <v>353</v>
      </c>
      <c r="H286" s="238"/>
      <c r="I286" s="238" t="s">
        <v>4111</v>
      </c>
      <c r="N286" s="238">
        <v>2000</v>
      </c>
      <c r="U286" s="238" t="s">
        <v>4171</v>
      </c>
      <c r="V286" s="238" t="s">
        <v>4171</v>
      </c>
      <c r="W286" s="238" t="s">
        <v>4171</v>
      </c>
    </row>
    <row r="287" spans="1:28" x14ac:dyDescent="0.2">
      <c r="A287" s="238">
        <v>334574</v>
      </c>
      <c r="B287" s="238" t="s">
        <v>1385</v>
      </c>
      <c r="C287" s="238" t="s">
        <v>1386</v>
      </c>
      <c r="D287" s="238" t="s">
        <v>353</v>
      </c>
      <c r="H287" s="238"/>
      <c r="I287" s="238" t="s">
        <v>4111</v>
      </c>
      <c r="N287" s="238">
        <v>2000</v>
      </c>
      <c r="U287" s="238" t="s">
        <v>4171</v>
      </c>
      <c r="V287" s="238" t="s">
        <v>4171</v>
      </c>
      <c r="W287" s="238" t="s">
        <v>4171</v>
      </c>
      <c r="AB287" s="238" t="s">
        <v>7213</v>
      </c>
    </row>
    <row r="288" spans="1:28" x14ac:dyDescent="0.2">
      <c r="A288" s="238">
        <v>326459</v>
      </c>
      <c r="B288" s="238" t="s">
        <v>575</v>
      </c>
      <c r="C288" s="238" t="s">
        <v>198</v>
      </c>
      <c r="D288" s="238" t="s">
        <v>353</v>
      </c>
      <c r="H288" s="238"/>
      <c r="I288" s="238" t="s">
        <v>4111</v>
      </c>
      <c r="N288" s="238">
        <v>2000</v>
      </c>
      <c r="R288" s="238" t="s">
        <v>4171</v>
      </c>
      <c r="T288" s="238" t="s">
        <v>4171</v>
      </c>
      <c r="U288" s="238" t="s">
        <v>4171</v>
      </c>
      <c r="V288" s="238" t="s">
        <v>4171</v>
      </c>
      <c r="W288" s="238" t="s">
        <v>4171</v>
      </c>
      <c r="AB288" s="238" t="s">
        <v>7213</v>
      </c>
    </row>
    <row r="289" spans="1:28" x14ac:dyDescent="0.2">
      <c r="A289" s="238">
        <v>334734</v>
      </c>
      <c r="B289" s="238" t="s">
        <v>4489</v>
      </c>
      <c r="C289" s="238" t="s">
        <v>198</v>
      </c>
      <c r="D289" s="238" t="s">
        <v>353</v>
      </c>
      <c r="H289" s="238"/>
      <c r="I289" s="238" t="s">
        <v>4111</v>
      </c>
      <c r="N289" s="238">
        <v>2000</v>
      </c>
      <c r="T289" s="238" t="s">
        <v>4171</v>
      </c>
      <c r="U289" s="238" t="s">
        <v>4171</v>
      </c>
      <c r="V289" s="238" t="s">
        <v>4171</v>
      </c>
      <c r="AB289" s="238" t="s">
        <v>7214</v>
      </c>
    </row>
    <row r="290" spans="1:28" x14ac:dyDescent="0.2">
      <c r="A290" s="238">
        <v>329196</v>
      </c>
      <c r="B290" s="238" t="s">
        <v>1477</v>
      </c>
      <c r="C290" s="238" t="s">
        <v>195</v>
      </c>
      <c r="D290" s="238" t="s">
        <v>353</v>
      </c>
      <c r="H290" s="238"/>
      <c r="I290" s="238" t="s">
        <v>4111</v>
      </c>
      <c r="N290" s="238">
        <v>2000</v>
      </c>
      <c r="T290" s="238" t="s">
        <v>4171</v>
      </c>
      <c r="U290" s="238" t="s">
        <v>4171</v>
      </c>
      <c r="V290" s="238" t="s">
        <v>4171</v>
      </c>
      <c r="W290" s="238" t="s">
        <v>4171</v>
      </c>
      <c r="AB290" s="238" t="s">
        <v>7213</v>
      </c>
    </row>
    <row r="291" spans="1:28" x14ac:dyDescent="0.2">
      <c r="A291" s="238">
        <v>336014</v>
      </c>
      <c r="B291" s="238" t="s">
        <v>3159</v>
      </c>
      <c r="C291" s="238" t="s">
        <v>195</v>
      </c>
      <c r="D291" s="238" t="s">
        <v>353</v>
      </c>
      <c r="H291" s="238"/>
      <c r="I291" s="238" t="s">
        <v>4111</v>
      </c>
      <c r="N291" s="238">
        <v>2000</v>
      </c>
      <c r="U291" s="238" t="s">
        <v>4171</v>
      </c>
      <c r="V291" s="238" t="s">
        <v>4171</v>
      </c>
      <c r="W291" s="238" t="s">
        <v>4171</v>
      </c>
    </row>
    <row r="292" spans="1:28" x14ac:dyDescent="0.2">
      <c r="A292" s="238">
        <v>337474</v>
      </c>
      <c r="B292" s="238" t="s">
        <v>3601</v>
      </c>
      <c r="C292" s="238" t="s">
        <v>205</v>
      </c>
      <c r="D292" s="238" t="s">
        <v>353</v>
      </c>
      <c r="H292" s="238"/>
      <c r="I292" s="238" t="s">
        <v>4111</v>
      </c>
      <c r="N292" s="238">
        <v>2000</v>
      </c>
      <c r="V292" s="238" t="s">
        <v>4171</v>
      </c>
      <c r="W292" s="238" t="s">
        <v>4171</v>
      </c>
    </row>
    <row r="293" spans="1:28" x14ac:dyDescent="0.2">
      <c r="A293" s="238">
        <v>338527</v>
      </c>
      <c r="B293" s="238" t="s">
        <v>4641</v>
      </c>
      <c r="C293" s="238" t="s">
        <v>267</v>
      </c>
      <c r="D293" s="238" t="s">
        <v>4642</v>
      </c>
      <c r="E293" s="238" t="s">
        <v>66</v>
      </c>
      <c r="F293" s="239">
        <v>32038</v>
      </c>
      <c r="G293" s="238" t="s">
        <v>4559</v>
      </c>
      <c r="H293" s="238" t="s">
        <v>6077</v>
      </c>
      <c r="I293" s="238" t="s">
        <v>4111</v>
      </c>
      <c r="J293" s="238" t="s">
        <v>85</v>
      </c>
      <c r="K293" s="238">
        <v>2006</v>
      </c>
      <c r="L293" s="238" t="s">
        <v>84</v>
      </c>
      <c r="X293" s="238" t="s">
        <v>5166</v>
      </c>
      <c r="Y293" s="238" t="s">
        <v>5167</v>
      </c>
      <c r="Z293" s="238" t="s">
        <v>5168</v>
      </c>
      <c r="AA293" s="238" t="s">
        <v>5169</v>
      </c>
    </row>
    <row r="294" spans="1:28" x14ac:dyDescent="0.2">
      <c r="A294" s="238">
        <v>337251</v>
      </c>
      <c r="B294" s="238" t="s">
        <v>2197</v>
      </c>
      <c r="C294" s="238" t="s">
        <v>734</v>
      </c>
      <c r="D294" s="238" t="s">
        <v>2198</v>
      </c>
      <c r="H294" s="238"/>
      <c r="I294" s="238" t="s">
        <v>4111</v>
      </c>
      <c r="N294" s="238">
        <v>2000</v>
      </c>
      <c r="W294" s="238" t="s">
        <v>4171</v>
      </c>
    </row>
    <row r="295" spans="1:28" x14ac:dyDescent="0.2">
      <c r="A295" s="238">
        <v>338749</v>
      </c>
      <c r="B295" s="238" t="s">
        <v>415</v>
      </c>
      <c r="C295" s="238" t="s">
        <v>232</v>
      </c>
      <c r="D295" s="238" t="s">
        <v>905</v>
      </c>
      <c r="E295" s="238" t="s">
        <v>65</v>
      </c>
      <c r="F295" s="239">
        <v>32206</v>
      </c>
      <c r="G295" s="238" t="s">
        <v>5124</v>
      </c>
      <c r="H295" s="238" t="s">
        <v>4110</v>
      </c>
      <c r="I295" s="238" t="s">
        <v>4111</v>
      </c>
      <c r="J295" s="238" t="s">
        <v>87</v>
      </c>
      <c r="K295" s="238">
        <v>2007</v>
      </c>
      <c r="L295" s="238" t="s">
        <v>99</v>
      </c>
      <c r="X295" s="238" t="s">
        <v>6922</v>
      </c>
      <c r="Y295" s="238" t="s">
        <v>6923</v>
      </c>
      <c r="Z295" s="238" t="s">
        <v>6924</v>
      </c>
      <c r="AA295" s="238" t="s">
        <v>5136</v>
      </c>
    </row>
    <row r="296" spans="1:28" x14ac:dyDescent="0.2">
      <c r="A296" s="238">
        <v>335871</v>
      </c>
      <c r="B296" s="238" t="s">
        <v>3111</v>
      </c>
      <c r="C296" s="238" t="s">
        <v>203</v>
      </c>
      <c r="D296" s="238" t="s">
        <v>905</v>
      </c>
      <c r="H296" s="238"/>
      <c r="I296" s="238" t="s">
        <v>4111</v>
      </c>
      <c r="N296" s="238">
        <v>2000</v>
      </c>
      <c r="U296" s="238" t="s">
        <v>4171</v>
      </c>
      <c r="V296" s="238" t="s">
        <v>4171</v>
      </c>
      <c r="W296" s="238" t="s">
        <v>4171</v>
      </c>
    </row>
    <row r="297" spans="1:28" x14ac:dyDescent="0.2">
      <c r="A297" s="238">
        <v>318137</v>
      </c>
      <c r="B297" s="238" t="s">
        <v>4269</v>
      </c>
      <c r="C297" s="238" t="s">
        <v>213</v>
      </c>
      <c r="D297" s="238" t="s">
        <v>905</v>
      </c>
      <c r="H297" s="238"/>
      <c r="I297" s="238" t="s">
        <v>4111</v>
      </c>
      <c r="N297" s="238">
        <v>2000</v>
      </c>
      <c r="R297" s="238" t="s">
        <v>4171</v>
      </c>
      <c r="T297" s="238" t="s">
        <v>4171</v>
      </c>
      <c r="U297" s="238" t="s">
        <v>4171</v>
      </c>
      <c r="V297" s="238" t="s">
        <v>4171</v>
      </c>
      <c r="AB297" s="238" t="s">
        <v>7214</v>
      </c>
    </row>
    <row r="298" spans="1:28" x14ac:dyDescent="0.2">
      <c r="A298" s="238">
        <v>329326</v>
      </c>
      <c r="B298" s="238" t="s">
        <v>904</v>
      </c>
      <c r="C298" s="238" t="s">
        <v>195</v>
      </c>
      <c r="D298" s="238" t="s">
        <v>905</v>
      </c>
      <c r="H298" s="238"/>
      <c r="I298" s="238" t="s">
        <v>4111</v>
      </c>
      <c r="N298" s="238">
        <v>2000</v>
      </c>
      <c r="U298" s="238" t="s">
        <v>4171</v>
      </c>
      <c r="V298" s="238" t="s">
        <v>4171</v>
      </c>
      <c r="W298" s="238" t="s">
        <v>4171</v>
      </c>
      <c r="AB298" s="238" t="s">
        <v>7213</v>
      </c>
    </row>
    <row r="299" spans="1:28" x14ac:dyDescent="0.2">
      <c r="A299" s="238">
        <v>338737</v>
      </c>
      <c r="B299" s="238" t="s">
        <v>4956</v>
      </c>
      <c r="C299" s="238" t="s">
        <v>198</v>
      </c>
      <c r="D299" s="238" t="s">
        <v>4957</v>
      </c>
      <c r="E299" s="238" t="s">
        <v>66</v>
      </c>
      <c r="F299" s="239">
        <v>34911</v>
      </c>
      <c r="G299" s="238" t="s">
        <v>5253</v>
      </c>
      <c r="H299" s="238" t="s">
        <v>4110</v>
      </c>
      <c r="I299" s="238" t="s">
        <v>4111</v>
      </c>
      <c r="J299" s="238" t="s">
        <v>87</v>
      </c>
      <c r="K299" s="238">
        <v>2013</v>
      </c>
      <c r="L299" s="238" t="s">
        <v>86</v>
      </c>
      <c r="X299" s="238" t="s">
        <v>6894</v>
      </c>
      <c r="Y299" s="238" t="s">
        <v>5568</v>
      </c>
      <c r="Z299" s="238" t="s">
        <v>6895</v>
      </c>
      <c r="AA299" s="238" t="s">
        <v>5375</v>
      </c>
    </row>
    <row r="300" spans="1:28" x14ac:dyDescent="0.2">
      <c r="A300" s="238">
        <v>330033</v>
      </c>
      <c r="B300" s="238" t="s">
        <v>2821</v>
      </c>
      <c r="C300" s="238" t="s">
        <v>195</v>
      </c>
      <c r="D300" s="238" t="s">
        <v>2822</v>
      </c>
      <c r="H300" s="238"/>
      <c r="I300" s="238" t="s">
        <v>4111</v>
      </c>
      <c r="N300" s="238">
        <v>2000</v>
      </c>
      <c r="R300" s="238" t="s">
        <v>4171</v>
      </c>
      <c r="T300" s="238" t="s">
        <v>4171</v>
      </c>
      <c r="U300" s="238" t="s">
        <v>4171</v>
      </c>
      <c r="V300" s="238" t="s">
        <v>4171</v>
      </c>
      <c r="W300" s="238" t="s">
        <v>4171</v>
      </c>
      <c r="AB300" s="238" t="s">
        <v>7213</v>
      </c>
    </row>
    <row r="301" spans="1:28" x14ac:dyDescent="0.2">
      <c r="A301" s="238">
        <v>333831</v>
      </c>
      <c r="B301" s="238" t="s">
        <v>1589</v>
      </c>
      <c r="C301" s="238" t="s">
        <v>232</v>
      </c>
      <c r="D301" s="238" t="s">
        <v>254</v>
      </c>
      <c r="H301" s="238"/>
      <c r="I301" s="238" t="s">
        <v>4111</v>
      </c>
      <c r="N301" s="238">
        <v>2000</v>
      </c>
      <c r="T301" s="238" t="s">
        <v>4171</v>
      </c>
      <c r="U301" s="238" t="s">
        <v>4171</v>
      </c>
      <c r="V301" s="238" t="s">
        <v>4171</v>
      </c>
      <c r="W301" s="238" t="s">
        <v>4171</v>
      </c>
      <c r="AB301" s="238" t="s">
        <v>7213</v>
      </c>
    </row>
    <row r="302" spans="1:28" x14ac:dyDescent="0.2">
      <c r="A302" s="238">
        <v>331861</v>
      </c>
      <c r="B302" s="238" t="s">
        <v>2382</v>
      </c>
      <c r="C302" s="238" t="s">
        <v>203</v>
      </c>
      <c r="D302" s="238" t="s">
        <v>254</v>
      </c>
      <c r="H302" s="238"/>
      <c r="I302" s="238" t="s">
        <v>4111</v>
      </c>
      <c r="N302" s="238">
        <v>2000</v>
      </c>
      <c r="S302" s="238" t="s">
        <v>4171</v>
      </c>
      <c r="T302" s="238" t="s">
        <v>4171</v>
      </c>
      <c r="U302" s="238" t="s">
        <v>4171</v>
      </c>
      <c r="V302" s="238" t="s">
        <v>4171</v>
      </c>
      <c r="W302" s="238" t="s">
        <v>4171</v>
      </c>
      <c r="AB302" s="238" t="s">
        <v>7213</v>
      </c>
    </row>
    <row r="303" spans="1:28" x14ac:dyDescent="0.2">
      <c r="A303" s="238">
        <v>337561</v>
      </c>
      <c r="B303" s="238" t="s">
        <v>3648</v>
      </c>
      <c r="C303" s="238" t="s">
        <v>631</v>
      </c>
      <c r="D303" s="238" t="s">
        <v>254</v>
      </c>
      <c r="F303" s="239">
        <v>29240</v>
      </c>
      <c r="G303" s="238" t="s">
        <v>84</v>
      </c>
      <c r="H303" s="238" t="s">
        <v>4110</v>
      </c>
      <c r="I303" s="238" t="s">
        <v>4111</v>
      </c>
      <c r="J303" s="238" t="s">
        <v>85</v>
      </c>
      <c r="L303" s="238" t="s">
        <v>84</v>
      </c>
      <c r="X303" s="238" t="s">
        <v>6222</v>
      </c>
      <c r="Y303" s="238" t="s">
        <v>6222</v>
      </c>
      <c r="Z303" s="238" t="s">
        <v>6223</v>
      </c>
      <c r="AA303" s="238" t="s">
        <v>5123</v>
      </c>
    </row>
    <row r="304" spans="1:28" x14ac:dyDescent="0.2">
      <c r="A304" s="238">
        <v>335092</v>
      </c>
      <c r="B304" s="238" t="s">
        <v>2892</v>
      </c>
      <c r="C304" s="238" t="s">
        <v>522</v>
      </c>
      <c r="D304" s="238" t="s">
        <v>254</v>
      </c>
      <c r="H304" s="238"/>
      <c r="I304" s="238" t="s">
        <v>4111</v>
      </c>
      <c r="N304" s="238">
        <v>2000</v>
      </c>
      <c r="U304" s="238" t="s">
        <v>4171</v>
      </c>
      <c r="V304" s="238" t="s">
        <v>4171</v>
      </c>
      <c r="W304" s="238" t="s">
        <v>4171</v>
      </c>
    </row>
    <row r="305" spans="1:28" x14ac:dyDescent="0.2">
      <c r="A305" s="238">
        <v>338631</v>
      </c>
      <c r="B305" s="238" t="s">
        <v>4862</v>
      </c>
      <c r="C305" s="238" t="s">
        <v>245</v>
      </c>
      <c r="D305" s="238" t="s">
        <v>254</v>
      </c>
      <c r="E305" s="238" t="s">
        <v>66</v>
      </c>
      <c r="F305" s="239">
        <v>34643</v>
      </c>
      <c r="G305" s="238" t="s">
        <v>96</v>
      </c>
      <c r="H305" s="238" t="s">
        <v>4110</v>
      </c>
      <c r="I305" s="238" t="s">
        <v>4111</v>
      </c>
      <c r="J305" s="238" t="s">
        <v>87</v>
      </c>
      <c r="K305" s="238">
        <v>2012</v>
      </c>
      <c r="L305" s="238" t="s">
        <v>96</v>
      </c>
      <c r="X305" s="238" t="s">
        <v>6671</v>
      </c>
      <c r="Y305" s="238" t="s">
        <v>6672</v>
      </c>
      <c r="Z305" s="238" t="s">
        <v>5558</v>
      </c>
      <c r="AA305" s="238" t="s">
        <v>6673</v>
      </c>
    </row>
    <row r="306" spans="1:28" x14ac:dyDescent="0.2">
      <c r="A306" s="238">
        <v>336270</v>
      </c>
      <c r="B306" s="238" t="s">
        <v>3231</v>
      </c>
      <c r="C306" s="238" t="s">
        <v>210</v>
      </c>
      <c r="D306" s="238" t="s">
        <v>254</v>
      </c>
      <c r="H306" s="238"/>
      <c r="I306" s="238" t="s">
        <v>4111</v>
      </c>
      <c r="N306" s="238">
        <v>2000</v>
      </c>
      <c r="U306" s="238" t="s">
        <v>4171</v>
      </c>
      <c r="V306" s="238" t="s">
        <v>4171</v>
      </c>
      <c r="W306" s="238" t="s">
        <v>4171</v>
      </c>
    </row>
    <row r="307" spans="1:28" x14ac:dyDescent="0.2">
      <c r="A307" s="238">
        <v>335160</v>
      </c>
      <c r="B307" s="238" t="s">
        <v>2902</v>
      </c>
      <c r="C307" s="238" t="s">
        <v>501</v>
      </c>
      <c r="D307" s="238" t="s">
        <v>254</v>
      </c>
      <c r="H307" s="238"/>
      <c r="I307" s="238" t="s">
        <v>4111</v>
      </c>
      <c r="N307" s="238">
        <v>2000</v>
      </c>
      <c r="V307" s="238" t="s">
        <v>4171</v>
      </c>
      <c r="W307" s="238" t="s">
        <v>4171</v>
      </c>
    </row>
    <row r="308" spans="1:28" x14ac:dyDescent="0.2">
      <c r="A308" s="238">
        <v>334094</v>
      </c>
      <c r="B308" s="238" t="s">
        <v>2529</v>
      </c>
      <c r="C308" s="238" t="s">
        <v>2530</v>
      </c>
      <c r="D308" s="238" t="s">
        <v>254</v>
      </c>
      <c r="H308" s="238"/>
      <c r="I308" s="238" t="s">
        <v>4111</v>
      </c>
      <c r="N308" s="238">
        <v>2000</v>
      </c>
      <c r="S308" s="238" t="s">
        <v>4171</v>
      </c>
      <c r="T308" s="238" t="s">
        <v>4171</v>
      </c>
      <c r="U308" s="238" t="s">
        <v>4171</v>
      </c>
      <c r="V308" s="238" t="s">
        <v>4171</v>
      </c>
      <c r="W308" s="238" t="s">
        <v>4171</v>
      </c>
      <c r="AB308" s="238" t="s">
        <v>7213</v>
      </c>
    </row>
    <row r="309" spans="1:28" x14ac:dyDescent="0.2">
      <c r="A309" s="238">
        <v>333713</v>
      </c>
      <c r="B309" s="238" t="s">
        <v>1577</v>
      </c>
      <c r="C309" s="238" t="s">
        <v>555</v>
      </c>
      <c r="D309" s="238" t="s">
        <v>254</v>
      </c>
      <c r="H309" s="238"/>
      <c r="I309" s="238" t="s">
        <v>4111</v>
      </c>
      <c r="N309" s="238">
        <v>2000</v>
      </c>
      <c r="T309" s="238" t="s">
        <v>4171</v>
      </c>
      <c r="U309" s="238" t="s">
        <v>4171</v>
      </c>
      <c r="V309" s="238" t="s">
        <v>4171</v>
      </c>
      <c r="W309" s="238" t="s">
        <v>4171</v>
      </c>
    </row>
    <row r="310" spans="1:28" x14ac:dyDescent="0.2">
      <c r="A310" s="238">
        <v>335046</v>
      </c>
      <c r="B310" s="238" t="s">
        <v>1773</v>
      </c>
      <c r="C310" s="238" t="s">
        <v>512</v>
      </c>
      <c r="D310" s="238" t="s">
        <v>254</v>
      </c>
      <c r="H310" s="238"/>
      <c r="I310" s="238" t="s">
        <v>4111</v>
      </c>
      <c r="N310" s="238">
        <v>2000</v>
      </c>
      <c r="V310" s="238" t="s">
        <v>4171</v>
      </c>
      <c r="W310" s="238" t="s">
        <v>4171</v>
      </c>
    </row>
    <row r="311" spans="1:28" x14ac:dyDescent="0.2">
      <c r="A311" s="238">
        <v>336122</v>
      </c>
      <c r="B311" s="238" t="s">
        <v>3187</v>
      </c>
      <c r="C311" s="238" t="s">
        <v>3188</v>
      </c>
      <c r="D311" s="238" t="s">
        <v>254</v>
      </c>
      <c r="H311" s="238"/>
      <c r="I311" s="238" t="s">
        <v>4111</v>
      </c>
      <c r="N311" s="238">
        <v>2000</v>
      </c>
      <c r="U311" s="238" t="s">
        <v>4171</v>
      </c>
      <c r="V311" s="238" t="s">
        <v>4171</v>
      </c>
      <c r="W311" s="238" t="s">
        <v>4171</v>
      </c>
    </row>
    <row r="312" spans="1:28" x14ac:dyDescent="0.2">
      <c r="A312" s="238">
        <v>335659</v>
      </c>
      <c r="B312" s="238" t="s">
        <v>3057</v>
      </c>
      <c r="C312" s="238" t="s">
        <v>392</v>
      </c>
      <c r="D312" s="238" t="s">
        <v>254</v>
      </c>
      <c r="H312" s="238"/>
      <c r="I312" s="238" t="s">
        <v>4111</v>
      </c>
      <c r="N312" s="238">
        <v>2000</v>
      </c>
      <c r="U312" s="238" t="s">
        <v>4171</v>
      </c>
      <c r="V312" s="238" t="s">
        <v>4171</v>
      </c>
      <c r="W312" s="238" t="s">
        <v>4171</v>
      </c>
    </row>
    <row r="313" spans="1:28" x14ac:dyDescent="0.2">
      <c r="A313" s="238">
        <v>332235</v>
      </c>
      <c r="B313" s="238" t="s">
        <v>2391</v>
      </c>
      <c r="C313" s="238" t="s">
        <v>195</v>
      </c>
      <c r="D313" s="238" t="s">
        <v>254</v>
      </c>
      <c r="H313" s="238"/>
      <c r="I313" s="238" t="s">
        <v>4111</v>
      </c>
      <c r="N313" s="238">
        <v>2000</v>
      </c>
      <c r="S313" s="238" t="s">
        <v>4171</v>
      </c>
      <c r="T313" s="238" t="s">
        <v>4171</v>
      </c>
      <c r="U313" s="238" t="s">
        <v>4171</v>
      </c>
      <c r="V313" s="238" t="s">
        <v>4171</v>
      </c>
      <c r="W313" s="238" t="s">
        <v>4171</v>
      </c>
      <c r="AB313" s="238" t="s">
        <v>7213</v>
      </c>
    </row>
    <row r="314" spans="1:28" x14ac:dyDescent="0.2">
      <c r="A314" s="238">
        <v>335534</v>
      </c>
      <c r="B314" s="238" t="s">
        <v>3021</v>
      </c>
      <c r="C314" s="238" t="s">
        <v>195</v>
      </c>
      <c r="D314" s="238" t="s">
        <v>254</v>
      </c>
      <c r="H314" s="238"/>
      <c r="I314" s="238" t="s">
        <v>4111</v>
      </c>
      <c r="N314" s="238">
        <v>2000</v>
      </c>
      <c r="U314" s="238" t="s">
        <v>4171</v>
      </c>
      <c r="V314" s="238" t="s">
        <v>4171</v>
      </c>
      <c r="W314" s="238" t="s">
        <v>4171</v>
      </c>
    </row>
    <row r="315" spans="1:28" x14ac:dyDescent="0.2">
      <c r="A315" s="238">
        <v>330494</v>
      </c>
      <c r="B315" s="238" t="s">
        <v>1748</v>
      </c>
      <c r="C315" s="238" t="s">
        <v>1749</v>
      </c>
      <c r="D315" s="238" t="s">
        <v>254</v>
      </c>
      <c r="H315" s="238"/>
      <c r="I315" s="238" t="s">
        <v>4111</v>
      </c>
      <c r="N315" s="238">
        <v>2000</v>
      </c>
      <c r="W315" s="238" t="s">
        <v>4171</v>
      </c>
    </row>
    <row r="316" spans="1:28" x14ac:dyDescent="0.2">
      <c r="A316" s="238">
        <v>338833</v>
      </c>
      <c r="B316" s="238" t="s">
        <v>4689</v>
      </c>
      <c r="C316" s="238" t="s">
        <v>4690</v>
      </c>
      <c r="D316" s="238" t="s">
        <v>254</v>
      </c>
      <c r="E316" s="238" t="s">
        <v>66</v>
      </c>
      <c r="F316" s="239">
        <v>32525</v>
      </c>
      <c r="G316" s="238" t="s">
        <v>84</v>
      </c>
      <c r="H316" s="238" t="s">
        <v>4110</v>
      </c>
      <c r="I316" s="238" t="s">
        <v>4111</v>
      </c>
      <c r="J316" s="238" t="s">
        <v>87</v>
      </c>
      <c r="K316" s="238">
        <v>2007</v>
      </c>
      <c r="L316" s="238" t="s">
        <v>84</v>
      </c>
      <c r="X316" s="238" t="s">
        <v>5321</v>
      </c>
      <c r="Y316" s="238" t="s">
        <v>5322</v>
      </c>
      <c r="Z316" s="238" t="s">
        <v>5323</v>
      </c>
      <c r="AA316" s="238" t="s">
        <v>5318</v>
      </c>
    </row>
    <row r="317" spans="1:28" x14ac:dyDescent="0.2">
      <c r="A317" s="238">
        <v>334206</v>
      </c>
      <c r="B317" s="238" t="s">
        <v>1632</v>
      </c>
      <c r="C317" s="238" t="s">
        <v>196</v>
      </c>
      <c r="D317" s="238" t="s">
        <v>254</v>
      </c>
      <c r="H317" s="238"/>
      <c r="I317" s="238" t="s">
        <v>4111</v>
      </c>
      <c r="N317" s="238">
        <v>2000</v>
      </c>
      <c r="T317" s="238" t="s">
        <v>4171</v>
      </c>
      <c r="U317" s="238" t="s">
        <v>4171</v>
      </c>
      <c r="V317" s="238" t="s">
        <v>4171</v>
      </c>
      <c r="W317" s="238" t="s">
        <v>4171</v>
      </c>
      <c r="AB317" s="238" t="s">
        <v>7213</v>
      </c>
    </row>
    <row r="318" spans="1:28" x14ac:dyDescent="0.2">
      <c r="A318" s="238">
        <v>329630</v>
      </c>
      <c r="B318" s="238" t="s">
        <v>1268</v>
      </c>
      <c r="C318" s="238" t="s">
        <v>196</v>
      </c>
      <c r="D318" s="238" t="s">
        <v>254</v>
      </c>
      <c r="H318" s="238"/>
      <c r="I318" s="238" t="s">
        <v>4111</v>
      </c>
      <c r="N318" s="238">
        <v>2000</v>
      </c>
      <c r="U318" s="238" t="s">
        <v>4171</v>
      </c>
      <c r="V318" s="238" t="s">
        <v>4171</v>
      </c>
      <c r="W318" s="238" t="s">
        <v>4171</v>
      </c>
      <c r="AB318" s="238" t="s">
        <v>7213</v>
      </c>
    </row>
    <row r="319" spans="1:28" x14ac:dyDescent="0.2">
      <c r="A319" s="238">
        <v>337502</v>
      </c>
      <c r="B319" s="238" t="s">
        <v>3615</v>
      </c>
      <c r="C319" s="238" t="s">
        <v>196</v>
      </c>
      <c r="D319" s="238" t="s">
        <v>254</v>
      </c>
      <c r="H319" s="238"/>
      <c r="I319" s="238" t="s">
        <v>4111</v>
      </c>
      <c r="N319" s="238">
        <v>2000</v>
      </c>
      <c r="W319" s="238" t="s">
        <v>4171</v>
      </c>
    </row>
    <row r="320" spans="1:28" x14ac:dyDescent="0.2">
      <c r="A320" s="238">
        <v>332802</v>
      </c>
      <c r="B320" s="238" t="s">
        <v>1556</v>
      </c>
      <c r="C320" s="238" t="s">
        <v>701</v>
      </c>
      <c r="D320" s="238" t="s">
        <v>254</v>
      </c>
      <c r="H320" s="238"/>
      <c r="I320" s="238" t="s">
        <v>4111</v>
      </c>
      <c r="N320" s="238">
        <v>2000</v>
      </c>
      <c r="S320" s="238" t="s">
        <v>4171</v>
      </c>
      <c r="U320" s="238" t="s">
        <v>4171</v>
      </c>
      <c r="V320" s="238" t="s">
        <v>4171</v>
      </c>
      <c r="W320" s="238" t="s">
        <v>4171</v>
      </c>
      <c r="AB320" s="238" t="s">
        <v>7213</v>
      </c>
    </row>
    <row r="321" spans="1:28" x14ac:dyDescent="0.2">
      <c r="A321" s="238">
        <v>330381</v>
      </c>
      <c r="B321" s="238" t="s">
        <v>4402</v>
      </c>
      <c r="C321" s="238" t="s">
        <v>313</v>
      </c>
      <c r="D321" s="238" t="s">
        <v>254</v>
      </c>
      <c r="H321" s="238"/>
      <c r="I321" s="238" t="s">
        <v>4111</v>
      </c>
      <c r="N321" s="238">
        <v>2000</v>
      </c>
      <c r="R321" s="238" t="s">
        <v>4171</v>
      </c>
      <c r="S321" s="238" t="s">
        <v>4171</v>
      </c>
      <c r="U321" s="238" t="s">
        <v>4171</v>
      </c>
      <c r="V321" s="238" t="s">
        <v>4171</v>
      </c>
      <c r="W321" s="238" t="s">
        <v>4171</v>
      </c>
      <c r="AB321" s="238" t="s">
        <v>7213</v>
      </c>
    </row>
    <row r="322" spans="1:28" x14ac:dyDescent="0.2">
      <c r="A322" s="238">
        <v>324371</v>
      </c>
      <c r="B322" s="238" t="s">
        <v>2257</v>
      </c>
      <c r="C322" s="238" t="s">
        <v>205</v>
      </c>
      <c r="D322" s="238" t="s">
        <v>254</v>
      </c>
      <c r="H322" s="238"/>
      <c r="I322" s="238" t="s">
        <v>4111</v>
      </c>
      <c r="N322" s="238">
        <v>2000</v>
      </c>
      <c r="S322" s="238" t="s">
        <v>4171</v>
      </c>
      <c r="T322" s="238" t="s">
        <v>4171</v>
      </c>
      <c r="U322" s="238" t="s">
        <v>4171</v>
      </c>
      <c r="V322" s="238" t="s">
        <v>4171</v>
      </c>
      <c r="W322" s="238" t="s">
        <v>4171</v>
      </c>
      <c r="AB322" s="238" t="s">
        <v>7213</v>
      </c>
    </row>
    <row r="323" spans="1:28" x14ac:dyDescent="0.2">
      <c r="A323" s="238">
        <v>336313</v>
      </c>
      <c r="B323" s="238" t="s">
        <v>3246</v>
      </c>
      <c r="C323" s="238" t="s">
        <v>205</v>
      </c>
      <c r="D323" s="238" t="s">
        <v>254</v>
      </c>
      <c r="H323" s="238"/>
      <c r="I323" s="238" t="s">
        <v>4111</v>
      </c>
      <c r="N323" s="238">
        <v>2000</v>
      </c>
      <c r="U323" s="238" t="s">
        <v>4171</v>
      </c>
      <c r="V323" s="238" t="s">
        <v>4171</v>
      </c>
      <c r="W323" s="238" t="s">
        <v>4171</v>
      </c>
    </row>
    <row r="324" spans="1:28" x14ac:dyDescent="0.2">
      <c r="A324" s="238">
        <v>336347</v>
      </c>
      <c r="B324" s="238" t="s">
        <v>3258</v>
      </c>
      <c r="C324" s="238" t="s">
        <v>203</v>
      </c>
      <c r="D324" s="238" t="s">
        <v>467</v>
      </c>
      <c r="H324" s="238"/>
      <c r="I324" s="238" t="s">
        <v>4111</v>
      </c>
      <c r="N324" s="238">
        <v>2000</v>
      </c>
      <c r="U324" s="238" t="s">
        <v>4171</v>
      </c>
      <c r="V324" s="238" t="s">
        <v>4171</v>
      </c>
      <c r="W324" s="238" t="s">
        <v>4171</v>
      </c>
    </row>
    <row r="325" spans="1:28" x14ac:dyDescent="0.2">
      <c r="A325" s="238">
        <v>336641</v>
      </c>
      <c r="B325" s="238" t="s">
        <v>465</v>
      </c>
      <c r="C325" s="238" t="s">
        <v>198</v>
      </c>
      <c r="D325" s="238" t="s">
        <v>467</v>
      </c>
      <c r="H325" s="238"/>
      <c r="I325" s="238" t="s">
        <v>4111</v>
      </c>
      <c r="N325" s="238">
        <v>2000</v>
      </c>
      <c r="U325" s="238" t="s">
        <v>4171</v>
      </c>
      <c r="V325" s="238" t="s">
        <v>4171</v>
      </c>
      <c r="W325" s="238" t="s">
        <v>4171</v>
      </c>
    </row>
    <row r="326" spans="1:28" x14ac:dyDescent="0.2">
      <c r="A326" s="238">
        <v>336073</v>
      </c>
      <c r="B326" s="238" t="s">
        <v>790</v>
      </c>
      <c r="C326" s="238" t="s">
        <v>327</v>
      </c>
      <c r="D326" s="238" t="s">
        <v>3175</v>
      </c>
      <c r="H326" s="238"/>
      <c r="I326" s="238" t="s">
        <v>4111</v>
      </c>
      <c r="N326" s="238">
        <v>2000</v>
      </c>
      <c r="U326" s="238" t="s">
        <v>4171</v>
      </c>
      <c r="V326" s="238" t="s">
        <v>4171</v>
      </c>
      <c r="W326" s="238" t="s">
        <v>4171</v>
      </c>
    </row>
    <row r="327" spans="1:28" x14ac:dyDescent="0.2">
      <c r="A327" s="238">
        <v>334651</v>
      </c>
      <c r="B327" s="238" t="s">
        <v>2655</v>
      </c>
      <c r="C327" s="238" t="s">
        <v>655</v>
      </c>
      <c r="D327" s="238" t="s">
        <v>1188</v>
      </c>
      <c r="H327" s="238"/>
      <c r="I327" s="238" t="s">
        <v>4111</v>
      </c>
      <c r="N327" s="238">
        <v>2000</v>
      </c>
      <c r="S327" s="238" t="s">
        <v>4171</v>
      </c>
      <c r="T327" s="238" t="s">
        <v>4171</v>
      </c>
      <c r="U327" s="238" t="s">
        <v>4171</v>
      </c>
      <c r="V327" s="238" t="s">
        <v>4171</v>
      </c>
      <c r="W327" s="238" t="s">
        <v>4171</v>
      </c>
      <c r="AB327" s="238" t="s">
        <v>7213</v>
      </c>
    </row>
    <row r="328" spans="1:28" x14ac:dyDescent="0.2">
      <c r="A328" s="238">
        <v>338208</v>
      </c>
      <c r="B328" s="238" t="s">
        <v>3511</v>
      </c>
      <c r="C328" s="238" t="s">
        <v>3499</v>
      </c>
      <c r="D328" s="238" t="s">
        <v>3482</v>
      </c>
      <c r="E328" s="238" t="s">
        <v>65</v>
      </c>
      <c r="F328" s="239">
        <v>32410</v>
      </c>
      <c r="G328" s="238" t="s">
        <v>86</v>
      </c>
      <c r="H328" s="238" t="s">
        <v>4110</v>
      </c>
      <c r="I328" s="238" t="s">
        <v>4111</v>
      </c>
      <c r="J328" s="238" t="s">
        <v>87</v>
      </c>
      <c r="L328" s="238" t="s">
        <v>86</v>
      </c>
      <c r="X328" s="238" t="s">
        <v>6365</v>
      </c>
      <c r="Y328" s="238" t="s">
        <v>6365</v>
      </c>
      <c r="Z328" s="238" t="s">
        <v>6366</v>
      </c>
      <c r="AA328" s="238" t="s">
        <v>5359</v>
      </c>
    </row>
    <row r="329" spans="1:28" x14ac:dyDescent="0.2">
      <c r="A329" s="238">
        <v>337430</v>
      </c>
      <c r="B329" s="238" t="s">
        <v>3573</v>
      </c>
      <c r="C329" s="238" t="s">
        <v>203</v>
      </c>
      <c r="D329" s="238" t="s">
        <v>3574</v>
      </c>
      <c r="H329" s="238"/>
      <c r="I329" s="238" t="s">
        <v>4111</v>
      </c>
      <c r="N329" s="238">
        <v>2000</v>
      </c>
      <c r="V329" s="238" t="s">
        <v>4171</v>
      </c>
      <c r="W329" s="238" t="s">
        <v>4171</v>
      </c>
    </row>
    <row r="330" spans="1:28" x14ac:dyDescent="0.2">
      <c r="A330" s="238">
        <v>338724</v>
      </c>
      <c r="B330" s="238" t="s">
        <v>4944</v>
      </c>
      <c r="C330" s="238" t="s">
        <v>298</v>
      </c>
      <c r="D330" s="238" t="s">
        <v>4945</v>
      </c>
      <c r="E330" s="238" t="s">
        <v>66</v>
      </c>
      <c r="F330" s="239">
        <v>31542</v>
      </c>
      <c r="G330" s="238" t="s">
        <v>84</v>
      </c>
      <c r="H330" s="238" t="s">
        <v>4110</v>
      </c>
      <c r="I330" s="238" t="s">
        <v>4111</v>
      </c>
      <c r="J330" s="238" t="s">
        <v>87</v>
      </c>
      <c r="K330" s="238">
        <v>2006</v>
      </c>
      <c r="L330" s="238" t="s">
        <v>95</v>
      </c>
      <c r="X330" s="238" t="s">
        <v>6871</v>
      </c>
      <c r="Y330" s="238" t="s">
        <v>6872</v>
      </c>
      <c r="Z330" s="238" t="s">
        <v>6873</v>
      </c>
      <c r="AA330" s="238" t="s">
        <v>5111</v>
      </c>
    </row>
    <row r="331" spans="1:28" x14ac:dyDescent="0.2">
      <c r="A331" s="238">
        <v>335508</v>
      </c>
      <c r="B331" s="238" t="s">
        <v>1878</v>
      </c>
      <c r="C331" s="238" t="s">
        <v>447</v>
      </c>
      <c r="D331" s="238" t="s">
        <v>1879</v>
      </c>
      <c r="H331" s="238"/>
      <c r="I331" s="238" t="s">
        <v>4111</v>
      </c>
      <c r="N331" s="238">
        <v>2000</v>
      </c>
      <c r="U331" s="238" t="s">
        <v>4171</v>
      </c>
      <c r="V331" s="238" t="s">
        <v>4171</v>
      </c>
      <c r="W331" s="238" t="s">
        <v>4171</v>
      </c>
    </row>
    <row r="332" spans="1:28" x14ac:dyDescent="0.2">
      <c r="A332" s="238">
        <v>336517</v>
      </c>
      <c r="B332" s="238" t="s">
        <v>2125</v>
      </c>
      <c r="C332" s="238" t="s">
        <v>203</v>
      </c>
      <c r="D332" s="238" t="s">
        <v>737</v>
      </c>
      <c r="E332" s="238" t="s">
        <v>66</v>
      </c>
      <c r="F332" s="239">
        <v>34110</v>
      </c>
      <c r="G332" s="238" t="s">
        <v>84</v>
      </c>
      <c r="H332" s="238" t="s">
        <v>4110</v>
      </c>
      <c r="I332" s="238" t="s">
        <v>4111</v>
      </c>
      <c r="J332" s="238" t="s">
        <v>87</v>
      </c>
      <c r="L332" s="238" t="s">
        <v>84</v>
      </c>
      <c r="X332" s="238" t="s">
        <v>5770</v>
      </c>
      <c r="Y332" s="238" t="s">
        <v>5770</v>
      </c>
      <c r="Z332" s="238" t="s">
        <v>5560</v>
      </c>
      <c r="AA332" s="238" t="s">
        <v>5111</v>
      </c>
    </row>
    <row r="333" spans="1:28" x14ac:dyDescent="0.2">
      <c r="A333" s="238">
        <v>338512</v>
      </c>
      <c r="B333" s="238" t="s">
        <v>4616</v>
      </c>
      <c r="C333" s="238" t="s">
        <v>485</v>
      </c>
      <c r="D333" s="238" t="s">
        <v>737</v>
      </c>
      <c r="E333" s="238" t="s">
        <v>66</v>
      </c>
      <c r="F333" s="239">
        <v>35522</v>
      </c>
      <c r="G333" s="238" t="s">
        <v>4026</v>
      </c>
      <c r="H333" s="238" t="s">
        <v>4110</v>
      </c>
      <c r="I333" s="238" t="s">
        <v>4111</v>
      </c>
      <c r="J333" s="238" t="s">
        <v>87</v>
      </c>
      <c r="K333" s="238">
        <v>2016</v>
      </c>
      <c r="L333" s="238" t="s">
        <v>86</v>
      </c>
      <c r="X333" s="238" t="s">
        <v>6411</v>
      </c>
      <c r="Y333" s="238" t="s">
        <v>5329</v>
      </c>
      <c r="Z333" s="238" t="s">
        <v>5560</v>
      </c>
      <c r="AA333" s="238" t="s">
        <v>6412</v>
      </c>
    </row>
    <row r="334" spans="1:28" x14ac:dyDescent="0.2">
      <c r="A334" s="238">
        <v>337948</v>
      </c>
      <c r="B334" s="238" t="s">
        <v>963</v>
      </c>
      <c r="C334" s="238" t="s">
        <v>267</v>
      </c>
      <c r="D334" s="238" t="s">
        <v>737</v>
      </c>
      <c r="H334" s="238"/>
      <c r="I334" s="238" t="s">
        <v>4111</v>
      </c>
      <c r="N334" s="238">
        <v>2000</v>
      </c>
      <c r="W334" s="238" t="s">
        <v>4171</v>
      </c>
    </row>
    <row r="335" spans="1:28" x14ac:dyDescent="0.2">
      <c r="A335" s="238">
        <v>338976</v>
      </c>
      <c r="B335" s="238" t="s">
        <v>4697</v>
      </c>
      <c r="C335" s="238" t="s">
        <v>210</v>
      </c>
      <c r="D335" s="238" t="s">
        <v>737</v>
      </c>
      <c r="E335" s="238" t="s">
        <v>66</v>
      </c>
      <c r="F335" s="239">
        <v>30691</v>
      </c>
      <c r="G335" s="238" t="s">
        <v>5344</v>
      </c>
      <c r="H335" s="238" t="s">
        <v>4110</v>
      </c>
      <c r="I335" s="238" t="s">
        <v>4111</v>
      </c>
      <c r="J335" s="238" t="s">
        <v>87</v>
      </c>
      <c r="K335" s="238">
        <v>2007</v>
      </c>
      <c r="L335" s="238" t="s">
        <v>86</v>
      </c>
      <c r="X335" s="238" t="s">
        <v>5345</v>
      </c>
      <c r="Y335" s="238" t="s">
        <v>5346</v>
      </c>
      <c r="Z335" s="238" t="s">
        <v>5347</v>
      </c>
      <c r="AA335" s="238" t="s">
        <v>5111</v>
      </c>
    </row>
    <row r="336" spans="1:28" x14ac:dyDescent="0.2">
      <c r="A336" s="238">
        <v>335305</v>
      </c>
      <c r="B336" s="238" t="s">
        <v>1834</v>
      </c>
      <c r="C336" s="238" t="s">
        <v>787</v>
      </c>
      <c r="D336" s="238" t="s">
        <v>737</v>
      </c>
      <c r="H336" s="238"/>
      <c r="I336" s="238" t="s">
        <v>4111</v>
      </c>
      <c r="N336" s="238">
        <v>2000</v>
      </c>
      <c r="U336" s="238" t="s">
        <v>4171</v>
      </c>
      <c r="V336" s="238" t="s">
        <v>4171</v>
      </c>
      <c r="W336" s="238" t="s">
        <v>4171</v>
      </c>
    </row>
    <row r="337" spans="1:28" x14ac:dyDescent="0.2">
      <c r="A337" s="238">
        <v>338730</v>
      </c>
      <c r="B337" s="238" t="s">
        <v>4949</v>
      </c>
      <c r="C337" s="238" t="s">
        <v>198</v>
      </c>
      <c r="D337" s="238" t="s">
        <v>737</v>
      </c>
      <c r="E337" s="238" t="s">
        <v>66</v>
      </c>
      <c r="F337" s="239">
        <v>35634</v>
      </c>
      <c r="G337" s="238" t="s">
        <v>95</v>
      </c>
      <c r="H337" s="238" t="s">
        <v>4110</v>
      </c>
      <c r="I337" s="238" t="s">
        <v>4111</v>
      </c>
      <c r="J337" s="238" t="s">
        <v>87</v>
      </c>
      <c r="K337" s="238">
        <v>2021</v>
      </c>
      <c r="L337" s="238" t="s">
        <v>95</v>
      </c>
      <c r="X337" s="238" t="s">
        <v>6882</v>
      </c>
      <c r="Y337" s="238" t="s">
        <v>5183</v>
      </c>
      <c r="Z337" s="238" t="s">
        <v>5143</v>
      </c>
      <c r="AA337" s="238" t="s">
        <v>5111</v>
      </c>
    </row>
    <row r="338" spans="1:28" x14ac:dyDescent="0.2">
      <c r="A338" s="238">
        <v>338611</v>
      </c>
      <c r="B338" s="238" t="s">
        <v>3676</v>
      </c>
      <c r="C338" s="238" t="s">
        <v>198</v>
      </c>
      <c r="D338" s="238" t="s">
        <v>737</v>
      </c>
      <c r="E338" s="238" t="s">
        <v>66</v>
      </c>
      <c r="F338" s="239">
        <v>35065</v>
      </c>
      <c r="G338" s="238" t="s">
        <v>84</v>
      </c>
      <c r="H338" s="238" t="s">
        <v>4110</v>
      </c>
      <c r="I338" s="238" t="s">
        <v>4111</v>
      </c>
      <c r="J338" s="238" t="s">
        <v>87</v>
      </c>
      <c r="K338" s="238">
        <v>2014</v>
      </c>
      <c r="L338" s="238" t="s">
        <v>86</v>
      </c>
      <c r="X338" s="238" t="s">
        <v>6621</v>
      </c>
      <c r="Y338" s="238" t="s">
        <v>5280</v>
      </c>
      <c r="Z338" s="238" t="s">
        <v>5347</v>
      </c>
      <c r="AA338" s="238" t="s">
        <v>5111</v>
      </c>
    </row>
    <row r="339" spans="1:28" x14ac:dyDescent="0.2">
      <c r="A339" s="238">
        <v>338757</v>
      </c>
      <c r="B339" s="238" t="s">
        <v>270</v>
      </c>
      <c r="C339" s="238" t="s">
        <v>198</v>
      </c>
      <c r="D339" s="238" t="s">
        <v>737</v>
      </c>
      <c r="E339" s="238" t="s">
        <v>65</v>
      </c>
      <c r="F339" s="239">
        <v>36895</v>
      </c>
      <c r="G339" s="238" t="s">
        <v>84</v>
      </c>
      <c r="H339" s="238" t="s">
        <v>4110</v>
      </c>
      <c r="I339" s="238" t="s">
        <v>4111</v>
      </c>
      <c r="J339" s="238" t="s">
        <v>87</v>
      </c>
      <c r="K339" s="238">
        <v>2019</v>
      </c>
      <c r="L339" s="238" t="s">
        <v>84</v>
      </c>
      <c r="X339" s="238" t="s">
        <v>5881</v>
      </c>
      <c r="Y339" s="238" t="s">
        <v>5280</v>
      </c>
      <c r="Z339" s="238" t="s">
        <v>5347</v>
      </c>
      <c r="AA339" s="238" t="s">
        <v>6936</v>
      </c>
    </row>
    <row r="340" spans="1:28" x14ac:dyDescent="0.2">
      <c r="A340" s="238">
        <v>335357</v>
      </c>
      <c r="B340" s="238" t="s">
        <v>2967</v>
      </c>
      <c r="C340" s="238" t="s">
        <v>195</v>
      </c>
      <c r="D340" s="238" t="s">
        <v>737</v>
      </c>
      <c r="H340" s="238"/>
      <c r="I340" s="238" t="s">
        <v>4111</v>
      </c>
      <c r="N340" s="238">
        <v>2000</v>
      </c>
      <c r="U340" s="238" t="s">
        <v>4171</v>
      </c>
      <c r="V340" s="238" t="s">
        <v>4171</v>
      </c>
      <c r="W340" s="238" t="s">
        <v>4171</v>
      </c>
    </row>
    <row r="341" spans="1:28" x14ac:dyDescent="0.2">
      <c r="A341" s="238">
        <v>335194</v>
      </c>
      <c r="B341" s="238" t="s">
        <v>1805</v>
      </c>
      <c r="C341" s="238" t="s">
        <v>682</v>
      </c>
      <c r="D341" s="238" t="s">
        <v>737</v>
      </c>
      <c r="H341" s="238"/>
      <c r="I341" s="238" t="s">
        <v>4111</v>
      </c>
      <c r="N341" s="238">
        <v>2000</v>
      </c>
      <c r="U341" s="238" t="s">
        <v>4171</v>
      </c>
      <c r="V341" s="238" t="s">
        <v>4171</v>
      </c>
      <c r="W341" s="238" t="s">
        <v>4171</v>
      </c>
    </row>
    <row r="342" spans="1:28" x14ac:dyDescent="0.2">
      <c r="A342" s="238">
        <v>333813</v>
      </c>
      <c r="B342" s="238" t="s">
        <v>2459</v>
      </c>
      <c r="C342" s="238" t="s">
        <v>1865</v>
      </c>
      <c r="D342" s="238" t="s">
        <v>737</v>
      </c>
      <c r="H342" s="238"/>
      <c r="I342" s="238" t="s">
        <v>4111</v>
      </c>
      <c r="N342" s="238">
        <v>2000</v>
      </c>
      <c r="S342" s="238" t="s">
        <v>4171</v>
      </c>
      <c r="T342" s="238" t="s">
        <v>4171</v>
      </c>
      <c r="U342" s="238" t="s">
        <v>4171</v>
      </c>
      <c r="V342" s="238" t="s">
        <v>4171</v>
      </c>
      <c r="W342" s="238" t="s">
        <v>4171</v>
      </c>
      <c r="AB342" s="238" t="s">
        <v>7213</v>
      </c>
    </row>
    <row r="343" spans="1:28" x14ac:dyDescent="0.2">
      <c r="A343" s="238">
        <v>338089</v>
      </c>
      <c r="B343" s="238" t="s">
        <v>3902</v>
      </c>
      <c r="C343" s="238" t="s">
        <v>660</v>
      </c>
      <c r="D343" s="238" t="s">
        <v>737</v>
      </c>
      <c r="H343" s="238"/>
      <c r="I343" s="238" t="s">
        <v>4111</v>
      </c>
      <c r="N343" s="238">
        <v>2000</v>
      </c>
      <c r="V343" s="238" t="s">
        <v>4171</v>
      </c>
      <c r="W343" s="238" t="s">
        <v>4171</v>
      </c>
    </row>
    <row r="344" spans="1:28" x14ac:dyDescent="0.2">
      <c r="A344" s="238">
        <v>333862</v>
      </c>
      <c r="B344" s="238" t="s">
        <v>2470</v>
      </c>
      <c r="C344" s="238" t="s">
        <v>313</v>
      </c>
      <c r="D344" s="238" t="s">
        <v>737</v>
      </c>
      <c r="H344" s="238"/>
      <c r="I344" s="238" t="s">
        <v>4111</v>
      </c>
      <c r="N344" s="238">
        <v>2000</v>
      </c>
      <c r="S344" s="238" t="s">
        <v>4171</v>
      </c>
      <c r="T344" s="238" t="s">
        <v>4171</v>
      </c>
      <c r="U344" s="238" t="s">
        <v>4171</v>
      </c>
      <c r="V344" s="238" t="s">
        <v>4171</v>
      </c>
      <c r="W344" s="238" t="s">
        <v>4171</v>
      </c>
      <c r="AB344" s="238" t="s">
        <v>7213</v>
      </c>
    </row>
    <row r="345" spans="1:28" x14ac:dyDescent="0.2">
      <c r="A345" s="238">
        <v>337521</v>
      </c>
      <c r="B345" s="238" t="s">
        <v>3626</v>
      </c>
      <c r="C345" s="238" t="s">
        <v>364</v>
      </c>
      <c r="D345" s="238" t="s">
        <v>737</v>
      </c>
      <c r="E345" s="238" t="s">
        <v>65</v>
      </c>
      <c r="F345" s="239">
        <v>36972</v>
      </c>
      <c r="G345" s="238" t="s">
        <v>4027</v>
      </c>
      <c r="H345" s="238" t="s">
        <v>4110</v>
      </c>
      <c r="I345" s="238" t="s">
        <v>4111</v>
      </c>
      <c r="J345" s="238" t="s">
        <v>87</v>
      </c>
      <c r="L345" s="238" t="s">
        <v>86</v>
      </c>
      <c r="X345" s="238" t="s">
        <v>6214</v>
      </c>
      <c r="Y345" s="238" t="s">
        <v>6214</v>
      </c>
      <c r="Z345" s="238" t="s">
        <v>5347</v>
      </c>
      <c r="AA345" s="238" t="s">
        <v>5929</v>
      </c>
    </row>
    <row r="346" spans="1:28" x14ac:dyDescent="0.2">
      <c r="A346" s="238">
        <v>336120</v>
      </c>
      <c r="B346" s="238" t="s">
        <v>2018</v>
      </c>
      <c r="C346" s="238" t="s">
        <v>614</v>
      </c>
      <c r="D346" s="238" t="s">
        <v>2019</v>
      </c>
      <c r="H346" s="238"/>
      <c r="I346" s="238" t="s">
        <v>4111</v>
      </c>
      <c r="N346" s="238">
        <v>2000</v>
      </c>
      <c r="V346" s="238" t="s">
        <v>4171</v>
      </c>
      <c r="W346" s="238" t="s">
        <v>4171</v>
      </c>
    </row>
    <row r="347" spans="1:28" x14ac:dyDescent="0.2">
      <c r="A347" s="238">
        <v>335165</v>
      </c>
      <c r="B347" s="238" t="s">
        <v>2903</v>
      </c>
      <c r="C347" s="238" t="s">
        <v>195</v>
      </c>
      <c r="D347" s="238" t="s">
        <v>2904</v>
      </c>
      <c r="H347" s="238"/>
      <c r="I347" s="238" t="s">
        <v>4111</v>
      </c>
      <c r="N347" s="238">
        <v>2000</v>
      </c>
      <c r="U347" s="238" t="s">
        <v>4171</v>
      </c>
      <c r="V347" s="238" t="s">
        <v>4171</v>
      </c>
      <c r="W347" s="238" t="s">
        <v>4171</v>
      </c>
    </row>
    <row r="348" spans="1:28" x14ac:dyDescent="0.2">
      <c r="A348" s="238">
        <v>335822</v>
      </c>
      <c r="B348" s="238" t="s">
        <v>3091</v>
      </c>
      <c r="C348" s="238" t="s">
        <v>195</v>
      </c>
      <c r="D348" s="238" t="s">
        <v>2904</v>
      </c>
      <c r="H348" s="238"/>
      <c r="I348" s="238" t="s">
        <v>4111</v>
      </c>
      <c r="N348" s="238">
        <v>2000</v>
      </c>
      <c r="U348" s="238" t="s">
        <v>4171</v>
      </c>
      <c r="V348" s="238" t="s">
        <v>4171</v>
      </c>
      <c r="W348" s="238" t="s">
        <v>4171</v>
      </c>
    </row>
    <row r="349" spans="1:28" x14ac:dyDescent="0.2">
      <c r="A349" s="238">
        <v>336637</v>
      </c>
      <c r="B349" s="238" t="s">
        <v>2161</v>
      </c>
      <c r="C349" s="238" t="s">
        <v>195</v>
      </c>
      <c r="D349" s="238" t="s">
        <v>2153</v>
      </c>
      <c r="H349" s="238"/>
      <c r="I349" s="238" t="s">
        <v>4111</v>
      </c>
      <c r="N349" s="238">
        <v>2000</v>
      </c>
      <c r="U349" s="238" t="s">
        <v>4171</v>
      </c>
      <c r="V349" s="238" t="s">
        <v>4171</v>
      </c>
      <c r="W349" s="238" t="s">
        <v>4171</v>
      </c>
    </row>
    <row r="350" spans="1:28" x14ac:dyDescent="0.2">
      <c r="A350" s="238">
        <v>336803</v>
      </c>
      <c r="B350" s="238" t="s">
        <v>3375</v>
      </c>
      <c r="C350" s="238" t="s">
        <v>298</v>
      </c>
      <c r="D350" s="238" t="s">
        <v>1110</v>
      </c>
      <c r="E350" s="238" t="s">
        <v>66</v>
      </c>
      <c r="F350" s="239">
        <v>36238</v>
      </c>
      <c r="G350" s="238" t="s">
        <v>5124</v>
      </c>
      <c r="H350" s="238" t="s">
        <v>4110</v>
      </c>
      <c r="I350" s="238" t="s">
        <v>4111</v>
      </c>
      <c r="J350" s="238" t="s">
        <v>87</v>
      </c>
      <c r="L350" s="238" t="s">
        <v>84</v>
      </c>
      <c r="X350" s="238" t="s">
        <v>5804</v>
      </c>
      <c r="Y350" s="238" t="s">
        <v>5804</v>
      </c>
      <c r="Z350" s="238" t="s">
        <v>5589</v>
      </c>
      <c r="AA350" s="238" t="s">
        <v>5548</v>
      </c>
    </row>
    <row r="351" spans="1:28" x14ac:dyDescent="0.2">
      <c r="A351" s="238">
        <v>334346</v>
      </c>
      <c r="B351" s="238" t="s">
        <v>1641</v>
      </c>
      <c r="C351" s="238" t="s">
        <v>267</v>
      </c>
      <c r="D351" s="238" t="s">
        <v>1110</v>
      </c>
      <c r="H351" s="238"/>
      <c r="I351" s="238" t="s">
        <v>4111</v>
      </c>
      <c r="N351" s="238">
        <v>2000</v>
      </c>
      <c r="T351" s="238" t="s">
        <v>4171</v>
      </c>
      <c r="U351" s="238" t="s">
        <v>4171</v>
      </c>
      <c r="V351" s="238" t="s">
        <v>4171</v>
      </c>
      <c r="W351" s="238" t="s">
        <v>4171</v>
      </c>
      <c r="AB351" s="238" t="s">
        <v>7213</v>
      </c>
    </row>
    <row r="352" spans="1:28" x14ac:dyDescent="0.2">
      <c r="A352" s="238">
        <v>336304</v>
      </c>
      <c r="B352" s="238" t="s">
        <v>3244</v>
      </c>
      <c r="C352" s="238" t="s">
        <v>496</v>
      </c>
      <c r="D352" s="238" t="s">
        <v>1110</v>
      </c>
      <c r="H352" s="238"/>
      <c r="I352" s="238" t="s">
        <v>4111</v>
      </c>
      <c r="N352" s="238">
        <v>2000</v>
      </c>
      <c r="U352" s="238" t="s">
        <v>4171</v>
      </c>
      <c r="V352" s="238" t="s">
        <v>4171</v>
      </c>
      <c r="W352" s="238" t="s">
        <v>4171</v>
      </c>
    </row>
    <row r="353" spans="1:28" x14ac:dyDescent="0.2">
      <c r="A353" s="238">
        <v>334223</v>
      </c>
      <c r="B353" s="238" t="s">
        <v>2556</v>
      </c>
      <c r="C353" s="238" t="s">
        <v>340</v>
      </c>
      <c r="D353" s="238" t="s">
        <v>1110</v>
      </c>
      <c r="H353" s="238"/>
      <c r="I353" s="238" t="s">
        <v>4111</v>
      </c>
      <c r="N353" s="238">
        <v>2000</v>
      </c>
      <c r="S353" s="238" t="s">
        <v>4171</v>
      </c>
      <c r="T353" s="238" t="s">
        <v>4171</v>
      </c>
      <c r="U353" s="238" t="s">
        <v>4171</v>
      </c>
      <c r="V353" s="238" t="s">
        <v>4171</v>
      </c>
      <c r="W353" s="238" t="s">
        <v>4171</v>
      </c>
      <c r="AB353" s="238" t="s">
        <v>7213</v>
      </c>
    </row>
    <row r="354" spans="1:28" x14ac:dyDescent="0.2">
      <c r="A354" s="238">
        <v>338849</v>
      </c>
      <c r="B354" s="238" t="s">
        <v>5050</v>
      </c>
      <c r="C354" s="238" t="s">
        <v>195</v>
      </c>
      <c r="D354" s="238" t="s">
        <v>1110</v>
      </c>
      <c r="E354" s="238" t="s">
        <v>66</v>
      </c>
      <c r="F354" s="239">
        <v>32978</v>
      </c>
      <c r="G354" s="238" t="s">
        <v>4027</v>
      </c>
      <c r="H354" s="238" t="s">
        <v>4110</v>
      </c>
      <c r="I354" s="238" t="s">
        <v>4111</v>
      </c>
      <c r="J354" s="238" t="s">
        <v>87</v>
      </c>
      <c r="K354" s="238">
        <v>2011</v>
      </c>
      <c r="L354" s="238" t="s">
        <v>99</v>
      </c>
      <c r="X354" s="238" t="s">
        <v>7115</v>
      </c>
      <c r="Y354" s="238" t="s">
        <v>5269</v>
      </c>
      <c r="Z354" s="238" t="s">
        <v>5372</v>
      </c>
      <c r="AA354" s="238" t="s">
        <v>5123</v>
      </c>
    </row>
    <row r="355" spans="1:28" x14ac:dyDescent="0.2">
      <c r="A355" s="238">
        <v>337998</v>
      </c>
      <c r="B355" s="238" t="s">
        <v>3855</v>
      </c>
      <c r="C355" s="238" t="s">
        <v>377</v>
      </c>
      <c r="D355" s="238" t="s">
        <v>1110</v>
      </c>
      <c r="H355" s="238"/>
      <c r="I355" s="238" t="s">
        <v>4111</v>
      </c>
      <c r="N355" s="238">
        <v>2000</v>
      </c>
      <c r="V355" s="238" t="s">
        <v>4171</v>
      </c>
      <c r="W355" s="238" t="s">
        <v>4171</v>
      </c>
    </row>
    <row r="356" spans="1:28" x14ac:dyDescent="0.2">
      <c r="A356" s="238">
        <v>334192</v>
      </c>
      <c r="B356" s="238" t="s">
        <v>2550</v>
      </c>
      <c r="C356" s="238" t="s">
        <v>250</v>
      </c>
      <c r="D356" s="238" t="s">
        <v>1110</v>
      </c>
      <c r="H356" s="238"/>
      <c r="I356" s="238" t="s">
        <v>4111</v>
      </c>
      <c r="N356" s="238">
        <v>2000</v>
      </c>
      <c r="S356" s="238" t="s">
        <v>4171</v>
      </c>
      <c r="T356" s="238" t="s">
        <v>4171</v>
      </c>
      <c r="U356" s="238" t="s">
        <v>4171</v>
      </c>
      <c r="V356" s="238" t="s">
        <v>4171</v>
      </c>
      <c r="W356" s="238" t="s">
        <v>4171</v>
      </c>
      <c r="AB356" s="238" t="s">
        <v>7213</v>
      </c>
    </row>
    <row r="357" spans="1:28" x14ac:dyDescent="0.2">
      <c r="A357" s="238">
        <v>335829</v>
      </c>
      <c r="B357" s="238" t="s">
        <v>3094</v>
      </c>
      <c r="C357" s="238" t="s">
        <v>411</v>
      </c>
      <c r="D357" s="238" t="s">
        <v>2151</v>
      </c>
      <c r="H357" s="238"/>
      <c r="I357" s="238" t="s">
        <v>4111</v>
      </c>
      <c r="N357" s="238">
        <v>2000</v>
      </c>
      <c r="U357" s="238" t="s">
        <v>4171</v>
      </c>
      <c r="V357" s="238" t="s">
        <v>4171</v>
      </c>
      <c r="W357" s="238" t="s">
        <v>4171</v>
      </c>
    </row>
    <row r="358" spans="1:28" x14ac:dyDescent="0.2">
      <c r="A358" s="238">
        <v>336215</v>
      </c>
      <c r="B358" s="238" t="s">
        <v>3216</v>
      </c>
      <c r="C358" s="238" t="s">
        <v>319</v>
      </c>
      <c r="D358" s="238" t="s">
        <v>1113</v>
      </c>
      <c r="H358" s="238"/>
      <c r="I358" s="238" t="s">
        <v>4111</v>
      </c>
      <c r="N358" s="238">
        <v>2000</v>
      </c>
      <c r="U358" s="238" t="s">
        <v>4171</v>
      </c>
      <c r="V358" s="238" t="s">
        <v>4171</v>
      </c>
      <c r="W358" s="238" t="s">
        <v>4171</v>
      </c>
    </row>
    <row r="359" spans="1:28" x14ac:dyDescent="0.2">
      <c r="A359" s="238">
        <v>335335</v>
      </c>
      <c r="B359" s="238" t="s">
        <v>2956</v>
      </c>
      <c r="C359" s="238" t="s">
        <v>2957</v>
      </c>
      <c r="D359" s="238" t="s">
        <v>1113</v>
      </c>
      <c r="H359" s="238"/>
      <c r="I359" s="238" t="s">
        <v>4111</v>
      </c>
      <c r="N359" s="238">
        <v>2000</v>
      </c>
      <c r="U359" s="238" t="s">
        <v>4171</v>
      </c>
      <c r="V359" s="238" t="s">
        <v>4171</v>
      </c>
      <c r="W359" s="238" t="s">
        <v>4171</v>
      </c>
    </row>
    <row r="360" spans="1:28" x14ac:dyDescent="0.2">
      <c r="A360" s="238">
        <v>336060</v>
      </c>
      <c r="B360" s="238" t="s">
        <v>3171</v>
      </c>
      <c r="C360" s="238" t="s">
        <v>267</v>
      </c>
      <c r="D360" s="238" t="s">
        <v>3172</v>
      </c>
      <c r="H360" s="238"/>
      <c r="I360" s="238" t="s">
        <v>4111</v>
      </c>
      <c r="N360" s="238">
        <v>2000</v>
      </c>
      <c r="U360" s="238" t="s">
        <v>4171</v>
      </c>
      <c r="V360" s="238" t="s">
        <v>4171</v>
      </c>
      <c r="W360" s="238" t="s">
        <v>4171</v>
      </c>
    </row>
    <row r="361" spans="1:28" x14ac:dyDescent="0.2">
      <c r="A361" s="238">
        <v>338738</v>
      </c>
      <c r="B361" s="238" t="s">
        <v>4958</v>
      </c>
      <c r="C361" s="238" t="s">
        <v>485</v>
      </c>
      <c r="D361" s="238" t="s">
        <v>4959</v>
      </c>
      <c r="E361" s="238" t="s">
        <v>66</v>
      </c>
      <c r="F361" s="239">
        <v>31700</v>
      </c>
      <c r="G361" s="238" t="s">
        <v>6896</v>
      </c>
      <c r="H361" s="238" t="s">
        <v>4110</v>
      </c>
      <c r="I361" s="238" t="s">
        <v>4111</v>
      </c>
      <c r="J361" s="238" t="s">
        <v>87</v>
      </c>
      <c r="K361" s="238">
        <v>2004</v>
      </c>
      <c r="L361" s="238" t="s">
        <v>84</v>
      </c>
      <c r="X361" s="238" t="s">
        <v>6897</v>
      </c>
      <c r="Y361" s="238" t="s">
        <v>6898</v>
      </c>
      <c r="Z361" s="238" t="s">
        <v>6899</v>
      </c>
      <c r="AA361" s="238" t="s">
        <v>5111</v>
      </c>
    </row>
    <row r="362" spans="1:28" x14ac:dyDescent="0.2">
      <c r="A362" s="238">
        <v>337469</v>
      </c>
      <c r="B362" s="238" t="s">
        <v>3597</v>
      </c>
      <c r="C362" s="238" t="s">
        <v>653</v>
      </c>
      <c r="D362" s="238" t="s">
        <v>3565</v>
      </c>
      <c r="H362" s="238"/>
      <c r="I362" s="238" t="s">
        <v>4111</v>
      </c>
      <c r="N362" s="238">
        <v>2000</v>
      </c>
      <c r="V362" s="238" t="s">
        <v>4171</v>
      </c>
      <c r="W362" s="238" t="s">
        <v>4171</v>
      </c>
    </row>
    <row r="363" spans="1:28" x14ac:dyDescent="0.2">
      <c r="A363" s="238">
        <v>337600</v>
      </c>
      <c r="B363" s="238" t="s">
        <v>3662</v>
      </c>
      <c r="C363" s="238" t="s">
        <v>400</v>
      </c>
      <c r="D363" s="238" t="s">
        <v>3663</v>
      </c>
      <c r="H363" s="238"/>
      <c r="I363" s="238" t="s">
        <v>4111</v>
      </c>
      <c r="N363" s="238">
        <v>2000</v>
      </c>
      <c r="V363" s="238" t="s">
        <v>4171</v>
      </c>
      <c r="W363" s="238" t="s">
        <v>4171</v>
      </c>
    </row>
    <row r="364" spans="1:28" x14ac:dyDescent="0.2">
      <c r="A364" s="238">
        <v>338169</v>
      </c>
      <c r="B364" s="238" t="s">
        <v>3939</v>
      </c>
      <c r="C364" s="238" t="s">
        <v>455</v>
      </c>
      <c r="D364" s="238" t="s">
        <v>698</v>
      </c>
      <c r="H364" s="238"/>
      <c r="I364" s="238" t="s">
        <v>4111</v>
      </c>
      <c r="N364" s="238">
        <v>2000</v>
      </c>
      <c r="V364" s="238" t="s">
        <v>4171</v>
      </c>
      <c r="W364" s="238" t="s">
        <v>4171</v>
      </c>
    </row>
    <row r="365" spans="1:28" x14ac:dyDescent="0.2">
      <c r="A365" s="238">
        <v>335949</v>
      </c>
      <c r="B365" s="238" t="s">
        <v>1271</v>
      </c>
      <c r="C365" s="238" t="s">
        <v>205</v>
      </c>
      <c r="D365" s="238" t="s">
        <v>698</v>
      </c>
      <c r="H365" s="238"/>
      <c r="I365" s="238" t="s">
        <v>4111</v>
      </c>
      <c r="N365" s="238">
        <v>2000</v>
      </c>
      <c r="V365" s="238" t="s">
        <v>4171</v>
      </c>
      <c r="W365" s="238" t="s">
        <v>4171</v>
      </c>
    </row>
    <row r="366" spans="1:28" x14ac:dyDescent="0.2">
      <c r="A366" s="238">
        <v>325305</v>
      </c>
      <c r="B366" s="238" t="s">
        <v>2746</v>
      </c>
      <c r="C366" s="238" t="s">
        <v>267</v>
      </c>
      <c r="D366" s="238" t="s">
        <v>1162</v>
      </c>
      <c r="H366" s="238"/>
      <c r="I366" s="238" t="s">
        <v>4111</v>
      </c>
      <c r="N366" s="238">
        <v>2000</v>
      </c>
      <c r="R366" s="238" t="s">
        <v>4171</v>
      </c>
      <c r="S366" s="238" t="s">
        <v>4171</v>
      </c>
      <c r="U366" s="238" t="s">
        <v>4171</v>
      </c>
      <c r="V366" s="238" t="s">
        <v>4171</v>
      </c>
      <c r="W366" s="238" t="s">
        <v>4171</v>
      </c>
      <c r="AB366" s="238" t="s">
        <v>7213</v>
      </c>
    </row>
    <row r="367" spans="1:28" x14ac:dyDescent="0.2">
      <c r="A367" s="238">
        <v>336265</v>
      </c>
      <c r="B367" s="238" t="s">
        <v>596</v>
      </c>
      <c r="C367" s="238" t="s">
        <v>933</v>
      </c>
      <c r="D367" s="238" t="s">
        <v>1162</v>
      </c>
      <c r="H367" s="238"/>
      <c r="I367" s="238" t="s">
        <v>4111</v>
      </c>
      <c r="N367" s="238">
        <v>2000</v>
      </c>
      <c r="U367" s="238" t="s">
        <v>4171</v>
      </c>
      <c r="V367" s="238" t="s">
        <v>4171</v>
      </c>
      <c r="W367" s="238" t="s">
        <v>4171</v>
      </c>
    </row>
    <row r="368" spans="1:28" x14ac:dyDescent="0.2">
      <c r="A368" s="238">
        <v>338760</v>
      </c>
      <c r="B368" s="238" t="s">
        <v>1323</v>
      </c>
      <c r="C368" s="238" t="s">
        <v>516</v>
      </c>
      <c r="D368" s="238" t="s">
        <v>1144</v>
      </c>
      <c r="E368" s="238" t="s">
        <v>65</v>
      </c>
      <c r="F368" s="239">
        <v>34012</v>
      </c>
      <c r="G368" s="238" t="s">
        <v>5124</v>
      </c>
      <c r="H368" s="238" t="s">
        <v>4110</v>
      </c>
      <c r="I368" s="238" t="s">
        <v>4111</v>
      </c>
      <c r="J368" s="238" t="s">
        <v>87</v>
      </c>
      <c r="K368" s="238">
        <v>2011</v>
      </c>
      <c r="L368" s="238" t="s">
        <v>84</v>
      </c>
      <c r="X368" s="238" t="s">
        <v>6939</v>
      </c>
      <c r="Y368" s="238" t="s">
        <v>5545</v>
      </c>
      <c r="Z368" s="238" t="s">
        <v>6940</v>
      </c>
      <c r="AA368" s="238" t="s">
        <v>5898</v>
      </c>
    </row>
    <row r="369" spans="1:28" x14ac:dyDescent="0.2">
      <c r="A369" s="238">
        <v>335277</v>
      </c>
      <c r="B369" s="238" t="s">
        <v>1827</v>
      </c>
      <c r="C369" s="238" t="s">
        <v>267</v>
      </c>
      <c r="D369" s="238" t="s">
        <v>1144</v>
      </c>
      <c r="H369" s="238"/>
      <c r="I369" s="238" t="s">
        <v>4111</v>
      </c>
      <c r="N369" s="238">
        <v>2000</v>
      </c>
      <c r="V369" s="238" t="s">
        <v>4171</v>
      </c>
      <c r="W369" s="238" t="s">
        <v>4171</v>
      </c>
    </row>
    <row r="370" spans="1:28" x14ac:dyDescent="0.2">
      <c r="A370" s="238">
        <v>336899</v>
      </c>
      <c r="B370" s="238" t="s">
        <v>3392</v>
      </c>
      <c r="C370" s="238" t="s">
        <v>282</v>
      </c>
      <c r="D370" s="238" t="s">
        <v>1144</v>
      </c>
      <c r="E370" s="238" t="s">
        <v>66</v>
      </c>
      <c r="F370" s="239">
        <v>34818</v>
      </c>
      <c r="G370" s="238" t="s">
        <v>4539</v>
      </c>
      <c r="H370" s="238" t="s">
        <v>4110</v>
      </c>
      <c r="I370" s="238" t="s">
        <v>4111</v>
      </c>
      <c r="J370" s="238" t="s">
        <v>87</v>
      </c>
      <c r="L370" s="238" t="s">
        <v>86</v>
      </c>
      <c r="X370" s="238" t="s">
        <v>6167</v>
      </c>
      <c r="Y370" s="238" t="s">
        <v>6167</v>
      </c>
      <c r="Z370" s="238" t="s">
        <v>5442</v>
      </c>
      <c r="AA370" s="238" t="s">
        <v>6168</v>
      </c>
    </row>
    <row r="371" spans="1:28" x14ac:dyDescent="0.2">
      <c r="A371" s="238">
        <v>337798</v>
      </c>
      <c r="B371" s="238" t="s">
        <v>3759</v>
      </c>
      <c r="C371" s="238" t="s">
        <v>196</v>
      </c>
      <c r="D371" s="238" t="s">
        <v>1144</v>
      </c>
      <c r="H371" s="238"/>
      <c r="I371" s="238" t="s">
        <v>4111</v>
      </c>
      <c r="N371" s="238">
        <v>2000</v>
      </c>
      <c r="V371" s="238" t="s">
        <v>4171</v>
      </c>
      <c r="W371" s="238" t="s">
        <v>4171</v>
      </c>
    </row>
    <row r="372" spans="1:28" x14ac:dyDescent="0.2">
      <c r="A372" s="238">
        <v>337487</v>
      </c>
      <c r="B372" s="238" t="s">
        <v>3607</v>
      </c>
      <c r="C372" s="238" t="s">
        <v>203</v>
      </c>
      <c r="D372" s="238" t="s">
        <v>3608</v>
      </c>
      <c r="H372" s="238"/>
      <c r="I372" s="238" t="s">
        <v>4111</v>
      </c>
      <c r="N372" s="238">
        <v>2000</v>
      </c>
      <c r="V372" s="238" t="s">
        <v>4171</v>
      </c>
      <c r="W372" s="238" t="s">
        <v>4171</v>
      </c>
    </row>
    <row r="373" spans="1:28" x14ac:dyDescent="0.2">
      <c r="A373" s="238">
        <v>335229</v>
      </c>
      <c r="B373" s="238" t="s">
        <v>2926</v>
      </c>
      <c r="C373" s="238" t="s">
        <v>680</v>
      </c>
      <c r="D373" s="238" t="s">
        <v>853</v>
      </c>
      <c r="H373" s="238"/>
      <c r="I373" s="238" t="s">
        <v>4111</v>
      </c>
      <c r="N373" s="238">
        <v>2000</v>
      </c>
      <c r="U373" s="238" t="s">
        <v>4171</v>
      </c>
      <c r="V373" s="238" t="s">
        <v>4171</v>
      </c>
      <c r="W373" s="238" t="s">
        <v>4171</v>
      </c>
    </row>
    <row r="374" spans="1:28" x14ac:dyDescent="0.2">
      <c r="A374" s="238">
        <v>336259</v>
      </c>
      <c r="B374" s="238" t="s">
        <v>2062</v>
      </c>
      <c r="C374" s="238" t="s">
        <v>646</v>
      </c>
      <c r="D374" s="238" t="s">
        <v>2063</v>
      </c>
      <c r="E374" s="238" t="s">
        <v>65</v>
      </c>
      <c r="F374" s="239">
        <v>35065</v>
      </c>
      <c r="G374" s="238" t="s">
        <v>84</v>
      </c>
      <c r="H374" s="238" t="s">
        <v>4110</v>
      </c>
      <c r="I374" s="238" t="s">
        <v>4111</v>
      </c>
      <c r="J374" s="238" t="s">
        <v>85</v>
      </c>
      <c r="L374" s="238" t="s">
        <v>84</v>
      </c>
      <c r="X374" s="238" t="s">
        <v>5752</v>
      </c>
      <c r="Y374" s="238" t="s">
        <v>5752</v>
      </c>
      <c r="Z374" s="238" t="s">
        <v>5753</v>
      </c>
      <c r="AA374" s="238" t="s">
        <v>5117</v>
      </c>
    </row>
    <row r="375" spans="1:28" x14ac:dyDescent="0.2">
      <c r="A375" s="238">
        <v>337993</v>
      </c>
      <c r="B375" s="238" t="s">
        <v>3851</v>
      </c>
      <c r="C375" s="238" t="s">
        <v>349</v>
      </c>
      <c r="D375" s="238" t="s">
        <v>549</v>
      </c>
      <c r="E375" s="238" t="s">
        <v>65</v>
      </c>
      <c r="F375" s="239">
        <v>32874</v>
      </c>
      <c r="G375" s="238" t="s">
        <v>84</v>
      </c>
      <c r="H375" s="238" t="s">
        <v>4110</v>
      </c>
      <c r="I375" s="238" t="s">
        <v>4111</v>
      </c>
      <c r="J375" s="238" t="s">
        <v>87</v>
      </c>
      <c r="L375" s="238" t="s">
        <v>86</v>
      </c>
      <c r="X375" s="238" t="s">
        <v>6317</v>
      </c>
      <c r="Y375" s="238" t="s">
        <v>6317</v>
      </c>
      <c r="Z375" s="238" t="s">
        <v>6015</v>
      </c>
      <c r="AA375" s="238" t="s">
        <v>5123</v>
      </c>
    </row>
    <row r="376" spans="1:28" x14ac:dyDescent="0.2">
      <c r="A376" s="238">
        <v>331746</v>
      </c>
      <c r="B376" s="238" t="s">
        <v>2374</v>
      </c>
      <c r="C376" s="238" t="s">
        <v>522</v>
      </c>
      <c r="D376" s="238" t="s">
        <v>549</v>
      </c>
      <c r="H376" s="238"/>
      <c r="I376" s="238" t="s">
        <v>4111</v>
      </c>
      <c r="N376" s="238">
        <v>2000</v>
      </c>
      <c r="S376" s="238" t="s">
        <v>4171</v>
      </c>
      <c r="T376" s="238" t="s">
        <v>4171</v>
      </c>
      <c r="U376" s="238" t="s">
        <v>4171</v>
      </c>
      <c r="V376" s="238" t="s">
        <v>4171</v>
      </c>
      <c r="W376" s="238" t="s">
        <v>4171</v>
      </c>
      <c r="AB376" s="238" t="s">
        <v>7213</v>
      </c>
    </row>
    <row r="377" spans="1:28" x14ac:dyDescent="0.2">
      <c r="A377" s="238">
        <v>338587</v>
      </c>
      <c r="B377" s="238" t="s">
        <v>4824</v>
      </c>
      <c r="C377" s="238" t="s">
        <v>230</v>
      </c>
      <c r="D377" s="238" t="s">
        <v>549</v>
      </c>
      <c r="E377" s="238" t="s">
        <v>66</v>
      </c>
      <c r="F377" s="239">
        <v>35074</v>
      </c>
      <c r="G377" s="238" t="s">
        <v>84</v>
      </c>
      <c r="H377" s="238" t="s">
        <v>4110</v>
      </c>
      <c r="I377" s="238" t="s">
        <v>4111</v>
      </c>
      <c r="J377" s="238" t="s">
        <v>85</v>
      </c>
      <c r="K377" s="238">
        <v>2013</v>
      </c>
      <c r="L377" s="238" t="s">
        <v>86</v>
      </c>
      <c r="X377" s="238" t="s">
        <v>6573</v>
      </c>
      <c r="Y377" s="238" t="s">
        <v>6574</v>
      </c>
      <c r="Z377" s="238" t="s">
        <v>5919</v>
      </c>
      <c r="AA377" s="238" t="s">
        <v>5126</v>
      </c>
    </row>
    <row r="378" spans="1:28" x14ac:dyDescent="0.2">
      <c r="A378" s="238">
        <v>327970</v>
      </c>
      <c r="B378" s="238" t="s">
        <v>4362</v>
      </c>
      <c r="C378" s="238" t="s">
        <v>740</v>
      </c>
      <c r="D378" s="238" t="s">
        <v>549</v>
      </c>
      <c r="H378" s="238"/>
      <c r="I378" s="238" t="s">
        <v>4111</v>
      </c>
      <c r="N378" s="238">
        <v>2000</v>
      </c>
      <c r="V378" s="238" t="s">
        <v>4171</v>
      </c>
      <c r="AB378" s="238" t="s">
        <v>7214</v>
      </c>
    </row>
    <row r="379" spans="1:28" x14ac:dyDescent="0.2">
      <c r="A379" s="238">
        <v>334254</v>
      </c>
      <c r="B379" s="238" t="s">
        <v>1364</v>
      </c>
      <c r="C379" s="238" t="s">
        <v>1006</v>
      </c>
      <c r="D379" s="238" t="s">
        <v>549</v>
      </c>
      <c r="H379" s="238"/>
      <c r="I379" s="238" t="s">
        <v>4111</v>
      </c>
      <c r="N379" s="238">
        <v>2000</v>
      </c>
      <c r="U379" s="238" t="s">
        <v>4171</v>
      </c>
      <c r="V379" s="238" t="s">
        <v>4171</v>
      </c>
      <c r="W379" s="238" t="s">
        <v>4171</v>
      </c>
    </row>
    <row r="380" spans="1:28" x14ac:dyDescent="0.2">
      <c r="A380" s="238">
        <v>335459</v>
      </c>
      <c r="B380" s="238" t="s">
        <v>3010</v>
      </c>
      <c r="C380" s="238" t="s">
        <v>1788</v>
      </c>
      <c r="D380" s="238" t="s">
        <v>549</v>
      </c>
      <c r="H380" s="238"/>
      <c r="I380" s="238" t="s">
        <v>4111</v>
      </c>
      <c r="N380" s="238">
        <v>2000</v>
      </c>
      <c r="U380" s="238" t="s">
        <v>4171</v>
      </c>
      <c r="V380" s="238" t="s">
        <v>4171</v>
      </c>
      <c r="W380" s="238" t="s">
        <v>4171</v>
      </c>
    </row>
    <row r="381" spans="1:28" x14ac:dyDescent="0.2">
      <c r="A381" s="238">
        <v>332585</v>
      </c>
      <c r="B381" s="238" t="s">
        <v>4388</v>
      </c>
      <c r="C381" s="238" t="s">
        <v>4389</v>
      </c>
      <c r="D381" s="238" t="s">
        <v>549</v>
      </c>
      <c r="H381" s="238"/>
      <c r="I381" s="238" t="s">
        <v>4111</v>
      </c>
      <c r="N381" s="238">
        <v>2000</v>
      </c>
      <c r="V381" s="238" t="s">
        <v>4171</v>
      </c>
      <c r="AB381" s="238" t="s">
        <v>7214</v>
      </c>
    </row>
    <row r="382" spans="1:28" x14ac:dyDescent="0.2">
      <c r="A382" s="238">
        <v>337681</v>
      </c>
      <c r="B382" s="238" t="s">
        <v>3699</v>
      </c>
      <c r="C382" s="238" t="s">
        <v>742</v>
      </c>
      <c r="D382" s="238" t="s">
        <v>549</v>
      </c>
      <c r="H382" s="238"/>
      <c r="I382" s="238" t="s">
        <v>4111</v>
      </c>
      <c r="N382" s="238">
        <v>2000</v>
      </c>
      <c r="W382" s="238" t="s">
        <v>4171</v>
      </c>
    </row>
    <row r="383" spans="1:28" x14ac:dyDescent="0.2">
      <c r="A383" s="238">
        <v>338646</v>
      </c>
      <c r="B383" s="238" t="s">
        <v>4878</v>
      </c>
      <c r="C383" s="238" t="s">
        <v>4879</v>
      </c>
      <c r="D383" s="238" t="s">
        <v>549</v>
      </c>
      <c r="E383" s="238" t="s">
        <v>66</v>
      </c>
      <c r="F383" s="239">
        <v>30463</v>
      </c>
      <c r="G383" s="238" t="s">
        <v>4189</v>
      </c>
      <c r="H383" s="238" t="s">
        <v>4110</v>
      </c>
      <c r="I383" s="238" t="s">
        <v>4111</v>
      </c>
      <c r="J383" s="238" t="s">
        <v>85</v>
      </c>
      <c r="K383" s="238">
        <v>2000</v>
      </c>
      <c r="L383" s="238" t="s">
        <v>84</v>
      </c>
      <c r="X383" s="238" t="s">
        <v>6704</v>
      </c>
      <c r="Y383" s="238" t="s">
        <v>6705</v>
      </c>
      <c r="Z383" s="238" t="s">
        <v>6706</v>
      </c>
      <c r="AA383" s="238" t="s">
        <v>5114</v>
      </c>
    </row>
    <row r="384" spans="1:28" x14ac:dyDescent="0.2">
      <c r="A384" s="238">
        <v>333777</v>
      </c>
      <c r="B384" s="238" t="s">
        <v>1336</v>
      </c>
      <c r="C384" s="238" t="s">
        <v>1337</v>
      </c>
      <c r="D384" s="238" t="s">
        <v>549</v>
      </c>
      <c r="H384" s="238"/>
      <c r="I384" s="238" t="s">
        <v>4111</v>
      </c>
      <c r="N384" s="238">
        <v>2000</v>
      </c>
      <c r="U384" s="238" t="s">
        <v>4171</v>
      </c>
      <c r="V384" s="238" t="s">
        <v>4171</v>
      </c>
      <c r="W384" s="238" t="s">
        <v>4171</v>
      </c>
      <c r="AB384" s="238" t="s">
        <v>7213</v>
      </c>
    </row>
    <row r="385" spans="1:28" x14ac:dyDescent="0.2">
      <c r="A385" s="238">
        <v>330427</v>
      </c>
      <c r="B385" s="238" t="s">
        <v>1499</v>
      </c>
      <c r="C385" s="238" t="s">
        <v>273</v>
      </c>
      <c r="D385" s="238" t="s">
        <v>549</v>
      </c>
      <c r="H385" s="238"/>
      <c r="I385" s="238" t="s">
        <v>4111</v>
      </c>
      <c r="N385" s="238">
        <v>2000</v>
      </c>
      <c r="S385" s="238" t="s">
        <v>4171</v>
      </c>
      <c r="U385" s="238" t="s">
        <v>4171</v>
      </c>
      <c r="V385" s="238" t="s">
        <v>4171</v>
      </c>
      <c r="W385" s="238" t="s">
        <v>4171</v>
      </c>
      <c r="AB385" s="238" t="s">
        <v>7213</v>
      </c>
    </row>
    <row r="386" spans="1:28" x14ac:dyDescent="0.2">
      <c r="A386" s="238">
        <v>338759</v>
      </c>
      <c r="B386" s="238" t="s">
        <v>4617</v>
      </c>
      <c r="C386" s="238" t="s">
        <v>442</v>
      </c>
      <c r="D386" s="238" t="s">
        <v>4970</v>
      </c>
      <c r="E386" s="238" t="s">
        <v>66</v>
      </c>
      <c r="G386" s="238" t="s">
        <v>4081</v>
      </c>
      <c r="H386" s="238" t="s">
        <v>4110</v>
      </c>
      <c r="I386" s="238" t="s">
        <v>4111</v>
      </c>
      <c r="J386" s="238" t="s">
        <v>85</v>
      </c>
      <c r="K386" s="238">
        <v>2008</v>
      </c>
      <c r="L386" s="238" t="s">
        <v>86</v>
      </c>
      <c r="X386" s="238" t="s">
        <v>6937</v>
      </c>
      <c r="Y386" s="238" t="s">
        <v>5337</v>
      </c>
      <c r="Z386" s="238" t="s">
        <v>6938</v>
      </c>
      <c r="AA386" s="238" t="s">
        <v>5130</v>
      </c>
    </row>
    <row r="387" spans="1:28" x14ac:dyDescent="0.2">
      <c r="A387" s="238">
        <v>327355</v>
      </c>
      <c r="B387" s="238" t="s">
        <v>754</v>
      </c>
      <c r="C387" s="238" t="s">
        <v>196</v>
      </c>
      <c r="D387" s="238" t="s">
        <v>2775</v>
      </c>
      <c r="H387" s="238"/>
      <c r="I387" s="238" t="s">
        <v>4111</v>
      </c>
      <c r="N387" s="238">
        <v>2000</v>
      </c>
      <c r="R387" s="238" t="s">
        <v>4171</v>
      </c>
      <c r="T387" s="238" t="s">
        <v>4171</v>
      </c>
      <c r="U387" s="238" t="s">
        <v>4171</v>
      </c>
      <c r="V387" s="238" t="s">
        <v>4171</v>
      </c>
      <c r="W387" s="238" t="s">
        <v>4171</v>
      </c>
      <c r="AB387" s="238" t="s">
        <v>7213</v>
      </c>
    </row>
    <row r="388" spans="1:28" x14ac:dyDescent="0.2">
      <c r="A388" s="238">
        <v>338826</v>
      </c>
      <c r="B388" s="238" t="s">
        <v>5028</v>
      </c>
      <c r="C388" s="238" t="s">
        <v>195</v>
      </c>
      <c r="D388" s="238" t="s">
        <v>4584</v>
      </c>
      <c r="E388" s="238" t="s">
        <v>66</v>
      </c>
      <c r="F388" s="239">
        <v>31471</v>
      </c>
      <c r="G388" s="238" t="s">
        <v>84</v>
      </c>
      <c r="H388" s="238" t="s">
        <v>4110</v>
      </c>
      <c r="I388" s="238" t="s">
        <v>4111</v>
      </c>
      <c r="J388" s="238" t="s">
        <v>85</v>
      </c>
      <c r="K388" s="238">
        <v>2004</v>
      </c>
      <c r="L388" s="238" t="s">
        <v>96</v>
      </c>
      <c r="X388" s="238" t="s">
        <v>7068</v>
      </c>
      <c r="Y388" s="238" t="s">
        <v>5221</v>
      </c>
      <c r="Z388" s="238" t="s">
        <v>7069</v>
      </c>
      <c r="AA388" s="238" t="s">
        <v>5111</v>
      </c>
    </row>
    <row r="389" spans="1:28" x14ac:dyDescent="0.2">
      <c r="A389" s="238">
        <v>323676</v>
      </c>
      <c r="B389" s="238" t="s">
        <v>4357</v>
      </c>
      <c r="C389" s="238" t="s">
        <v>203</v>
      </c>
      <c r="D389" s="238" t="s">
        <v>238</v>
      </c>
      <c r="H389" s="238"/>
      <c r="I389" s="238" t="s">
        <v>4111</v>
      </c>
      <c r="N389" s="238">
        <v>2000</v>
      </c>
      <c r="R389" s="238" t="s">
        <v>4171</v>
      </c>
      <c r="S389" s="238" t="s">
        <v>4171</v>
      </c>
      <c r="U389" s="238" t="s">
        <v>4171</v>
      </c>
      <c r="V389" s="238" t="s">
        <v>4171</v>
      </c>
      <c r="AB389" s="238" t="s">
        <v>7214</v>
      </c>
    </row>
    <row r="390" spans="1:28" x14ac:dyDescent="0.2">
      <c r="A390" s="238">
        <v>334586</v>
      </c>
      <c r="B390" s="238" t="s">
        <v>2638</v>
      </c>
      <c r="C390" s="238" t="s">
        <v>1712</v>
      </c>
      <c r="D390" s="238" t="s">
        <v>238</v>
      </c>
      <c r="H390" s="238"/>
      <c r="I390" s="238" t="s">
        <v>4111</v>
      </c>
      <c r="N390" s="238">
        <v>2000</v>
      </c>
      <c r="W390" s="238" t="s">
        <v>4171</v>
      </c>
      <c r="AB390" s="238" t="s">
        <v>7213</v>
      </c>
    </row>
    <row r="391" spans="1:28" x14ac:dyDescent="0.2">
      <c r="A391" s="238">
        <v>335578</v>
      </c>
      <c r="B391" s="238" t="s">
        <v>3034</v>
      </c>
      <c r="C391" s="238" t="s">
        <v>555</v>
      </c>
      <c r="D391" s="238" t="s">
        <v>238</v>
      </c>
      <c r="H391" s="238"/>
      <c r="I391" s="238" t="s">
        <v>4111</v>
      </c>
      <c r="N391" s="238">
        <v>2000</v>
      </c>
      <c r="V391" s="238" t="s">
        <v>4171</v>
      </c>
      <c r="W391" s="238" t="s">
        <v>4171</v>
      </c>
    </row>
    <row r="392" spans="1:28" x14ac:dyDescent="0.2">
      <c r="A392" s="238">
        <v>324554</v>
      </c>
      <c r="B392" s="238" t="s">
        <v>2735</v>
      </c>
      <c r="C392" s="238" t="s">
        <v>552</v>
      </c>
      <c r="D392" s="238" t="s">
        <v>2736</v>
      </c>
      <c r="H392" s="238"/>
      <c r="I392" s="238" t="s">
        <v>4111</v>
      </c>
      <c r="N392" s="238">
        <v>2000</v>
      </c>
      <c r="V392" s="238" t="s">
        <v>4171</v>
      </c>
      <c r="W392" s="238" t="s">
        <v>4171</v>
      </c>
      <c r="AB392" s="238" t="s">
        <v>7213</v>
      </c>
    </row>
    <row r="393" spans="1:28" x14ac:dyDescent="0.2">
      <c r="A393" s="238">
        <v>338606</v>
      </c>
      <c r="B393" s="238" t="s">
        <v>4591</v>
      </c>
      <c r="C393" s="238" t="s">
        <v>198</v>
      </c>
      <c r="D393" s="238" t="s">
        <v>4838</v>
      </c>
      <c r="E393" s="238" t="s">
        <v>65</v>
      </c>
      <c r="F393" s="239">
        <v>32692</v>
      </c>
      <c r="G393" s="238" t="s">
        <v>5860</v>
      </c>
      <c r="H393" s="238" t="s">
        <v>6077</v>
      </c>
      <c r="I393" s="238" t="s">
        <v>4111</v>
      </c>
      <c r="J393" s="238" t="s">
        <v>87</v>
      </c>
      <c r="K393" s="238">
        <v>2007</v>
      </c>
      <c r="L393" s="238" t="s">
        <v>84</v>
      </c>
      <c r="X393" s="238" t="s">
        <v>6608</v>
      </c>
      <c r="Y393" s="238" t="s">
        <v>6609</v>
      </c>
      <c r="Z393" s="238" t="s">
        <v>6610</v>
      </c>
      <c r="AA393" s="238" t="s">
        <v>6611</v>
      </c>
    </row>
    <row r="394" spans="1:28" x14ac:dyDescent="0.2">
      <c r="A394" s="238">
        <v>338845</v>
      </c>
      <c r="B394" s="238" t="s">
        <v>5045</v>
      </c>
      <c r="C394" s="238" t="s">
        <v>195</v>
      </c>
      <c r="D394" s="238" t="s">
        <v>5046</v>
      </c>
      <c r="E394" s="238" t="s">
        <v>65</v>
      </c>
      <c r="F394" s="239">
        <v>28158</v>
      </c>
      <c r="G394" s="238" t="s">
        <v>84</v>
      </c>
      <c r="H394" s="238" t="s">
        <v>4110</v>
      </c>
      <c r="I394" s="238" t="s">
        <v>4111</v>
      </c>
      <c r="J394" s="238" t="s">
        <v>85</v>
      </c>
      <c r="K394" s="238">
        <v>1995</v>
      </c>
      <c r="L394" s="238" t="s">
        <v>84</v>
      </c>
      <c r="X394" s="238" t="s">
        <v>7107</v>
      </c>
      <c r="Y394" s="238" t="s">
        <v>7108</v>
      </c>
      <c r="Z394" s="238" t="s">
        <v>7109</v>
      </c>
      <c r="AA394" s="238" t="s">
        <v>5946</v>
      </c>
    </row>
    <row r="395" spans="1:28" x14ac:dyDescent="0.2">
      <c r="A395" s="238">
        <v>338733</v>
      </c>
      <c r="B395" s="238" t="s">
        <v>4952</v>
      </c>
      <c r="C395" s="238" t="s">
        <v>4585</v>
      </c>
      <c r="D395" s="238" t="s">
        <v>797</v>
      </c>
      <c r="E395" s="238" t="s">
        <v>66</v>
      </c>
      <c r="F395" s="239">
        <v>35753</v>
      </c>
      <c r="G395" s="238" t="s">
        <v>5124</v>
      </c>
      <c r="H395" s="238" t="s">
        <v>6077</v>
      </c>
      <c r="I395" s="238" t="s">
        <v>4111</v>
      </c>
      <c r="X395" s="238" t="s">
        <v>6887</v>
      </c>
      <c r="Y395" s="238" t="s">
        <v>5280</v>
      </c>
      <c r="Z395" s="238" t="s">
        <v>5955</v>
      </c>
      <c r="AA395" s="238" t="s">
        <v>5111</v>
      </c>
    </row>
    <row r="396" spans="1:28" x14ac:dyDescent="0.2">
      <c r="A396" s="238">
        <v>338555</v>
      </c>
      <c r="B396" s="238" t="s">
        <v>4796</v>
      </c>
      <c r="C396" s="238" t="s">
        <v>1033</v>
      </c>
      <c r="D396" s="238" t="s">
        <v>797</v>
      </c>
      <c r="E396" s="238" t="s">
        <v>66</v>
      </c>
      <c r="F396" s="239">
        <v>32509</v>
      </c>
      <c r="G396" s="238" t="s">
        <v>6506</v>
      </c>
      <c r="H396" s="238" t="s">
        <v>4110</v>
      </c>
      <c r="I396" s="238" t="s">
        <v>4111</v>
      </c>
      <c r="J396" s="238" t="s">
        <v>87</v>
      </c>
      <c r="K396" s="238">
        <v>2008</v>
      </c>
      <c r="L396" s="238" t="s">
        <v>86</v>
      </c>
      <c r="X396" s="238" t="s">
        <v>6507</v>
      </c>
      <c r="Y396" s="238" t="s">
        <v>6508</v>
      </c>
      <c r="Z396" s="238" t="s">
        <v>6509</v>
      </c>
      <c r="AA396" s="238" t="s">
        <v>5111</v>
      </c>
    </row>
    <row r="397" spans="1:28" x14ac:dyDescent="0.2">
      <c r="A397" s="238">
        <v>336761</v>
      </c>
      <c r="B397" s="238" t="s">
        <v>3367</v>
      </c>
      <c r="C397" s="238" t="s">
        <v>195</v>
      </c>
      <c r="D397" s="238" t="s">
        <v>797</v>
      </c>
      <c r="E397" s="238" t="s">
        <v>66</v>
      </c>
      <c r="F397" s="239">
        <v>35065</v>
      </c>
      <c r="G397" s="238" t="s">
        <v>4069</v>
      </c>
      <c r="H397" s="238" t="s">
        <v>4110</v>
      </c>
      <c r="I397" s="238" t="s">
        <v>4111</v>
      </c>
      <c r="J397" s="238" t="s">
        <v>87</v>
      </c>
      <c r="L397" s="238" t="s">
        <v>86</v>
      </c>
      <c r="X397" s="238" t="s">
        <v>5799</v>
      </c>
      <c r="Y397" s="238" t="s">
        <v>5799</v>
      </c>
      <c r="Z397" s="238" t="s">
        <v>5800</v>
      </c>
      <c r="AA397" s="238" t="s">
        <v>5114</v>
      </c>
    </row>
    <row r="398" spans="1:28" x14ac:dyDescent="0.2">
      <c r="A398" s="238">
        <v>336822</v>
      </c>
      <c r="B398" s="238" t="s">
        <v>3378</v>
      </c>
      <c r="C398" s="238" t="s">
        <v>327</v>
      </c>
      <c r="D398" s="238" t="s">
        <v>797</v>
      </c>
      <c r="E398" s="238" t="s">
        <v>66</v>
      </c>
      <c r="F398" s="239">
        <v>28127</v>
      </c>
      <c r="G398" s="238" t="s">
        <v>4027</v>
      </c>
      <c r="H398" s="238" t="s">
        <v>4110</v>
      </c>
      <c r="I398" s="238" t="s">
        <v>4111</v>
      </c>
      <c r="J398" s="238" t="s">
        <v>87</v>
      </c>
      <c r="L398" s="238" t="s">
        <v>84</v>
      </c>
      <c r="X398" s="238" t="s">
        <v>5805</v>
      </c>
      <c r="Y398" s="238" t="s">
        <v>5805</v>
      </c>
      <c r="Z398" s="238" t="s">
        <v>5806</v>
      </c>
      <c r="AA398" s="238" t="s">
        <v>5130</v>
      </c>
    </row>
    <row r="399" spans="1:28" x14ac:dyDescent="0.2">
      <c r="A399" s="238">
        <v>337399</v>
      </c>
      <c r="B399" s="238" t="s">
        <v>3558</v>
      </c>
      <c r="C399" s="238" t="s">
        <v>485</v>
      </c>
      <c r="D399" s="238" t="s">
        <v>1134</v>
      </c>
      <c r="H399" s="238"/>
      <c r="I399" s="238" t="s">
        <v>4111</v>
      </c>
      <c r="N399" s="238">
        <v>2000</v>
      </c>
      <c r="V399" s="238" t="s">
        <v>4171</v>
      </c>
      <c r="W399" s="238" t="s">
        <v>4171</v>
      </c>
    </row>
    <row r="400" spans="1:28" x14ac:dyDescent="0.2">
      <c r="A400" s="238">
        <v>335220</v>
      </c>
      <c r="B400" s="238" t="s">
        <v>1809</v>
      </c>
      <c r="C400" s="238" t="s">
        <v>297</v>
      </c>
      <c r="D400" s="238" t="s">
        <v>1134</v>
      </c>
      <c r="H400" s="238"/>
      <c r="I400" s="238" t="s">
        <v>4111</v>
      </c>
      <c r="N400" s="238">
        <v>2000</v>
      </c>
      <c r="U400" s="238" t="s">
        <v>4171</v>
      </c>
      <c r="V400" s="238" t="s">
        <v>4171</v>
      </c>
      <c r="W400" s="238" t="s">
        <v>4171</v>
      </c>
    </row>
    <row r="401" spans="1:28" x14ac:dyDescent="0.2">
      <c r="A401" s="238">
        <v>318383</v>
      </c>
      <c r="B401" s="238" t="s">
        <v>2216</v>
      </c>
      <c r="C401" s="238" t="s">
        <v>216</v>
      </c>
      <c r="D401" s="238" t="s">
        <v>492</v>
      </c>
      <c r="H401" s="238"/>
      <c r="I401" s="238" t="s">
        <v>4111</v>
      </c>
      <c r="N401" s="238">
        <v>2000</v>
      </c>
      <c r="S401" s="238" t="s">
        <v>4171</v>
      </c>
      <c r="T401" s="238" t="s">
        <v>4171</v>
      </c>
      <c r="U401" s="238" t="s">
        <v>4171</v>
      </c>
      <c r="V401" s="238" t="s">
        <v>4171</v>
      </c>
      <c r="W401" s="238" t="s">
        <v>4171</v>
      </c>
      <c r="AB401" s="238" t="s">
        <v>7213</v>
      </c>
    </row>
    <row r="402" spans="1:28" x14ac:dyDescent="0.2">
      <c r="A402" s="238">
        <v>337700</v>
      </c>
      <c r="B402" s="238" t="s">
        <v>3711</v>
      </c>
      <c r="C402" s="238" t="s">
        <v>287</v>
      </c>
      <c r="D402" s="238" t="s">
        <v>492</v>
      </c>
      <c r="H402" s="238"/>
      <c r="I402" s="238" t="s">
        <v>4111</v>
      </c>
      <c r="N402" s="238">
        <v>2000</v>
      </c>
      <c r="W402" s="238" t="s">
        <v>4171</v>
      </c>
    </row>
    <row r="403" spans="1:28" x14ac:dyDescent="0.2">
      <c r="A403" s="238">
        <v>338722</v>
      </c>
      <c r="B403" s="238" t="s">
        <v>4943</v>
      </c>
      <c r="C403" s="238" t="s">
        <v>352</v>
      </c>
      <c r="D403" s="238" t="s">
        <v>492</v>
      </c>
      <c r="E403" s="238" t="s">
        <v>66</v>
      </c>
      <c r="F403" s="239">
        <v>30501</v>
      </c>
      <c r="G403" s="238" t="s">
        <v>6864</v>
      </c>
      <c r="H403" s="238" t="s">
        <v>4110</v>
      </c>
      <c r="I403" s="238" t="s">
        <v>4111</v>
      </c>
      <c r="J403" s="238" t="s">
        <v>87</v>
      </c>
      <c r="K403" s="238">
        <v>2003</v>
      </c>
      <c r="L403" s="238" t="s">
        <v>94</v>
      </c>
      <c r="X403" s="238" t="s">
        <v>6865</v>
      </c>
      <c r="Y403" s="238" t="s">
        <v>6866</v>
      </c>
      <c r="Z403" s="238" t="s">
        <v>6867</v>
      </c>
      <c r="AA403" s="238" t="s">
        <v>5109</v>
      </c>
    </row>
    <row r="404" spans="1:28" x14ac:dyDescent="0.2">
      <c r="A404" s="238">
        <v>338217</v>
      </c>
      <c r="B404" s="238" t="s">
        <v>3970</v>
      </c>
      <c r="C404" s="238" t="s">
        <v>336</v>
      </c>
      <c r="D404" s="238" t="s">
        <v>492</v>
      </c>
      <c r="H404" s="238"/>
      <c r="I404" s="238" t="s">
        <v>4111</v>
      </c>
      <c r="N404" s="238">
        <v>2000</v>
      </c>
      <c r="V404" s="238" t="s">
        <v>4171</v>
      </c>
      <c r="W404" s="238" t="s">
        <v>4171</v>
      </c>
    </row>
    <row r="405" spans="1:28" x14ac:dyDescent="0.2">
      <c r="A405" s="238">
        <v>335597</v>
      </c>
      <c r="B405" s="238" t="s">
        <v>1897</v>
      </c>
      <c r="C405" s="238" t="s">
        <v>364</v>
      </c>
      <c r="D405" s="238" t="s">
        <v>492</v>
      </c>
      <c r="H405" s="238"/>
      <c r="I405" s="238" t="s">
        <v>4111</v>
      </c>
      <c r="N405" s="238">
        <v>2000</v>
      </c>
      <c r="W405" s="238" t="s">
        <v>4171</v>
      </c>
    </row>
    <row r="406" spans="1:28" x14ac:dyDescent="0.2">
      <c r="A406" s="238">
        <v>333860</v>
      </c>
      <c r="B406" s="238" t="s">
        <v>1592</v>
      </c>
      <c r="C406" s="238" t="s">
        <v>313</v>
      </c>
      <c r="D406" s="238" t="s">
        <v>1593</v>
      </c>
      <c r="H406" s="238"/>
      <c r="I406" s="238" t="s">
        <v>4111</v>
      </c>
      <c r="N406" s="238">
        <v>2000</v>
      </c>
      <c r="S406" s="238" t="s">
        <v>4171</v>
      </c>
      <c r="U406" s="238" t="s">
        <v>4171</v>
      </c>
      <c r="V406" s="238" t="s">
        <v>4171</v>
      </c>
      <c r="W406" s="238" t="s">
        <v>4171</v>
      </c>
      <c r="AB406" s="238" t="s">
        <v>7213</v>
      </c>
    </row>
    <row r="407" spans="1:28" x14ac:dyDescent="0.2">
      <c r="A407" s="238">
        <v>333769</v>
      </c>
      <c r="B407" s="238" t="s">
        <v>2446</v>
      </c>
      <c r="C407" s="238" t="s">
        <v>195</v>
      </c>
      <c r="D407" s="238" t="s">
        <v>2447</v>
      </c>
      <c r="H407" s="238"/>
      <c r="I407" s="238" t="s">
        <v>4111</v>
      </c>
      <c r="N407" s="238">
        <v>2000</v>
      </c>
      <c r="S407" s="238" t="s">
        <v>4171</v>
      </c>
      <c r="T407" s="238" t="s">
        <v>4171</v>
      </c>
      <c r="U407" s="238" t="s">
        <v>4171</v>
      </c>
      <c r="V407" s="238" t="s">
        <v>4171</v>
      </c>
      <c r="W407" s="238" t="s">
        <v>4171</v>
      </c>
      <c r="AB407" s="238" t="s">
        <v>7213</v>
      </c>
    </row>
    <row r="408" spans="1:28" x14ac:dyDescent="0.2">
      <c r="A408" s="238">
        <v>338561</v>
      </c>
      <c r="B408" s="238" t="s">
        <v>4646</v>
      </c>
      <c r="C408" s="238" t="s">
        <v>231</v>
      </c>
      <c r="D408" s="238" t="s">
        <v>4647</v>
      </c>
      <c r="E408" s="238" t="s">
        <v>65</v>
      </c>
      <c r="F408" s="239">
        <v>30624</v>
      </c>
      <c r="G408" s="238" t="s">
        <v>84</v>
      </c>
      <c r="H408" s="238" t="s">
        <v>4110</v>
      </c>
      <c r="I408" s="238" t="s">
        <v>4111</v>
      </c>
      <c r="J408" s="238" t="s">
        <v>85</v>
      </c>
      <c r="K408" s="238">
        <v>2002</v>
      </c>
      <c r="L408" s="238" t="s">
        <v>84</v>
      </c>
      <c r="X408" s="238" t="s">
        <v>5179</v>
      </c>
      <c r="Y408" s="238" t="s">
        <v>5180</v>
      </c>
      <c r="Z408" s="238" t="s">
        <v>5181</v>
      </c>
      <c r="AA408" s="238" t="s">
        <v>5117</v>
      </c>
    </row>
    <row r="409" spans="1:28" x14ac:dyDescent="0.2">
      <c r="A409" s="238">
        <v>336292</v>
      </c>
      <c r="B409" s="238" t="s">
        <v>530</v>
      </c>
      <c r="C409" s="238" t="s">
        <v>232</v>
      </c>
      <c r="D409" s="238" t="s">
        <v>2070</v>
      </c>
      <c r="H409" s="238"/>
      <c r="I409" s="238" t="s">
        <v>4111</v>
      </c>
      <c r="N409" s="238">
        <v>2000</v>
      </c>
      <c r="W409" s="238" t="s">
        <v>4171</v>
      </c>
    </row>
    <row r="410" spans="1:28" x14ac:dyDescent="0.2">
      <c r="A410" s="238">
        <v>324801</v>
      </c>
      <c r="B410" s="238" t="s">
        <v>4244</v>
      </c>
      <c r="C410" s="238" t="s">
        <v>198</v>
      </c>
      <c r="D410" s="238" t="s">
        <v>4245</v>
      </c>
      <c r="H410" s="238"/>
      <c r="I410" s="238" t="s">
        <v>4111</v>
      </c>
      <c r="N410" s="238">
        <v>2000</v>
      </c>
      <c r="V410" s="238" t="s">
        <v>4171</v>
      </c>
      <c r="AB410" s="238" t="s">
        <v>7214</v>
      </c>
    </row>
    <row r="411" spans="1:28" x14ac:dyDescent="0.2">
      <c r="A411" s="238">
        <v>334141</v>
      </c>
      <c r="B411" s="238" t="s">
        <v>2540</v>
      </c>
      <c r="C411" s="238" t="s">
        <v>319</v>
      </c>
      <c r="D411" s="238" t="s">
        <v>577</v>
      </c>
      <c r="H411" s="238"/>
      <c r="I411" s="238" t="s">
        <v>4111</v>
      </c>
      <c r="N411" s="238">
        <v>2000</v>
      </c>
      <c r="S411" s="238" t="s">
        <v>4171</v>
      </c>
      <c r="T411" s="238" t="s">
        <v>4171</v>
      </c>
      <c r="U411" s="238" t="s">
        <v>4171</v>
      </c>
      <c r="V411" s="238" t="s">
        <v>4171</v>
      </c>
      <c r="W411" s="238" t="s">
        <v>4171</v>
      </c>
      <c r="AB411" s="238" t="s">
        <v>7213</v>
      </c>
    </row>
    <row r="412" spans="1:28" x14ac:dyDescent="0.2">
      <c r="A412" s="238">
        <v>333790</v>
      </c>
      <c r="B412" s="238" t="s">
        <v>2452</v>
      </c>
      <c r="C412" s="238" t="s">
        <v>214</v>
      </c>
      <c r="D412" s="238" t="s">
        <v>577</v>
      </c>
      <c r="H412" s="238"/>
      <c r="I412" s="238" t="s">
        <v>4111</v>
      </c>
      <c r="N412" s="238">
        <v>2000</v>
      </c>
      <c r="S412" s="238" t="s">
        <v>4171</v>
      </c>
      <c r="T412" s="238" t="s">
        <v>4171</v>
      </c>
      <c r="U412" s="238" t="s">
        <v>4171</v>
      </c>
      <c r="V412" s="238" t="s">
        <v>4171</v>
      </c>
      <c r="W412" s="238" t="s">
        <v>4171</v>
      </c>
      <c r="AB412" s="238" t="s">
        <v>7213</v>
      </c>
    </row>
    <row r="413" spans="1:28" x14ac:dyDescent="0.2">
      <c r="A413" s="238">
        <v>322520</v>
      </c>
      <c r="B413" s="238" t="s">
        <v>1225</v>
      </c>
      <c r="C413" s="238" t="s">
        <v>392</v>
      </c>
      <c r="D413" s="238" t="s">
        <v>577</v>
      </c>
      <c r="H413" s="238"/>
      <c r="I413" s="238" t="s">
        <v>4111</v>
      </c>
      <c r="N413" s="238">
        <v>2000</v>
      </c>
      <c r="U413" s="238" t="s">
        <v>4171</v>
      </c>
      <c r="V413" s="238" t="s">
        <v>4171</v>
      </c>
      <c r="W413" s="238" t="s">
        <v>4171</v>
      </c>
      <c r="AB413" s="238" t="s">
        <v>7213</v>
      </c>
    </row>
    <row r="414" spans="1:28" x14ac:dyDescent="0.2">
      <c r="A414" s="238">
        <v>333803</v>
      </c>
      <c r="B414" s="238" t="s">
        <v>1586</v>
      </c>
      <c r="C414" s="238" t="s">
        <v>660</v>
      </c>
      <c r="D414" s="238" t="s">
        <v>577</v>
      </c>
      <c r="H414" s="238"/>
      <c r="I414" s="238" t="s">
        <v>4111</v>
      </c>
      <c r="N414" s="238">
        <v>2000</v>
      </c>
      <c r="S414" s="238" t="s">
        <v>4171</v>
      </c>
      <c r="U414" s="238" t="s">
        <v>4171</v>
      </c>
      <c r="V414" s="238" t="s">
        <v>4171</v>
      </c>
      <c r="W414" s="238" t="s">
        <v>4171</v>
      </c>
      <c r="AB414" s="238" t="s">
        <v>7213</v>
      </c>
    </row>
    <row r="415" spans="1:28" x14ac:dyDescent="0.2">
      <c r="A415" s="238">
        <v>337779</v>
      </c>
      <c r="B415" s="238" t="s">
        <v>3751</v>
      </c>
      <c r="C415" s="238" t="s">
        <v>278</v>
      </c>
      <c r="D415" s="238" t="s">
        <v>3752</v>
      </c>
      <c r="H415" s="238"/>
      <c r="I415" s="238" t="s">
        <v>4111</v>
      </c>
      <c r="N415" s="238">
        <v>2000</v>
      </c>
      <c r="W415" s="238" t="s">
        <v>4171</v>
      </c>
    </row>
    <row r="416" spans="1:28" x14ac:dyDescent="0.2">
      <c r="A416" s="238">
        <v>326174</v>
      </c>
      <c r="B416" s="238" t="s">
        <v>4721</v>
      </c>
      <c r="C416" s="238" t="s">
        <v>646</v>
      </c>
      <c r="D416" s="238" t="s">
        <v>995</v>
      </c>
      <c r="E416" s="238" t="s">
        <v>65</v>
      </c>
      <c r="F416" s="239">
        <v>33745</v>
      </c>
      <c r="G416" s="238" t="s">
        <v>5124</v>
      </c>
      <c r="H416" s="238" t="s">
        <v>4110</v>
      </c>
      <c r="I416" s="238" t="s">
        <v>4111</v>
      </c>
      <c r="J416" s="238" t="s">
        <v>85</v>
      </c>
      <c r="L416" s="238" t="s">
        <v>84</v>
      </c>
      <c r="X416" s="238" t="s">
        <v>6028</v>
      </c>
      <c r="Y416" s="238" t="s">
        <v>6028</v>
      </c>
      <c r="Z416" s="238" t="s">
        <v>6029</v>
      </c>
      <c r="AA416" s="238" t="s">
        <v>5111</v>
      </c>
    </row>
    <row r="417" spans="1:28" x14ac:dyDescent="0.2">
      <c r="A417" s="238">
        <v>335818</v>
      </c>
      <c r="B417" s="238" t="s">
        <v>1946</v>
      </c>
      <c r="C417" s="238" t="s">
        <v>195</v>
      </c>
      <c r="D417" s="238" t="s">
        <v>995</v>
      </c>
      <c r="H417" s="238"/>
      <c r="I417" s="238" t="s">
        <v>4111</v>
      </c>
      <c r="N417" s="238">
        <v>2000</v>
      </c>
      <c r="W417" s="238" t="s">
        <v>4171</v>
      </c>
    </row>
    <row r="418" spans="1:28" x14ac:dyDescent="0.2">
      <c r="A418" s="238">
        <v>326930</v>
      </c>
      <c r="B418" s="238" t="s">
        <v>2765</v>
      </c>
      <c r="C418" s="238" t="s">
        <v>846</v>
      </c>
      <c r="D418" s="238" t="s">
        <v>995</v>
      </c>
      <c r="H418" s="238"/>
      <c r="I418" s="238" t="s">
        <v>4111</v>
      </c>
      <c r="N418" s="238">
        <v>2000</v>
      </c>
      <c r="R418" s="238" t="s">
        <v>4171</v>
      </c>
      <c r="S418" s="238" t="s">
        <v>4171</v>
      </c>
      <c r="U418" s="238" t="s">
        <v>4171</v>
      </c>
      <c r="V418" s="238" t="s">
        <v>4171</v>
      </c>
      <c r="W418" s="238" t="s">
        <v>4171</v>
      </c>
      <c r="AB418" s="238" t="s">
        <v>7213</v>
      </c>
    </row>
    <row r="419" spans="1:28" x14ac:dyDescent="0.2">
      <c r="A419" s="238">
        <v>336350</v>
      </c>
      <c r="B419" s="238" t="s">
        <v>3261</v>
      </c>
      <c r="C419" s="238" t="s">
        <v>324</v>
      </c>
      <c r="D419" s="238" t="s">
        <v>3262</v>
      </c>
      <c r="H419" s="238"/>
      <c r="I419" s="238" t="s">
        <v>4111</v>
      </c>
      <c r="N419" s="238">
        <v>2000</v>
      </c>
      <c r="U419" s="238" t="s">
        <v>4171</v>
      </c>
      <c r="V419" s="238" t="s">
        <v>4171</v>
      </c>
      <c r="W419" s="238" t="s">
        <v>4171</v>
      </c>
    </row>
    <row r="420" spans="1:28" x14ac:dyDescent="0.2">
      <c r="A420" s="238">
        <v>333709</v>
      </c>
      <c r="B420" s="238" t="s">
        <v>1576</v>
      </c>
      <c r="C420" s="238" t="s">
        <v>330</v>
      </c>
      <c r="D420" s="238" t="s">
        <v>326</v>
      </c>
      <c r="H420" s="238"/>
      <c r="I420" s="238" t="s">
        <v>4111</v>
      </c>
      <c r="N420" s="238">
        <v>2000</v>
      </c>
      <c r="T420" s="238" t="s">
        <v>4171</v>
      </c>
      <c r="U420" s="238" t="s">
        <v>4171</v>
      </c>
      <c r="V420" s="238" t="s">
        <v>4171</v>
      </c>
      <c r="W420" s="238" t="s">
        <v>4171</v>
      </c>
      <c r="AB420" s="238" t="s">
        <v>7213</v>
      </c>
    </row>
    <row r="421" spans="1:28" x14ac:dyDescent="0.2">
      <c r="A421" s="238">
        <v>338803</v>
      </c>
      <c r="B421" s="238" t="s">
        <v>5011</v>
      </c>
      <c r="C421" s="238" t="s">
        <v>1077</v>
      </c>
      <c r="D421" s="238" t="s">
        <v>326</v>
      </c>
      <c r="E421" s="238" t="s">
        <v>66</v>
      </c>
      <c r="F421" s="239">
        <v>33240</v>
      </c>
      <c r="G421" s="238" t="s">
        <v>102</v>
      </c>
      <c r="H421" s="238" t="s">
        <v>4110</v>
      </c>
      <c r="I421" s="238" t="s">
        <v>4111</v>
      </c>
      <c r="J421" s="238" t="s">
        <v>85</v>
      </c>
      <c r="K421" s="238">
        <v>2015</v>
      </c>
      <c r="L421" s="238" t="s">
        <v>102</v>
      </c>
      <c r="X421" s="238" t="s">
        <v>7032</v>
      </c>
      <c r="Y421" s="238" t="s">
        <v>7033</v>
      </c>
      <c r="Z421" s="238" t="s">
        <v>7034</v>
      </c>
      <c r="AA421" s="238" t="s">
        <v>5453</v>
      </c>
    </row>
    <row r="422" spans="1:28" x14ac:dyDescent="0.2">
      <c r="A422" s="238">
        <v>337935</v>
      </c>
      <c r="B422" s="238" t="s">
        <v>3828</v>
      </c>
      <c r="C422" s="238" t="s">
        <v>198</v>
      </c>
      <c r="D422" s="238" t="s">
        <v>326</v>
      </c>
      <c r="E422" s="238" t="s">
        <v>66</v>
      </c>
      <c r="F422" s="239">
        <v>32263</v>
      </c>
      <c r="G422" s="238" t="s">
        <v>84</v>
      </c>
      <c r="H422" s="238" t="s">
        <v>4110</v>
      </c>
      <c r="I422" s="238" t="s">
        <v>4111</v>
      </c>
      <c r="J422" s="238" t="s">
        <v>87</v>
      </c>
      <c r="L422" s="238" t="s">
        <v>84</v>
      </c>
      <c r="X422" s="238" t="s">
        <v>6292</v>
      </c>
      <c r="Y422" s="238" t="s">
        <v>6292</v>
      </c>
      <c r="Z422" s="238" t="s">
        <v>6293</v>
      </c>
      <c r="AA422" s="238" t="s">
        <v>5178</v>
      </c>
    </row>
    <row r="423" spans="1:28" x14ac:dyDescent="0.2">
      <c r="A423" s="238">
        <v>331626</v>
      </c>
      <c r="B423" s="238" t="s">
        <v>2841</v>
      </c>
      <c r="C423" s="238" t="s">
        <v>214</v>
      </c>
      <c r="D423" s="238" t="s">
        <v>326</v>
      </c>
      <c r="H423" s="238"/>
      <c r="I423" s="238" t="s">
        <v>4111</v>
      </c>
      <c r="N423" s="238">
        <v>2000</v>
      </c>
      <c r="R423" s="238" t="s">
        <v>4171</v>
      </c>
      <c r="S423" s="238" t="s">
        <v>4171</v>
      </c>
      <c r="U423" s="238" t="s">
        <v>4171</v>
      </c>
      <c r="V423" s="238" t="s">
        <v>4171</v>
      </c>
      <c r="W423" s="238" t="s">
        <v>4171</v>
      </c>
      <c r="AB423" s="238" t="s">
        <v>7213</v>
      </c>
    </row>
    <row r="424" spans="1:28" x14ac:dyDescent="0.2">
      <c r="A424" s="238">
        <v>338630</v>
      </c>
      <c r="B424" s="238" t="s">
        <v>4860</v>
      </c>
      <c r="C424" s="238" t="s">
        <v>930</v>
      </c>
      <c r="D424" s="238" t="s">
        <v>4861</v>
      </c>
      <c r="E424" s="238" t="s">
        <v>66</v>
      </c>
      <c r="F424" s="239">
        <v>34500</v>
      </c>
      <c r="G424" s="238" t="s">
        <v>84</v>
      </c>
      <c r="H424" s="238" t="s">
        <v>4110</v>
      </c>
      <c r="I424" s="238" t="s">
        <v>4111</v>
      </c>
      <c r="J424" s="238" t="s">
        <v>87</v>
      </c>
      <c r="K424" s="238">
        <v>2013</v>
      </c>
      <c r="L424" s="238" t="s">
        <v>102</v>
      </c>
      <c r="X424" s="238" t="s">
        <v>6668</v>
      </c>
      <c r="Y424" s="238" t="s">
        <v>6669</v>
      </c>
      <c r="Z424" s="238" t="s">
        <v>6670</v>
      </c>
      <c r="AA424" s="238" t="s">
        <v>5112</v>
      </c>
    </row>
    <row r="425" spans="1:28" x14ac:dyDescent="0.2">
      <c r="A425" s="238">
        <v>337730</v>
      </c>
      <c r="B425" s="238" t="s">
        <v>3722</v>
      </c>
      <c r="C425" s="238" t="s">
        <v>280</v>
      </c>
      <c r="D425" s="238" t="s">
        <v>3723</v>
      </c>
      <c r="H425" s="238"/>
      <c r="I425" s="238" t="s">
        <v>4111</v>
      </c>
      <c r="N425" s="238">
        <v>2000</v>
      </c>
      <c r="V425" s="238" t="s">
        <v>4171</v>
      </c>
      <c r="W425" s="238" t="s">
        <v>4171</v>
      </c>
    </row>
    <row r="426" spans="1:28" x14ac:dyDescent="0.2">
      <c r="A426" s="238">
        <v>324638</v>
      </c>
      <c r="B426" s="238" t="s">
        <v>2740</v>
      </c>
      <c r="C426" s="238" t="s">
        <v>367</v>
      </c>
      <c r="D426" s="238" t="s">
        <v>461</v>
      </c>
      <c r="H426" s="238"/>
      <c r="I426" s="238" t="s">
        <v>4111</v>
      </c>
      <c r="N426" s="238">
        <v>2000</v>
      </c>
      <c r="R426" s="238" t="s">
        <v>4171</v>
      </c>
      <c r="T426" s="238" t="s">
        <v>4171</v>
      </c>
      <c r="U426" s="238" t="s">
        <v>4171</v>
      </c>
      <c r="V426" s="238" t="s">
        <v>4171</v>
      </c>
      <c r="W426" s="238" t="s">
        <v>4171</v>
      </c>
      <c r="AB426" s="238" t="s">
        <v>7213</v>
      </c>
    </row>
    <row r="427" spans="1:28" x14ac:dyDescent="0.2">
      <c r="A427" s="238">
        <v>337967</v>
      </c>
      <c r="B427" s="238" t="s">
        <v>3486</v>
      </c>
      <c r="C427" s="238" t="s">
        <v>216</v>
      </c>
      <c r="D427" s="238" t="s">
        <v>789</v>
      </c>
      <c r="E427" s="238" t="s">
        <v>65</v>
      </c>
      <c r="F427" s="239">
        <v>34753</v>
      </c>
      <c r="G427" s="238" t="s">
        <v>4023</v>
      </c>
      <c r="H427" s="238" t="s">
        <v>4110</v>
      </c>
      <c r="I427" s="238" t="s">
        <v>4111</v>
      </c>
      <c r="J427" s="238" t="s">
        <v>87</v>
      </c>
      <c r="L427" s="238" t="s">
        <v>86</v>
      </c>
      <c r="X427" s="238" t="s">
        <v>6301</v>
      </c>
      <c r="Y427" s="238" t="s">
        <v>6301</v>
      </c>
      <c r="Z427" s="238" t="s">
        <v>5847</v>
      </c>
      <c r="AA427" s="238" t="s">
        <v>5109</v>
      </c>
    </row>
    <row r="428" spans="1:28" x14ac:dyDescent="0.2">
      <c r="A428" s="238">
        <v>335940</v>
      </c>
      <c r="B428" s="238" t="s">
        <v>1979</v>
      </c>
      <c r="C428" s="238" t="s">
        <v>198</v>
      </c>
      <c r="D428" s="238" t="s">
        <v>789</v>
      </c>
      <c r="H428" s="238"/>
      <c r="I428" s="238" t="s">
        <v>4111</v>
      </c>
      <c r="N428" s="238">
        <v>2000</v>
      </c>
      <c r="V428" s="238" t="s">
        <v>4171</v>
      </c>
      <c r="W428" s="238" t="s">
        <v>4171</v>
      </c>
    </row>
    <row r="429" spans="1:28" x14ac:dyDescent="0.2">
      <c r="A429" s="238">
        <v>336320</v>
      </c>
      <c r="B429" s="238" t="s">
        <v>3249</v>
      </c>
      <c r="C429" s="238" t="s">
        <v>367</v>
      </c>
      <c r="D429" s="238" t="s">
        <v>789</v>
      </c>
      <c r="H429" s="238"/>
      <c r="I429" s="238" t="s">
        <v>4111</v>
      </c>
      <c r="N429" s="238">
        <v>2000</v>
      </c>
      <c r="U429" s="238" t="s">
        <v>4171</v>
      </c>
      <c r="V429" s="238" t="s">
        <v>4171</v>
      </c>
      <c r="W429" s="238" t="s">
        <v>4171</v>
      </c>
    </row>
    <row r="430" spans="1:28" x14ac:dyDescent="0.2">
      <c r="A430" s="238">
        <v>337008</v>
      </c>
      <c r="B430" s="238" t="s">
        <v>3414</v>
      </c>
      <c r="C430" s="238" t="s">
        <v>664</v>
      </c>
      <c r="D430" s="238" t="s">
        <v>789</v>
      </c>
      <c r="H430" s="238"/>
      <c r="I430" s="238" t="s">
        <v>4111</v>
      </c>
      <c r="N430" s="238">
        <v>2000</v>
      </c>
      <c r="U430" s="238" t="s">
        <v>4171</v>
      </c>
      <c r="V430" s="238" t="s">
        <v>4171</v>
      </c>
      <c r="W430" s="238" t="s">
        <v>4171</v>
      </c>
    </row>
    <row r="431" spans="1:28" x14ac:dyDescent="0.2">
      <c r="A431" s="238">
        <v>335524</v>
      </c>
      <c r="B431" s="238" t="s">
        <v>1884</v>
      </c>
      <c r="C431" s="238" t="s">
        <v>196</v>
      </c>
      <c r="D431" s="238" t="s">
        <v>789</v>
      </c>
      <c r="H431" s="238"/>
      <c r="I431" s="238" t="s">
        <v>4111</v>
      </c>
      <c r="N431" s="238">
        <v>2000</v>
      </c>
      <c r="U431" s="238" t="s">
        <v>4171</v>
      </c>
      <c r="V431" s="238" t="s">
        <v>4171</v>
      </c>
      <c r="W431" s="238" t="s">
        <v>4171</v>
      </c>
    </row>
    <row r="432" spans="1:28" x14ac:dyDescent="0.2">
      <c r="A432" s="238">
        <v>338629</v>
      </c>
      <c r="B432" s="238" t="s">
        <v>4858</v>
      </c>
      <c r="C432" s="238" t="s">
        <v>535</v>
      </c>
      <c r="D432" s="238" t="s">
        <v>4859</v>
      </c>
      <c r="E432" s="238" t="s">
        <v>66</v>
      </c>
      <c r="F432" s="239">
        <v>35774</v>
      </c>
      <c r="G432" s="238" t="s">
        <v>6663</v>
      </c>
      <c r="H432" s="238" t="s">
        <v>4110</v>
      </c>
      <c r="I432" s="238" t="s">
        <v>4111</v>
      </c>
      <c r="J432" s="238" t="s">
        <v>87</v>
      </c>
      <c r="K432" s="238">
        <v>2001</v>
      </c>
      <c r="L432" s="238" t="s">
        <v>95</v>
      </c>
      <c r="X432" s="238" t="s">
        <v>6664</v>
      </c>
      <c r="Y432" s="238" t="s">
        <v>6665</v>
      </c>
      <c r="Z432" s="238" t="s">
        <v>6666</v>
      </c>
      <c r="AA432" s="238" t="s">
        <v>6667</v>
      </c>
    </row>
    <row r="433" spans="1:28" x14ac:dyDescent="0.2">
      <c r="A433" s="238">
        <v>335388</v>
      </c>
      <c r="B433" s="238" t="s">
        <v>2982</v>
      </c>
      <c r="C433" s="238" t="s">
        <v>195</v>
      </c>
      <c r="D433" s="238" t="s">
        <v>2983</v>
      </c>
      <c r="H433" s="238"/>
      <c r="I433" s="238" t="s">
        <v>4111</v>
      </c>
      <c r="N433" s="238">
        <v>2000</v>
      </c>
      <c r="U433" s="238" t="s">
        <v>4171</v>
      </c>
      <c r="V433" s="238" t="s">
        <v>4171</v>
      </c>
      <c r="W433" s="238" t="s">
        <v>4171</v>
      </c>
    </row>
    <row r="434" spans="1:28" x14ac:dyDescent="0.2">
      <c r="A434" s="238">
        <v>335873</v>
      </c>
      <c r="B434" s="238" t="s">
        <v>3114</v>
      </c>
      <c r="C434" s="238" t="s">
        <v>331</v>
      </c>
      <c r="D434" s="238" t="s">
        <v>3115</v>
      </c>
      <c r="H434" s="238"/>
      <c r="I434" s="238" t="s">
        <v>4111</v>
      </c>
      <c r="N434" s="238">
        <v>2000</v>
      </c>
      <c r="V434" s="238" t="s">
        <v>4171</v>
      </c>
      <c r="W434" s="238" t="s">
        <v>4171</v>
      </c>
    </row>
    <row r="435" spans="1:28" x14ac:dyDescent="0.2">
      <c r="A435" s="238">
        <v>333995</v>
      </c>
      <c r="B435" s="238" t="s">
        <v>1605</v>
      </c>
      <c r="C435" s="238" t="s">
        <v>203</v>
      </c>
      <c r="D435" s="238" t="s">
        <v>1606</v>
      </c>
      <c r="H435" s="238"/>
      <c r="I435" s="238" t="s">
        <v>4111</v>
      </c>
      <c r="N435" s="238">
        <v>2000</v>
      </c>
      <c r="S435" s="238" t="s">
        <v>4171</v>
      </c>
      <c r="U435" s="238" t="s">
        <v>4171</v>
      </c>
      <c r="V435" s="238" t="s">
        <v>4171</v>
      </c>
      <c r="W435" s="238" t="s">
        <v>4171</v>
      </c>
      <c r="AB435" s="238" t="s">
        <v>7213</v>
      </c>
    </row>
    <row r="436" spans="1:28" x14ac:dyDescent="0.2">
      <c r="A436" s="238">
        <v>330499</v>
      </c>
      <c r="B436" s="238" t="s">
        <v>1750</v>
      </c>
      <c r="C436" s="238" t="s">
        <v>245</v>
      </c>
      <c r="D436" s="238" t="s">
        <v>1751</v>
      </c>
      <c r="H436" s="238"/>
      <c r="I436" s="238" t="s">
        <v>4111</v>
      </c>
      <c r="N436" s="238">
        <v>2000</v>
      </c>
      <c r="R436" s="238" t="s">
        <v>4171</v>
      </c>
      <c r="U436" s="238" t="s">
        <v>4171</v>
      </c>
      <c r="V436" s="238" t="s">
        <v>4171</v>
      </c>
      <c r="W436" s="238" t="s">
        <v>4171</v>
      </c>
    </row>
    <row r="437" spans="1:28" x14ac:dyDescent="0.2">
      <c r="A437" s="238">
        <v>321469</v>
      </c>
      <c r="B437" s="238" t="s">
        <v>4476</v>
      </c>
      <c r="C437" s="238" t="s">
        <v>532</v>
      </c>
      <c r="D437" s="238" t="s">
        <v>4477</v>
      </c>
      <c r="H437" s="238"/>
      <c r="I437" s="238" t="s">
        <v>4111</v>
      </c>
      <c r="N437" s="238">
        <v>2000</v>
      </c>
      <c r="W437" s="238" t="s">
        <v>4171</v>
      </c>
      <c r="AB437" s="238" t="s">
        <v>7213</v>
      </c>
    </row>
    <row r="438" spans="1:28" x14ac:dyDescent="0.2">
      <c r="A438" s="238">
        <v>323688</v>
      </c>
      <c r="B438" s="238" t="s">
        <v>1436</v>
      </c>
      <c r="C438" s="238" t="s">
        <v>195</v>
      </c>
      <c r="D438" s="238" t="s">
        <v>1437</v>
      </c>
      <c r="H438" s="238"/>
      <c r="I438" s="238" t="s">
        <v>4111</v>
      </c>
      <c r="N438" s="238">
        <v>2000</v>
      </c>
      <c r="V438" s="238" t="s">
        <v>4171</v>
      </c>
      <c r="W438" s="238" t="s">
        <v>4171</v>
      </c>
      <c r="AB438" s="238" t="s">
        <v>7213</v>
      </c>
    </row>
    <row r="439" spans="1:28" x14ac:dyDescent="0.2">
      <c r="A439" s="238">
        <v>336178</v>
      </c>
      <c r="B439" s="238" t="s">
        <v>3206</v>
      </c>
      <c r="C439" s="238" t="s">
        <v>352</v>
      </c>
      <c r="D439" s="238" t="s">
        <v>885</v>
      </c>
      <c r="H439" s="238"/>
      <c r="I439" s="238" t="s">
        <v>4111</v>
      </c>
      <c r="N439" s="238">
        <v>2000</v>
      </c>
      <c r="U439" s="238" t="s">
        <v>4171</v>
      </c>
      <c r="V439" s="238" t="s">
        <v>4171</v>
      </c>
      <c r="W439" s="238" t="s">
        <v>4171</v>
      </c>
    </row>
    <row r="440" spans="1:28" x14ac:dyDescent="0.2">
      <c r="A440" s="238">
        <v>338586</v>
      </c>
      <c r="B440" s="238" t="s">
        <v>4823</v>
      </c>
      <c r="C440" s="238" t="s">
        <v>4585</v>
      </c>
      <c r="D440" s="238" t="s">
        <v>4286</v>
      </c>
      <c r="E440" s="238" t="s">
        <v>66</v>
      </c>
      <c r="F440" s="239">
        <v>29387</v>
      </c>
      <c r="G440" s="238" t="s">
        <v>6571</v>
      </c>
      <c r="H440" s="238" t="s">
        <v>4110</v>
      </c>
      <c r="I440" s="238" t="s">
        <v>4111</v>
      </c>
      <c r="J440" s="238" t="s">
        <v>85</v>
      </c>
      <c r="K440" s="238">
        <v>1999</v>
      </c>
      <c r="L440" s="238" t="s">
        <v>96</v>
      </c>
      <c r="X440" s="238" t="s">
        <v>6572</v>
      </c>
      <c r="Y440" s="238" t="s">
        <v>5280</v>
      </c>
      <c r="Z440" s="238" t="s">
        <v>5986</v>
      </c>
      <c r="AA440" s="238" t="s">
        <v>5114</v>
      </c>
    </row>
    <row r="441" spans="1:28" x14ac:dyDescent="0.2">
      <c r="A441" s="238">
        <v>332036</v>
      </c>
      <c r="B441" s="238" t="s">
        <v>1044</v>
      </c>
      <c r="C441" s="238" t="s">
        <v>198</v>
      </c>
      <c r="D441" s="238" t="s">
        <v>4551</v>
      </c>
      <c r="E441" s="238" t="s">
        <v>66</v>
      </c>
      <c r="F441" s="239">
        <v>34700</v>
      </c>
      <c r="G441" s="238" t="s">
        <v>94</v>
      </c>
      <c r="H441" s="238" t="s">
        <v>4110</v>
      </c>
      <c r="I441" s="238" t="s">
        <v>4111</v>
      </c>
      <c r="J441" s="238" t="s">
        <v>87</v>
      </c>
      <c r="L441" s="238" t="s">
        <v>94</v>
      </c>
      <c r="O441" s="238">
        <v>3017</v>
      </c>
      <c r="P441" s="239">
        <v>44614</v>
      </c>
      <c r="Q441" s="238">
        <v>2500</v>
      </c>
      <c r="X441" s="238" t="s">
        <v>5630</v>
      </c>
      <c r="Y441" s="238" t="s">
        <v>5630</v>
      </c>
      <c r="Z441" s="238" t="s">
        <v>5631</v>
      </c>
      <c r="AA441" s="238" t="s">
        <v>5359</v>
      </c>
    </row>
    <row r="442" spans="1:28" x14ac:dyDescent="0.2">
      <c r="A442" s="238">
        <v>338777</v>
      </c>
      <c r="B442" s="238" t="s">
        <v>4985</v>
      </c>
      <c r="C442" s="238" t="s">
        <v>203</v>
      </c>
      <c r="D442" s="238" t="s">
        <v>759</v>
      </c>
      <c r="E442" s="238" t="s">
        <v>65</v>
      </c>
      <c r="F442" s="239">
        <v>36300</v>
      </c>
      <c r="G442" s="238" t="s">
        <v>4016</v>
      </c>
      <c r="H442" s="238" t="s">
        <v>4110</v>
      </c>
      <c r="I442" s="238" t="s">
        <v>4111</v>
      </c>
      <c r="J442" s="238" t="s">
        <v>85</v>
      </c>
      <c r="K442" s="238">
        <v>2018</v>
      </c>
      <c r="L442" s="238" t="s">
        <v>84</v>
      </c>
      <c r="X442" s="238" t="s">
        <v>6972</v>
      </c>
      <c r="Y442" s="238" t="s">
        <v>5209</v>
      </c>
      <c r="Z442" s="238" t="s">
        <v>6973</v>
      </c>
      <c r="AA442" s="238" t="s">
        <v>5111</v>
      </c>
    </row>
    <row r="443" spans="1:28" x14ac:dyDescent="0.2">
      <c r="A443" s="238">
        <v>320792</v>
      </c>
      <c r="B443" s="238" t="s">
        <v>1429</v>
      </c>
      <c r="C443" s="238" t="s">
        <v>287</v>
      </c>
      <c r="D443" s="238" t="s">
        <v>759</v>
      </c>
      <c r="H443" s="238"/>
      <c r="I443" s="238" t="s">
        <v>4111</v>
      </c>
      <c r="N443" s="238">
        <v>2000</v>
      </c>
      <c r="S443" s="238" t="s">
        <v>4171</v>
      </c>
      <c r="U443" s="238" t="s">
        <v>4171</v>
      </c>
      <c r="V443" s="238" t="s">
        <v>4171</v>
      </c>
      <c r="W443" s="238" t="s">
        <v>4171</v>
      </c>
      <c r="AB443" s="238" t="s">
        <v>7213</v>
      </c>
    </row>
    <row r="444" spans="1:28" x14ac:dyDescent="0.2">
      <c r="A444" s="238">
        <v>338079</v>
      </c>
      <c r="B444" s="238" t="s">
        <v>3895</v>
      </c>
      <c r="C444" s="238" t="s">
        <v>344</v>
      </c>
      <c r="D444" s="238" t="s">
        <v>4740</v>
      </c>
      <c r="H444" s="238"/>
      <c r="I444" s="238" t="s">
        <v>4111</v>
      </c>
      <c r="X444" s="238" t="s">
        <v>5121</v>
      </c>
      <c r="Y444" s="238" t="s">
        <v>5121</v>
      </c>
    </row>
    <row r="445" spans="1:28" x14ac:dyDescent="0.2">
      <c r="A445" s="238">
        <v>330870</v>
      </c>
      <c r="B445" s="238" t="s">
        <v>2830</v>
      </c>
      <c r="C445" s="238" t="s">
        <v>340</v>
      </c>
      <c r="D445" s="238" t="s">
        <v>2831</v>
      </c>
      <c r="H445" s="238"/>
      <c r="I445" s="238" t="s">
        <v>4111</v>
      </c>
      <c r="N445" s="238">
        <v>2000</v>
      </c>
      <c r="R445" s="238" t="s">
        <v>4171</v>
      </c>
      <c r="S445" s="238" t="s">
        <v>4171</v>
      </c>
      <c r="U445" s="238" t="s">
        <v>4171</v>
      </c>
      <c r="V445" s="238" t="s">
        <v>4171</v>
      </c>
      <c r="W445" s="238" t="s">
        <v>4171</v>
      </c>
      <c r="AB445" s="238" t="s">
        <v>7213</v>
      </c>
    </row>
    <row r="446" spans="1:28" x14ac:dyDescent="0.2">
      <c r="A446" s="238">
        <v>337956</v>
      </c>
      <c r="B446" s="238" t="s">
        <v>3836</v>
      </c>
      <c r="C446" s="238" t="s">
        <v>267</v>
      </c>
      <c r="D446" s="238" t="s">
        <v>4736</v>
      </c>
      <c r="E446" s="238" t="s">
        <v>65</v>
      </c>
      <c r="F446" s="239">
        <v>35210</v>
      </c>
      <c r="G446" s="238" t="s">
        <v>4006</v>
      </c>
      <c r="H446" s="238" t="s">
        <v>4110</v>
      </c>
      <c r="I446" s="238" t="s">
        <v>4111</v>
      </c>
      <c r="J446" s="238" t="s">
        <v>85</v>
      </c>
      <c r="L446" s="238" t="s">
        <v>86</v>
      </c>
      <c r="X446" s="238" t="s">
        <v>6295</v>
      </c>
      <c r="Y446" s="238" t="s">
        <v>6295</v>
      </c>
      <c r="Z446" s="238" t="s">
        <v>5917</v>
      </c>
      <c r="AA446" s="238" t="s">
        <v>5117</v>
      </c>
    </row>
    <row r="447" spans="1:28" x14ac:dyDescent="0.2">
      <c r="A447" s="238">
        <v>335348</v>
      </c>
      <c r="B447" s="238" t="s">
        <v>1840</v>
      </c>
      <c r="C447" s="238" t="s">
        <v>1841</v>
      </c>
      <c r="D447" s="238" t="s">
        <v>1842</v>
      </c>
      <c r="H447" s="238"/>
      <c r="I447" s="238" t="s">
        <v>4111</v>
      </c>
      <c r="N447" s="238">
        <v>2000</v>
      </c>
      <c r="U447" s="238" t="s">
        <v>4171</v>
      </c>
      <c r="V447" s="238" t="s">
        <v>4171</v>
      </c>
      <c r="W447" s="238" t="s">
        <v>4171</v>
      </c>
    </row>
    <row r="448" spans="1:28" x14ac:dyDescent="0.2">
      <c r="A448" s="238">
        <v>335184</v>
      </c>
      <c r="B448" s="238" t="s">
        <v>1802</v>
      </c>
      <c r="C448" s="238" t="s">
        <v>196</v>
      </c>
      <c r="D448" s="238" t="s">
        <v>1803</v>
      </c>
      <c r="H448" s="238"/>
      <c r="I448" s="238" t="s">
        <v>4111</v>
      </c>
      <c r="N448" s="238">
        <v>2000</v>
      </c>
      <c r="W448" s="238" t="s">
        <v>4171</v>
      </c>
    </row>
    <row r="449" spans="1:28" x14ac:dyDescent="0.2">
      <c r="A449" s="238">
        <v>337556</v>
      </c>
      <c r="B449" s="238" t="s">
        <v>3646</v>
      </c>
      <c r="C449" s="238" t="s">
        <v>210</v>
      </c>
      <c r="D449" s="238" t="s">
        <v>1119</v>
      </c>
      <c r="H449" s="238"/>
      <c r="I449" s="238" t="s">
        <v>4111</v>
      </c>
      <c r="N449" s="238">
        <v>2000</v>
      </c>
      <c r="V449" s="238" t="s">
        <v>4171</v>
      </c>
      <c r="W449" s="238" t="s">
        <v>4171</v>
      </c>
    </row>
    <row r="450" spans="1:28" x14ac:dyDescent="0.2">
      <c r="A450" s="238">
        <v>338061</v>
      </c>
      <c r="B450" s="238" t="s">
        <v>3888</v>
      </c>
      <c r="C450" s="238" t="s">
        <v>352</v>
      </c>
      <c r="D450" s="238" t="s">
        <v>3889</v>
      </c>
      <c r="H450" s="238"/>
      <c r="I450" s="238" t="s">
        <v>4111</v>
      </c>
      <c r="N450" s="238">
        <v>2000</v>
      </c>
      <c r="V450" s="238" t="s">
        <v>4171</v>
      </c>
      <c r="W450" s="238" t="s">
        <v>4171</v>
      </c>
    </row>
    <row r="451" spans="1:28" x14ac:dyDescent="0.2">
      <c r="A451" s="238">
        <v>335561</v>
      </c>
      <c r="B451" s="238" t="s">
        <v>1891</v>
      </c>
      <c r="C451" s="238" t="s">
        <v>1892</v>
      </c>
      <c r="D451" s="238" t="s">
        <v>928</v>
      </c>
      <c r="H451" s="238"/>
      <c r="I451" s="238" t="s">
        <v>4111</v>
      </c>
      <c r="N451" s="238">
        <v>2000</v>
      </c>
      <c r="V451" s="238" t="s">
        <v>4171</v>
      </c>
      <c r="W451" s="238" t="s">
        <v>4171</v>
      </c>
    </row>
    <row r="452" spans="1:28" x14ac:dyDescent="0.2">
      <c r="A452" s="238">
        <v>334483</v>
      </c>
      <c r="B452" s="238" t="s">
        <v>1381</v>
      </c>
      <c r="C452" s="238" t="s">
        <v>1382</v>
      </c>
      <c r="D452" s="238" t="s">
        <v>928</v>
      </c>
      <c r="H452" s="238"/>
      <c r="I452" s="238" t="s">
        <v>4111</v>
      </c>
      <c r="N452" s="238">
        <v>2000</v>
      </c>
      <c r="U452" s="238" t="s">
        <v>4171</v>
      </c>
      <c r="V452" s="238" t="s">
        <v>4171</v>
      </c>
      <c r="W452" s="238" t="s">
        <v>4171</v>
      </c>
      <c r="AB452" s="238" t="s">
        <v>7213</v>
      </c>
    </row>
    <row r="453" spans="1:28" x14ac:dyDescent="0.2">
      <c r="A453" s="238">
        <v>336247</v>
      </c>
      <c r="B453" s="238" t="s">
        <v>1116</v>
      </c>
      <c r="C453" s="238" t="s">
        <v>344</v>
      </c>
      <c r="D453" s="238" t="s">
        <v>928</v>
      </c>
      <c r="H453" s="238"/>
      <c r="I453" s="238" t="s">
        <v>4111</v>
      </c>
      <c r="N453" s="238">
        <v>2000</v>
      </c>
      <c r="U453" s="238" t="s">
        <v>4171</v>
      </c>
      <c r="V453" s="238" t="s">
        <v>4171</v>
      </c>
      <c r="W453" s="238" t="s">
        <v>4171</v>
      </c>
    </row>
    <row r="454" spans="1:28" x14ac:dyDescent="0.2">
      <c r="A454" s="238">
        <v>338526</v>
      </c>
      <c r="B454" s="238" t="s">
        <v>4775</v>
      </c>
      <c r="C454" s="238" t="s">
        <v>231</v>
      </c>
      <c r="D454" s="238" t="s">
        <v>741</v>
      </c>
      <c r="E454" s="238" t="s">
        <v>66</v>
      </c>
      <c r="F454" s="239">
        <v>29987</v>
      </c>
      <c r="G454" s="238" t="s">
        <v>84</v>
      </c>
      <c r="H454" s="238" t="s">
        <v>4110</v>
      </c>
      <c r="I454" s="238" t="s">
        <v>4111</v>
      </c>
      <c r="J454" s="238" t="s">
        <v>85</v>
      </c>
      <c r="K454" s="238">
        <v>2000</v>
      </c>
      <c r="L454" s="238" t="s">
        <v>84</v>
      </c>
      <c r="X454" s="238" t="s">
        <v>6441</v>
      </c>
      <c r="Y454" s="238" t="s">
        <v>6442</v>
      </c>
      <c r="Z454" s="238" t="s">
        <v>6443</v>
      </c>
      <c r="AA454" s="238" t="s">
        <v>5505</v>
      </c>
    </row>
    <row r="455" spans="1:28" x14ac:dyDescent="0.2">
      <c r="A455" s="238">
        <v>338668</v>
      </c>
      <c r="B455" s="238" t="s">
        <v>4900</v>
      </c>
      <c r="C455" s="238" t="s">
        <v>484</v>
      </c>
      <c r="D455" s="238" t="s">
        <v>741</v>
      </c>
      <c r="E455" s="238" t="s">
        <v>66</v>
      </c>
      <c r="F455" s="239">
        <v>32565</v>
      </c>
      <c r="G455" s="238" t="s">
        <v>4573</v>
      </c>
      <c r="H455" s="238" t="s">
        <v>4110</v>
      </c>
      <c r="I455" s="238" t="s">
        <v>4111</v>
      </c>
      <c r="J455" s="238" t="s">
        <v>87</v>
      </c>
      <c r="K455" s="238">
        <v>2008</v>
      </c>
      <c r="L455" s="238" t="s">
        <v>98</v>
      </c>
      <c r="X455" s="238" t="s">
        <v>6749</v>
      </c>
      <c r="Y455" s="238" t="s">
        <v>6750</v>
      </c>
      <c r="Z455" s="238" t="s">
        <v>6751</v>
      </c>
      <c r="AA455" s="238" t="s">
        <v>5109</v>
      </c>
    </row>
    <row r="456" spans="1:28" x14ac:dyDescent="0.2">
      <c r="A456" s="238">
        <v>336239</v>
      </c>
      <c r="B456" s="238" t="s">
        <v>3221</v>
      </c>
      <c r="C456" s="238" t="s">
        <v>336</v>
      </c>
      <c r="D456" s="238" t="s">
        <v>741</v>
      </c>
      <c r="H456" s="238"/>
      <c r="I456" s="238" t="s">
        <v>4111</v>
      </c>
      <c r="N456" s="238">
        <v>2000</v>
      </c>
      <c r="U456" s="238" t="s">
        <v>4171</v>
      </c>
      <c r="V456" s="238" t="s">
        <v>4171</v>
      </c>
      <c r="W456" s="238" t="s">
        <v>4171</v>
      </c>
    </row>
    <row r="457" spans="1:28" x14ac:dyDescent="0.2">
      <c r="A457" s="238">
        <v>338639</v>
      </c>
      <c r="B457" s="238" t="s">
        <v>4870</v>
      </c>
      <c r="C457" s="238" t="s">
        <v>4871</v>
      </c>
      <c r="D457" s="238" t="s">
        <v>741</v>
      </c>
      <c r="E457" s="238" t="s">
        <v>66</v>
      </c>
      <c r="F457" s="239">
        <v>25326</v>
      </c>
      <c r="G457" s="238" t="s">
        <v>4041</v>
      </c>
      <c r="H457" s="238" t="s">
        <v>4110</v>
      </c>
      <c r="I457" s="238" t="s">
        <v>4111</v>
      </c>
      <c r="J457" s="238" t="s">
        <v>87</v>
      </c>
      <c r="K457" s="238">
        <v>2008</v>
      </c>
      <c r="L457" s="238" t="s">
        <v>102</v>
      </c>
      <c r="X457" s="238" t="s">
        <v>6689</v>
      </c>
      <c r="Y457" s="238" t="s">
        <v>6690</v>
      </c>
      <c r="Z457" s="238" t="s">
        <v>6017</v>
      </c>
      <c r="AA457" s="238" t="s">
        <v>5123</v>
      </c>
    </row>
    <row r="458" spans="1:28" x14ac:dyDescent="0.2">
      <c r="A458" s="238">
        <v>336398</v>
      </c>
      <c r="B458" s="238" t="s">
        <v>3277</v>
      </c>
      <c r="C458" s="238" t="s">
        <v>195</v>
      </c>
      <c r="D458" s="238" t="s">
        <v>741</v>
      </c>
      <c r="H458" s="238"/>
      <c r="I458" s="238" t="s">
        <v>4111</v>
      </c>
      <c r="N458" s="238">
        <v>2000</v>
      </c>
      <c r="U458" s="238" t="s">
        <v>4171</v>
      </c>
      <c r="V458" s="238" t="s">
        <v>4171</v>
      </c>
      <c r="W458" s="238" t="s">
        <v>4171</v>
      </c>
    </row>
    <row r="459" spans="1:28" x14ac:dyDescent="0.2">
      <c r="A459" s="238">
        <v>334382</v>
      </c>
      <c r="B459" s="238" t="s">
        <v>2591</v>
      </c>
      <c r="C459" s="238" t="s">
        <v>366</v>
      </c>
      <c r="D459" s="238" t="s">
        <v>741</v>
      </c>
      <c r="H459" s="238"/>
      <c r="I459" s="238" t="s">
        <v>4111</v>
      </c>
      <c r="N459" s="238">
        <v>2000</v>
      </c>
      <c r="S459" s="238" t="s">
        <v>4171</v>
      </c>
      <c r="T459" s="238" t="s">
        <v>4171</v>
      </c>
      <c r="U459" s="238" t="s">
        <v>4171</v>
      </c>
      <c r="V459" s="238" t="s">
        <v>4171</v>
      </c>
      <c r="W459" s="238" t="s">
        <v>4171</v>
      </c>
    </row>
    <row r="460" spans="1:28" x14ac:dyDescent="0.2">
      <c r="A460" s="238">
        <v>323271</v>
      </c>
      <c r="B460" s="238" t="s">
        <v>2727</v>
      </c>
      <c r="C460" s="238" t="s">
        <v>2728</v>
      </c>
      <c r="D460" s="238" t="s">
        <v>975</v>
      </c>
      <c r="H460" s="238"/>
      <c r="I460" s="238" t="s">
        <v>4111</v>
      </c>
      <c r="N460" s="238">
        <v>2000</v>
      </c>
      <c r="R460" s="238" t="s">
        <v>4171</v>
      </c>
      <c r="S460" s="238" t="s">
        <v>4171</v>
      </c>
      <c r="U460" s="238" t="s">
        <v>4171</v>
      </c>
      <c r="V460" s="238" t="s">
        <v>4171</v>
      </c>
      <c r="W460" s="238" t="s">
        <v>4171</v>
      </c>
      <c r="AB460" s="238" t="s">
        <v>7213</v>
      </c>
    </row>
    <row r="461" spans="1:28" x14ac:dyDescent="0.2">
      <c r="A461" s="238">
        <v>336509</v>
      </c>
      <c r="B461" s="238" t="s">
        <v>3306</v>
      </c>
      <c r="C461" s="238" t="s">
        <v>3307</v>
      </c>
      <c r="D461" s="238" t="s">
        <v>3308</v>
      </c>
      <c r="H461" s="238"/>
      <c r="I461" s="238" t="s">
        <v>4111</v>
      </c>
      <c r="N461" s="238">
        <v>2000</v>
      </c>
      <c r="U461" s="238" t="s">
        <v>4171</v>
      </c>
      <c r="V461" s="238" t="s">
        <v>4171</v>
      </c>
      <c r="W461" s="238" t="s">
        <v>4171</v>
      </c>
    </row>
    <row r="462" spans="1:28" x14ac:dyDescent="0.2">
      <c r="A462" s="238">
        <v>323278</v>
      </c>
      <c r="B462" s="238" t="s">
        <v>4088</v>
      </c>
      <c r="C462" s="238" t="s">
        <v>430</v>
      </c>
      <c r="D462" s="238" t="s">
        <v>4089</v>
      </c>
      <c r="H462" s="238"/>
      <c r="I462" s="238" t="s">
        <v>4111</v>
      </c>
      <c r="N462" s="238">
        <v>2000</v>
      </c>
      <c r="V462" s="238" t="s">
        <v>4171</v>
      </c>
      <c r="W462" s="238" t="s">
        <v>4171</v>
      </c>
      <c r="AB462" s="238" t="s">
        <v>7213</v>
      </c>
    </row>
    <row r="463" spans="1:28" x14ac:dyDescent="0.2">
      <c r="A463" s="238">
        <v>319106</v>
      </c>
      <c r="B463" s="238" t="s">
        <v>892</v>
      </c>
      <c r="C463" s="238" t="s">
        <v>282</v>
      </c>
      <c r="D463" s="238" t="s">
        <v>2707</v>
      </c>
      <c r="H463" s="238"/>
      <c r="I463" s="238" t="s">
        <v>4111</v>
      </c>
      <c r="N463" s="238">
        <v>2000</v>
      </c>
      <c r="R463" s="238" t="s">
        <v>4171</v>
      </c>
      <c r="T463" s="238" t="s">
        <v>4171</v>
      </c>
      <c r="U463" s="238" t="s">
        <v>4171</v>
      </c>
      <c r="V463" s="238" t="s">
        <v>4171</v>
      </c>
      <c r="W463" s="238" t="s">
        <v>4171</v>
      </c>
      <c r="AB463" s="238" t="s">
        <v>7213</v>
      </c>
    </row>
    <row r="464" spans="1:28" x14ac:dyDescent="0.2">
      <c r="A464" s="238">
        <v>330339</v>
      </c>
      <c r="B464" s="238" t="s">
        <v>2334</v>
      </c>
      <c r="C464" s="238" t="s">
        <v>1164</v>
      </c>
      <c r="D464" s="238" t="s">
        <v>265</v>
      </c>
      <c r="H464" s="238"/>
      <c r="I464" s="238" t="s">
        <v>4111</v>
      </c>
      <c r="N464" s="238">
        <v>2000</v>
      </c>
      <c r="S464" s="238" t="s">
        <v>4171</v>
      </c>
      <c r="T464" s="238" t="s">
        <v>4171</v>
      </c>
      <c r="U464" s="238" t="s">
        <v>4171</v>
      </c>
      <c r="V464" s="238" t="s">
        <v>4171</v>
      </c>
      <c r="W464" s="238" t="s">
        <v>4171</v>
      </c>
      <c r="AB464" s="238" t="s">
        <v>7213</v>
      </c>
    </row>
    <row r="465" spans="1:28" x14ac:dyDescent="0.2">
      <c r="A465" s="238">
        <v>333773</v>
      </c>
      <c r="B465" s="238" t="s">
        <v>2449</v>
      </c>
      <c r="C465" s="238" t="s">
        <v>310</v>
      </c>
      <c r="D465" s="238" t="s">
        <v>265</v>
      </c>
      <c r="H465" s="238"/>
      <c r="I465" s="238" t="s">
        <v>4111</v>
      </c>
      <c r="N465" s="238">
        <v>2000</v>
      </c>
      <c r="S465" s="238" t="s">
        <v>4171</v>
      </c>
      <c r="T465" s="238" t="s">
        <v>4171</v>
      </c>
      <c r="U465" s="238" t="s">
        <v>4171</v>
      </c>
      <c r="V465" s="238" t="s">
        <v>4171</v>
      </c>
      <c r="W465" s="238" t="s">
        <v>4171</v>
      </c>
      <c r="AB465" s="238" t="s">
        <v>7213</v>
      </c>
    </row>
    <row r="466" spans="1:28" x14ac:dyDescent="0.2">
      <c r="A466" s="238">
        <v>336789</v>
      </c>
      <c r="B466" s="238" t="s">
        <v>3372</v>
      </c>
      <c r="C466" s="238" t="s">
        <v>701</v>
      </c>
      <c r="D466" s="238" t="s">
        <v>265</v>
      </c>
      <c r="H466" s="238"/>
      <c r="I466" s="238" t="s">
        <v>4111</v>
      </c>
      <c r="N466" s="238">
        <v>2000</v>
      </c>
      <c r="V466" s="238" t="s">
        <v>4171</v>
      </c>
      <c r="W466" s="238" t="s">
        <v>4171</v>
      </c>
    </row>
    <row r="467" spans="1:28" x14ac:dyDescent="0.2">
      <c r="A467" s="238">
        <v>338600</v>
      </c>
      <c r="B467" s="238" t="s">
        <v>4834</v>
      </c>
      <c r="C467" s="238" t="s">
        <v>385</v>
      </c>
      <c r="D467" s="238" t="s">
        <v>265</v>
      </c>
      <c r="E467" s="238" t="s">
        <v>66</v>
      </c>
      <c r="F467" s="239">
        <v>28934</v>
      </c>
      <c r="G467" s="238" t="s">
        <v>4625</v>
      </c>
      <c r="H467" s="238" t="s">
        <v>4110</v>
      </c>
      <c r="I467" s="238" t="s">
        <v>4111</v>
      </c>
      <c r="J467" s="238" t="s">
        <v>87</v>
      </c>
      <c r="K467" s="238">
        <v>2000</v>
      </c>
      <c r="L467" s="238" t="s">
        <v>84</v>
      </c>
      <c r="X467" s="238" t="s">
        <v>6596</v>
      </c>
      <c r="Y467" s="238" t="s">
        <v>6597</v>
      </c>
      <c r="Z467" s="238" t="s">
        <v>6598</v>
      </c>
      <c r="AA467" s="238" t="s">
        <v>6599</v>
      </c>
    </row>
    <row r="468" spans="1:28" x14ac:dyDescent="0.2">
      <c r="A468" s="238">
        <v>334416</v>
      </c>
      <c r="B468" s="238" t="s">
        <v>1648</v>
      </c>
      <c r="C468" s="238" t="s">
        <v>373</v>
      </c>
      <c r="D468" s="238" t="s">
        <v>265</v>
      </c>
      <c r="H468" s="238"/>
      <c r="I468" s="238" t="s">
        <v>4111</v>
      </c>
      <c r="N468" s="238">
        <v>2000</v>
      </c>
      <c r="S468" s="238" t="s">
        <v>4171</v>
      </c>
      <c r="U468" s="238" t="s">
        <v>4171</v>
      </c>
      <c r="V468" s="238" t="s">
        <v>4171</v>
      </c>
      <c r="W468" s="238" t="s">
        <v>4171</v>
      </c>
      <c r="AB468" s="238" t="s">
        <v>7213</v>
      </c>
    </row>
    <row r="469" spans="1:28" x14ac:dyDescent="0.2">
      <c r="A469" s="238">
        <v>335366</v>
      </c>
      <c r="B469" s="238" t="s">
        <v>2971</v>
      </c>
      <c r="C469" s="238" t="s">
        <v>205</v>
      </c>
      <c r="D469" s="238" t="s">
        <v>265</v>
      </c>
      <c r="H469" s="238"/>
      <c r="I469" s="238" t="s">
        <v>4111</v>
      </c>
      <c r="N469" s="238">
        <v>2000</v>
      </c>
      <c r="U469" s="238" t="s">
        <v>4171</v>
      </c>
      <c r="V469" s="238" t="s">
        <v>4171</v>
      </c>
      <c r="W469" s="238" t="s">
        <v>4171</v>
      </c>
    </row>
    <row r="470" spans="1:28" x14ac:dyDescent="0.2">
      <c r="A470" s="238">
        <v>336077</v>
      </c>
      <c r="B470" s="238" t="s">
        <v>2006</v>
      </c>
      <c r="C470" s="238" t="s">
        <v>272</v>
      </c>
      <c r="D470" s="238" t="s">
        <v>2007</v>
      </c>
      <c r="H470" s="238"/>
      <c r="I470" s="238" t="s">
        <v>4111</v>
      </c>
      <c r="N470" s="238">
        <v>2000</v>
      </c>
      <c r="U470" s="238" t="s">
        <v>4171</v>
      </c>
      <c r="V470" s="238" t="s">
        <v>4171</v>
      </c>
      <c r="W470" s="238" t="s">
        <v>4171</v>
      </c>
    </row>
    <row r="471" spans="1:28" x14ac:dyDescent="0.2">
      <c r="A471" s="238">
        <v>334156</v>
      </c>
      <c r="B471" s="238" t="s">
        <v>1360</v>
      </c>
      <c r="C471" s="238" t="s">
        <v>1361</v>
      </c>
      <c r="D471" s="238" t="s">
        <v>875</v>
      </c>
      <c r="H471" s="238"/>
      <c r="I471" s="238" t="s">
        <v>4111</v>
      </c>
      <c r="N471" s="238">
        <v>2000</v>
      </c>
      <c r="W471" s="238" t="s">
        <v>4171</v>
      </c>
      <c r="AB471" s="238" t="s">
        <v>7213</v>
      </c>
    </row>
    <row r="472" spans="1:28" x14ac:dyDescent="0.2">
      <c r="A472" s="238">
        <v>335411</v>
      </c>
      <c r="B472" s="238" t="s">
        <v>2988</v>
      </c>
      <c r="C472" s="238" t="s">
        <v>2989</v>
      </c>
      <c r="D472" s="238" t="s">
        <v>875</v>
      </c>
      <c r="H472" s="238"/>
      <c r="I472" s="238" t="s">
        <v>4111</v>
      </c>
      <c r="N472" s="238">
        <v>2000</v>
      </c>
      <c r="U472" s="238" t="s">
        <v>4171</v>
      </c>
      <c r="V472" s="238" t="s">
        <v>4171</v>
      </c>
      <c r="W472" s="238" t="s">
        <v>4171</v>
      </c>
    </row>
    <row r="473" spans="1:28" x14ac:dyDescent="0.2">
      <c r="A473" s="238">
        <v>338579</v>
      </c>
      <c r="B473" s="238" t="s">
        <v>4598</v>
      </c>
      <c r="C473" s="238" t="s">
        <v>267</v>
      </c>
      <c r="D473" s="238" t="s">
        <v>891</v>
      </c>
      <c r="E473" s="238" t="s">
        <v>66</v>
      </c>
      <c r="F473" s="239">
        <v>29420</v>
      </c>
      <c r="G473" s="238" t="s">
        <v>5186</v>
      </c>
      <c r="H473" s="238" t="s">
        <v>4110</v>
      </c>
      <c r="I473" s="238" t="s">
        <v>4111</v>
      </c>
      <c r="J473" s="238" t="s">
        <v>87</v>
      </c>
      <c r="K473" s="238">
        <v>1999</v>
      </c>
      <c r="L473" s="238" t="s">
        <v>86</v>
      </c>
      <c r="X473" s="238" t="s">
        <v>5187</v>
      </c>
      <c r="Y473" s="238" t="s">
        <v>5188</v>
      </c>
      <c r="Z473" s="238" t="s">
        <v>5189</v>
      </c>
      <c r="AA473" s="238" t="s">
        <v>5111</v>
      </c>
    </row>
    <row r="474" spans="1:28" x14ac:dyDescent="0.2">
      <c r="A474" s="238">
        <v>335279</v>
      </c>
      <c r="B474" s="238" t="s">
        <v>2938</v>
      </c>
      <c r="C474" s="238" t="s">
        <v>301</v>
      </c>
      <c r="D474" s="238" t="s">
        <v>891</v>
      </c>
      <c r="H474" s="238"/>
      <c r="I474" s="238" t="s">
        <v>4111</v>
      </c>
      <c r="N474" s="238">
        <v>2000</v>
      </c>
      <c r="U474" s="238" t="s">
        <v>4171</v>
      </c>
      <c r="V474" s="238" t="s">
        <v>4171</v>
      </c>
      <c r="W474" s="238" t="s">
        <v>4171</v>
      </c>
    </row>
    <row r="475" spans="1:28" x14ac:dyDescent="0.2">
      <c r="A475" s="238">
        <v>336889</v>
      </c>
      <c r="B475" s="238" t="s">
        <v>3389</v>
      </c>
      <c r="C475" s="238" t="s">
        <v>198</v>
      </c>
      <c r="D475" s="238" t="s">
        <v>891</v>
      </c>
      <c r="E475" s="238" t="s">
        <v>66</v>
      </c>
      <c r="H475" s="238"/>
      <c r="I475" s="238" t="s">
        <v>4111</v>
      </c>
    </row>
    <row r="476" spans="1:28" x14ac:dyDescent="0.2">
      <c r="A476" s="238">
        <v>338539</v>
      </c>
      <c r="B476" s="238" t="s">
        <v>4784</v>
      </c>
      <c r="C476" s="238" t="s">
        <v>198</v>
      </c>
      <c r="D476" s="238" t="s">
        <v>891</v>
      </c>
      <c r="E476" s="238" t="s">
        <v>65</v>
      </c>
      <c r="F476" s="239">
        <v>32509</v>
      </c>
      <c r="G476" s="238" t="s">
        <v>6470</v>
      </c>
      <c r="H476" s="238" t="s">
        <v>4110</v>
      </c>
      <c r="I476" s="238" t="s">
        <v>4111</v>
      </c>
      <c r="J476" s="238" t="s">
        <v>87</v>
      </c>
      <c r="K476" s="238">
        <v>2007</v>
      </c>
      <c r="L476" s="238" t="s">
        <v>99</v>
      </c>
      <c r="X476" s="238" t="s">
        <v>6471</v>
      </c>
      <c r="Y476" s="238" t="s">
        <v>5568</v>
      </c>
      <c r="Z476" s="238" t="s">
        <v>6018</v>
      </c>
      <c r="AA476" s="238" t="s">
        <v>6472</v>
      </c>
    </row>
    <row r="477" spans="1:28" x14ac:dyDescent="0.2">
      <c r="A477" s="238">
        <v>332272</v>
      </c>
      <c r="B477" s="238" t="s">
        <v>4343</v>
      </c>
      <c r="C477" s="238" t="s">
        <v>196</v>
      </c>
      <c r="D477" s="238" t="s">
        <v>891</v>
      </c>
      <c r="H477" s="238"/>
      <c r="I477" s="238" t="s">
        <v>4111</v>
      </c>
      <c r="N477" s="238">
        <v>2000</v>
      </c>
      <c r="V477" s="238" t="s">
        <v>4171</v>
      </c>
      <c r="AB477" s="238" t="s">
        <v>7214</v>
      </c>
    </row>
    <row r="478" spans="1:28" x14ac:dyDescent="0.2">
      <c r="A478" s="238">
        <v>338675</v>
      </c>
      <c r="B478" s="238" t="s">
        <v>4663</v>
      </c>
      <c r="C478" s="238" t="s">
        <v>196</v>
      </c>
      <c r="D478" s="238" t="s">
        <v>891</v>
      </c>
      <c r="E478" s="238" t="s">
        <v>65</v>
      </c>
      <c r="F478" s="239">
        <v>27834</v>
      </c>
      <c r="G478" s="238" t="s">
        <v>5236</v>
      </c>
      <c r="H478" s="238" t="s">
        <v>4110</v>
      </c>
      <c r="I478" s="238" t="s">
        <v>4111</v>
      </c>
      <c r="J478" s="238" t="s">
        <v>87</v>
      </c>
      <c r="K478" s="238">
        <v>1995</v>
      </c>
      <c r="L478" s="238" t="s">
        <v>95</v>
      </c>
      <c r="X478" s="238" t="s">
        <v>5237</v>
      </c>
      <c r="Y478" s="238" t="s">
        <v>5238</v>
      </c>
      <c r="Z478" s="238" t="s">
        <v>5239</v>
      </c>
      <c r="AA478" s="238" t="s">
        <v>5130</v>
      </c>
    </row>
    <row r="479" spans="1:28" x14ac:dyDescent="0.2">
      <c r="A479" s="238">
        <v>336216</v>
      </c>
      <c r="B479" s="238" t="s">
        <v>2050</v>
      </c>
      <c r="C479" s="238" t="s">
        <v>751</v>
      </c>
      <c r="D479" s="238" t="s">
        <v>2051</v>
      </c>
      <c r="H479" s="238"/>
      <c r="I479" s="238" t="s">
        <v>4111</v>
      </c>
      <c r="N479" s="238">
        <v>2000</v>
      </c>
      <c r="U479" s="238" t="s">
        <v>4171</v>
      </c>
      <c r="V479" s="238" t="s">
        <v>4171</v>
      </c>
      <c r="W479" s="238" t="s">
        <v>4171</v>
      </c>
    </row>
    <row r="480" spans="1:28" x14ac:dyDescent="0.2">
      <c r="A480" s="238">
        <v>335512</v>
      </c>
      <c r="B480" s="238" t="s">
        <v>1880</v>
      </c>
      <c r="C480" s="238" t="s">
        <v>878</v>
      </c>
      <c r="D480" s="238" t="s">
        <v>1881</v>
      </c>
      <c r="H480" s="238"/>
      <c r="I480" s="238" t="s">
        <v>4111</v>
      </c>
      <c r="N480" s="238">
        <v>2000</v>
      </c>
      <c r="V480" s="238" t="s">
        <v>4171</v>
      </c>
      <c r="W480" s="238" t="s">
        <v>4171</v>
      </c>
    </row>
    <row r="481" spans="1:28" x14ac:dyDescent="0.2">
      <c r="A481" s="238">
        <v>337789</v>
      </c>
      <c r="B481" s="238" t="s">
        <v>3755</v>
      </c>
      <c r="C481" s="238" t="s">
        <v>245</v>
      </c>
      <c r="D481" s="238" t="s">
        <v>817</v>
      </c>
      <c r="H481" s="238"/>
      <c r="I481" s="238" t="s">
        <v>4111</v>
      </c>
      <c r="N481" s="238">
        <v>2000</v>
      </c>
      <c r="V481" s="238" t="s">
        <v>4171</v>
      </c>
      <c r="W481" s="238" t="s">
        <v>4171</v>
      </c>
    </row>
    <row r="482" spans="1:28" x14ac:dyDescent="0.2">
      <c r="A482" s="238">
        <v>332843</v>
      </c>
      <c r="B482" s="238" t="s">
        <v>1559</v>
      </c>
      <c r="C482" s="238" t="s">
        <v>1560</v>
      </c>
      <c r="D482" s="238" t="s">
        <v>817</v>
      </c>
      <c r="H482" s="238"/>
      <c r="I482" s="238" t="s">
        <v>4111</v>
      </c>
      <c r="N482" s="238">
        <v>2000</v>
      </c>
      <c r="S482" s="238" t="s">
        <v>4171</v>
      </c>
      <c r="U482" s="238" t="s">
        <v>4171</v>
      </c>
      <c r="V482" s="238" t="s">
        <v>4171</v>
      </c>
      <c r="W482" s="238" t="s">
        <v>4171</v>
      </c>
      <c r="AB482" s="238" t="s">
        <v>7213</v>
      </c>
    </row>
    <row r="483" spans="1:28" x14ac:dyDescent="0.2">
      <c r="A483" s="238">
        <v>327788</v>
      </c>
      <c r="B483" s="238" t="s">
        <v>4467</v>
      </c>
      <c r="C483" s="238" t="s">
        <v>294</v>
      </c>
      <c r="D483" s="238" t="s">
        <v>817</v>
      </c>
      <c r="H483" s="238"/>
      <c r="I483" s="238" t="s">
        <v>4111</v>
      </c>
      <c r="N483" s="238">
        <v>2000</v>
      </c>
      <c r="R483" s="238" t="s">
        <v>4171</v>
      </c>
      <c r="S483" s="238" t="s">
        <v>4171</v>
      </c>
      <c r="U483" s="238" t="s">
        <v>4171</v>
      </c>
      <c r="V483" s="238" t="s">
        <v>4171</v>
      </c>
      <c r="AB483" s="238" t="s">
        <v>7214</v>
      </c>
    </row>
    <row r="484" spans="1:28" x14ac:dyDescent="0.2">
      <c r="A484" s="238">
        <v>338499</v>
      </c>
      <c r="B484" s="238" t="s">
        <v>4748</v>
      </c>
      <c r="C484" s="238" t="s">
        <v>203</v>
      </c>
      <c r="D484" s="238" t="s">
        <v>1161</v>
      </c>
      <c r="H484" s="238"/>
      <c r="I484" s="238" t="s">
        <v>4111</v>
      </c>
      <c r="N484" s="238">
        <v>2000</v>
      </c>
      <c r="W484" s="238" t="s">
        <v>4171</v>
      </c>
    </row>
    <row r="485" spans="1:28" x14ac:dyDescent="0.2">
      <c r="A485" s="238">
        <v>336634</v>
      </c>
      <c r="B485" s="238" t="s">
        <v>3333</v>
      </c>
      <c r="C485" s="238" t="s">
        <v>195</v>
      </c>
      <c r="D485" s="238" t="s">
        <v>1161</v>
      </c>
      <c r="H485" s="238"/>
      <c r="I485" s="238" t="s">
        <v>4111</v>
      </c>
      <c r="N485" s="238">
        <v>2000</v>
      </c>
      <c r="V485" s="238" t="s">
        <v>4171</v>
      </c>
      <c r="W485" s="238" t="s">
        <v>4171</v>
      </c>
    </row>
    <row r="486" spans="1:28" x14ac:dyDescent="0.2">
      <c r="A486" s="238">
        <v>336544</v>
      </c>
      <c r="B486" s="238" t="s">
        <v>3505</v>
      </c>
      <c r="C486" s="238" t="s">
        <v>203</v>
      </c>
      <c r="D486" s="238" t="s">
        <v>3506</v>
      </c>
      <c r="H486" s="238"/>
      <c r="I486" s="238" t="s">
        <v>4111</v>
      </c>
      <c r="N486" s="238">
        <v>2000</v>
      </c>
      <c r="W486" s="238" t="s">
        <v>4171</v>
      </c>
    </row>
    <row r="487" spans="1:28" x14ac:dyDescent="0.2">
      <c r="A487" s="238">
        <v>337909</v>
      </c>
      <c r="B487" s="238" t="s">
        <v>3811</v>
      </c>
      <c r="C487" s="238" t="s">
        <v>3812</v>
      </c>
      <c r="D487" s="238" t="s">
        <v>3813</v>
      </c>
      <c r="H487" s="238"/>
      <c r="I487" s="238" t="s">
        <v>4111</v>
      </c>
      <c r="N487" s="238">
        <v>2000</v>
      </c>
      <c r="V487" s="238" t="s">
        <v>4171</v>
      </c>
      <c r="W487" s="238" t="s">
        <v>4171</v>
      </c>
    </row>
    <row r="488" spans="1:28" x14ac:dyDescent="0.2">
      <c r="A488" s="238">
        <v>336257</v>
      </c>
      <c r="B488" s="238" t="s">
        <v>3227</v>
      </c>
      <c r="C488" s="238" t="s">
        <v>203</v>
      </c>
      <c r="D488" s="238" t="s">
        <v>857</v>
      </c>
      <c r="H488" s="238"/>
      <c r="I488" s="238" t="s">
        <v>4111</v>
      </c>
      <c r="N488" s="238">
        <v>2000</v>
      </c>
      <c r="V488" s="238" t="s">
        <v>4171</v>
      </c>
      <c r="W488" s="238" t="s">
        <v>4171</v>
      </c>
    </row>
    <row r="489" spans="1:28" x14ac:dyDescent="0.2">
      <c r="A489" s="238">
        <v>337951</v>
      </c>
      <c r="B489" s="238" t="s">
        <v>3835</v>
      </c>
      <c r="C489" s="238" t="s">
        <v>203</v>
      </c>
      <c r="D489" s="238" t="s">
        <v>857</v>
      </c>
      <c r="H489" s="238"/>
      <c r="I489" s="238" t="s">
        <v>4111</v>
      </c>
      <c r="N489" s="238">
        <v>2000</v>
      </c>
      <c r="V489" s="238" t="s">
        <v>4171</v>
      </c>
      <c r="W489" s="238" t="s">
        <v>4171</v>
      </c>
    </row>
    <row r="490" spans="1:28" x14ac:dyDescent="0.2">
      <c r="A490" s="238">
        <v>333807</v>
      </c>
      <c r="B490" s="238" t="s">
        <v>1587</v>
      </c>
      <c r="C490" s="238" t="s">
        <v>522</v>
      </c>
      <c r="D490" s="238" t="s">
        <v>857</v>
      </c>
      <c r="H490" s="238"/>
      <c r="I490" s="238" t="s">
        <v>4111</v>
      </c>
      <c r="N490" s="238">
        <v>2000</v>
      </c>
      <c r="T490" s="238" t="s">
        <v>4171</v>
      </c>
      <c r="U490" s="238" t="s">
        <v>4171</v>
      </c>
      <c r="V490" s="238" t="s">
        <v>4171</v>
      </c>
      <c r="W490" s="238" t="s">
        <v>4171</v>
      </c>
    </row>
    <row r="491" spans="1:28" x14ac:dyDescent="0.2">
      <c r="A491" s="238">
        <v>333976</v>
      </c>
      <c r="B491" s="238" t="s">
        <v>2202</v>
      </c>
      <c r="C491" s="238" t="s">
        <v>1120</v>
      </c>
      <c r="D491" s="238" t="s">
        <v>857</v>
      </c>
      <c r="H491" s="238"/>
      <c r="I491" s="238" t="s">
        <v>4111</v>
      </c>
      <c r="N491" s="238">
        <v>2000</v>
      </c>
      <c r="S491" s="238" t="s">
        <v>4171</v>
      </c>
      <c r="T491" s="238" t="s">
        <v>4171</v>
      </c>
      <c r="U491" s="238" t="s">
        <v>4171</v>
      </c>
      <c r="V491" s="238" t="s">
        <v>4171</v>
      </c>
      <c r="W491" s="238" t="s">
        <v>4171</v>
      </c>
      <c r="AB491" s="238" t="s">
        <v>7213</v>
      </c>
    </row>
    <row r="492" spans="1:28" x14ac:dyDescent="0.2">
      <c r="A492" s="238">
        <v>326213</v>
      </c>
      <c r="B492" s="238" t="s">
        <v>2266</v>
      </c>
      <c r="C492" s="238" t="s">
        <v>198</v>
      </c>
      <c r="D492" s="238" t="s">
        <v>857</v>
      </c>
      <c r="H492" s="238"/>
      <c r="I492" s="238" t="s">
        <v>4111</v>
      </c>
      <c r="N492" s="238">
        <v>2000</v>
      </c>
      <c r="S492" s="238" t="s">
        <v>4171</v>
      </c>
      <c r="T492" s="238" t="s">
        <v>4171</v>
      </c>
      <c r="U492" s="238" t="s">
        <v>4171</v>
      </c>
      <c r="V492" s="238" t="s">
        <v>4171</v>
      </c>
      <c r="W492" s="238" t="s">
        <v>4171</v>
      </c>
      <c r="AB492" s="238" t="s">
        <v>7213</v>
      </c>
    </row>
    <row r="493" spans="1:28" x14ac:dyDescent="0.2">
      <c r="A493" s="238">
        <v>331463</v>
      </c>
      <c r="B493" s="238" t="s">
        <v>4203</v>
      </c>
      <c r="C493" s="238" t="s">
        <v>4204</v>
      </c>
      <c r="D493" s="238" t="s">
        <v>857</v>
      </c>
      <c r="H493" s="238"/>
      <c r="I493" s="238" t="s">
        <v>4111</v>
      </c>
      <c r="N493" s="238">
        <v>2000</v>
      </c>
      <c r="AB493" s="238" t="s">
        <v>7214</v>
      </c>
    </row>
    <row r="494" spans="1:28" x14ac:dyDescent="0.2">
      <c r="A494" s="238">
        <v>328538</v>
      </c>
      <c r="B494" s="238" t="s">
        <v>2796</v>
      </c>
      <c r="C494" s="238" t="s">
        <v>195</v>
      </c>
      <c r="D494" s="238" t="s">
        <v>857</v>
      </c>
      <c r="H494" s="238"/>
      <c r="I494" s="238" t="s">
        <v>4111</v>
      </c>
      <c r="N494" s="238">
        <v>2000</v>
      </c>
      <c r="R494" s="238" t="s">
        <v>4171</v>
      </c>
      <c r="S494" s="238" t="s">
        <v>4171</v>
      </c>
      <c r="U494" s="238" t="s">
        <v>4171</v>
      </c>
      <c r="V494" s="238" t="s">
        <v>4171</v>
      </c>
      <c r="W494" s="238" t="s">
        <v>4171</v>
      </c>
      <c r="AB494" s="238" t="s">
        <v>7213</v>
      </c>
    </row>
    <row r="495" spans="1:28" x14ac:dyDescent="0.2">
      <c r="A495" s="238">
        <v>338896</v>
      </c>
      <c r="B495" s="238" t="s">
        <v>5085</v>
      </c>
      <c r="C495" s="238" t="s">
        <v>195</v>
      </c>
      <c r="D495" s="238" t="s">
        <v>857</v>
      </c>
      <c r="E495" s="238" t="s">
        <v>66</v>
      </c>
      <c r="F495" s="239">
        <v>37282</v>
      </c>
      <c r="G495" s="238" t="s">
        <v>84</v>
      </c>
      <c r="H495" s="238" t="s">
        <v>4110</v>
      </c>
      <c r="I495" s="238" t="s">
        <v>4111</v>
      </c>
      <c r="J495" s="238" t="s">
        <v>87</v>
      </c>
      <c r="L495" s="238" t="s">
        <v>84</v>
      </c>
      <c r="X495" s="238" t="s">
        <v>7177</v>
      </c>
      <c r="Y495" s="238" t="s">
        <v>7177</v>
      </c>
      <c r="Z495" s="238" t="s">
        <v>7178</v>
      </c>
      <c r="AA495" s="238" t="s">
        <v>5123</v>
      </c>
    </row>
    <row r="496" spans="1:28" x14ac:dyDescent="0.2">
      <c r="A496" s="238">
        <v>334120</v>
      </c>
      <c r="B496" s="238" t="s">
        <v>1625</v>
      </c>
      <c r="C496" s="238" t="s">
        <v>196</v>
      </c>
      <c r="D496" s="238" t="s">
        <v>857</v>
      </c>
      <c r="H496" s="238"/>
      <c r="I496" s="238" t="s">
        <v>4111</v>
      </c>
      <c r="N496" s="238">
        <v>2000</v>
      </c>
      <c r="T496" s="238" t="s">
        <v>4171</v>
      </c>
      <c r="U496" s="238" t="s">
        <v>4171</v>
      </c>
      <c r="V496" s="238" t="s">
        <v>4171</v>
      </c>
      <c r="W496" s="238" t="s">
        <v>4171</v>
      </c>
      <c r="AB496" s="238" t="s">
        <v>7213</v>
      </c>
    </row>
    <row r="497" spans="1:28" x14ac:dyDescent="0.2">
      <c r="A497" s="238">
        <v>338857</v>
      </c>
      <c r="B497" s="238" t="s">
        <v>5058</v>
      </c>
      <c r="C497" s="238" t="s">
        <v>196</v>
      </c>
      <c r="D497" s="238" t="s">
        <v>857</v>
      </c>
      <c r="E497" s="238" t="s">
        <v>65</v>
      </c>
      <c r="F497" s="239">
        <v>34344</v>
      </c>
      <c r="G497" s="238" t="s">
        <v>84</v>
      </c>
      <c r="H497" s="238" t="s">
        <v>4110</v>
      </c>
      <c r="I497" s="238" t="s">
        <v>4111</v>
      </c>
      <c r="J497" s="238" t="s">
        <v>87</v>
      </c>
      <c r="K497" s="238">
        <v>2014</v>
      </c>
      <c r="L497" s="238" t="s">
        <v>86</v>
      </c>
      <c r="X497" s="238" t="s">
        <v>7126</v>
      </c>
      <c r="Y497" s="238" t="s">
        <v>5908</v>
      </c>
      <c r="Z497" s="238" t="s">
        <v>7127</v>
      </c>
      <c r="AA497" s="238" t="s">
        <v>5111</v>
      </c>
    </row>
    <row r="498" spans="1:28" x14ac:dyDescent="0.2">
      <c r="A498" s="238">
        <v>330644</v>
      </c>
      <c r="B498" s="238" t="s">
        <v>2343</v>
      </c>
      <c r="C498" s="238" t="s">
        <v>407</v>
      </c>
      <c r="D498" s="238" t="s">
        <v>857</v>
      </c>
      <c r="H498" s="238"/>
      <c r="I498" s="238" t="s">
        <v>4111</v>
      </c>
      <c r="N498" s="238">
        <v>2000</v>
      </c>
      <c r="S498" s="238" t="s">
        <v>4171</v>
      </c>
      <c r="T498" s="238" t="s">
        <v>4171</v>
      </c>
      <c r="U498" s="238" t="s">
        <v>4171</v>
      </c>
      <c r="V498" s="238" t="s">
        <v>4171</v>
      </c>
      <c r="W498" s="238" t="s">
        <v>4171</v>
      </c>
      <c r="AB498" s="238" t="s">
        <v>7213</v>
      </c>
    </row>
    <row r="499" spans="1:28" x14ac:dyDescent="0.2">
      <c r="A499" s="238">
        <v>317465</v>
      </c>
      <c r="B499" s="238" t="s">
        <v>1702</v>
      </c>
      <c r="C499" s="238" t="s">
        <v>622</v>
      </c>
      <c r="D499" s="238" t="s">
        <v>1703</v>
      </c>
      <c r="H499" s="238"/>
      <c r="I499" s="238" t="s">
        <v>4111</v>
      </c>
      <c r="N499" s="238">
        <v>2000</v>
      </c>
      <c r="R499" s="238" t="s">
        <v>4171</v>
      </c>
      <c r="S499" s="238" t="s">
        <v>4171</v>
      </c>
      <c r="U499" s="238" t="s">
        <v>4171</v>
      </c>
      <c r="V499" s="238" t="s">
        <v>4171</v>
      </c>
      <c r="W499" s="238" t="s">
        <v>4171</v>
      </c>
      <c r="AB499" s="238" t="s">
        <v>7213</v>
      </c>
    </row>
    <row r="500" spans="1:28" x14ac:dyDescent="0.2">
      <c r="A500" s="238">
        <v>334071</v>
      </c>
      <c r="B500" s="238" t="s">
        <v>2525</v>
      </c>
      <c r="C500" s="238" t="s">
        <v>321</v>
      </c>
      <c r="D500" s="238" t="s">
        <v>2526</v>
      </c>
      <c r="H500" s="238"/>
      <c r="I500" s="238" t="s">
        <v>4111</v>
      </c>
      <c r="N500" s="238">
        <v>2000</v>
      </c>
      <c r="S500" s="238" t="s">
        <v>4171</v>
      </c>
      <c r="T500" s="238" t="s">
        <v>4171</v>
      </c>
      <c r="U500" s="238" t="s">
        <v>4171</v>
      </c>
      <c r="V500" s="238" t="s">
        <v>4171</v>
      </c>
      <c r="W500" s="238" t="s">
        <v>4171</v>
      </c>
      <c r="AB500" s="238" t="s">
        <v>7213</v>
      </c>
    </row>
    <row r="501" spans="1:28" x14ac:dyDescent="0.2">
      <c r="A501" s="238">
        <v>337415</v>
      </c>
      <c r="B501" s="238" t="s">
        <v>3567</v>
      </c>
      <c r="C501" s="238" t="s">
        <v>858</v>
      </c>
      <c r="D501" s="238" t="s">
        <v>383</v>
      </c>
      <c r="H501" s="238"/>
      <c r="I501" s="238" t="s">
        <v>4111</v>
      </c>
      <c r="N501" s="238">
        <v>2000</v>
      </c>
      <c r="W501" s="238" t="s">
        <v>4171</v>
      </c>
    </row>
    <row r="502" spans="1:28" x14ac:dyDescent="0.2">
      <c r="A502" s="238">
        <v>338872</v>
      </c>
      <c r="B502" s="238" t="s">
        <v>5073</v>
      </c>
      <c r="C502" s="238" t="s">
        <v>267</v>
      </c>
      <c r="D502" s="238" t="s">
        <v>383</v>
      </c>
      <c r="E502" s="238" t="s">
        <v>66</v>
      </c>
      <c r="F502" s="239">
        <v>28535</v>
      </c>
      <c r="G502" s="238" t="s">
        <v>5850</v>
      </c>
      <c r="H502" s="238" t="s">
        <v>4110</v>
      </c>
      <c r="I502" s="238" t="s">
        <v>4111</v>
      </c>
      <c r="J502" s="238" t="s">
        <v>191</v>
      </c>
      <c r="K502" s="238">
        <v>1997</v>
      </c>
      <c r="L502" s="238" t="s">
        <v>86</v>
      </c>
      <c r="X502" s="238" t="s">
        <v>7155</v>
      </c>
      <c r="Y502" s="238" t="s">
        <v>7156</v>
      </c>
      <c r="Z502" s="238" t="s">
        <v>5580</v>
      </c>
      <c r="AA502" s="238" t="s">
        <v>5141</v>
      </c>
    </row>
    <row r="503" spans="1:28" x14ac:dyDescent="0.2">
      <c r="A503" s="238">
        <v>335681</v>
      </c>
      <c r="B503" s="238" t="s">
        <v>3065</v>
      </c>
      <c r="C503" s="238" t="s">
        <v>331</v>
      </c>
      <c r="D503" s="238" t="s">
        <v>383</v>
      </c>
      <c r="H503" s="238"/>
      <c r="I503" s="238" t="s">
        <v>4111</v>
      </c>
      <c r="N503" s="238">
        <v>2000</v>
      </c>
      <c r="U503" s="238" t="s">
        <v>4171</v>
      </c>
      <c r="V503" s="238" t="s">
        <v>4171</v>
      </c>
      <c r="W503" s="238" t="s">
        <v>4171</v>
      </c>
    </row>
    <row r="504" spans="1:28" x14ac:dyDescent="0.2">
      <c r="A504" s="238">
        <v>333958</v>
      </c>
      <c r="B504" s="238" t="s">
        <v>2492</v>
      </c>
      <c r="C504" s="238" t="s">
        <v>929</v>
      </c>
      <c r="D504" s="238" t="s">
        <v>383</v>
      </c>
      <c r="H504" s="238"/>
      <c r="I504" s="238" t="s">
        <v>4111</v>
      </c>
      <c r="N504" s="238">
        <v>2000</v>
      </c>
      <c r="S504" s="238" t="s">
        <v>4171</v>
      </c>
      <c r="T504" s="238" t="s">
        <v>4171</v>
      </c>
      <c r="U504" s="238" t="s">
        <v>4171</v>
      </c>
      <c r="V504" s="238" t="s">
        <v>4171</v>
      </c>
      <c r="W504" s="238" t="s">
        <v>4171</v>
      </c>
      <c r="AB504" s="238" t="s">
        <v>7213</v>
      </c>
    </row>
    <row r="505" spans="1:28" x14ac:dyDescent="0.2">
      <c r="A505" s="238">
        <v>333945</v>
      </c>
      <c r="B505" s="238" t="s">
        <v>2490</v>
      </c>
      <c r="C505" s="238" t="s">
        <v>1401</v>
      </c>
      <c r="D505" s="238" t="s">
        <v>383</v>
      </c>
      <c r="H505" s="238"/>
      <c r="I505" s="238" t="s">
        <v>4111</v>
      </c>
      <c r="N505" s="238">
        <v>2000</v>
      </c>
      <c r="S505" s="238" t="s">
        <v>4171</v>
      </c>
      <c r="T505" s="238" t="s">
        <v>4171</v>
      </c>
      <c r="U505" s="238" t="s">
        <v>4171</v>
      </c>
      <c r="V505" s="238" t="s">
        <v>4171</v>
      </c>
      <c r="W505" s="238" t="s">
        <v>4171</v>
      </c>
      <c r="AB505" s="238" t="s">
        <v>7213</v>
      </c>
    </row>
    <row r="506" spans="1:28" x14ac:dyDescent="0.2">
      <c r="A506" s="238">
        <v>334760</v>
      </c>
      <c r="B506" s="238" t="s">
        <v>2676</v>
      </c>
      <c r="C506" s="238" t="s">
        <v>195</v>
      </c>
      <c r="D506" s="238" t="s">
        <v>383</v>
      </c>
      <c r="H506" s="238"/>
      <c r="I506" s="238" t="s">
        <v>4111</v>
      </c>
      <c r="N506" s="238">
        <v>2000</v>
      </c>
      <c r="S506" s="238" t="s">
        <v>4171</v>
      </c>
      <c r="T506" s="238" t="s">
        <v>4171</v>
      </c>
      <c r="U506" s="238" t="s">
        <v>4171</v>
      </c>
      <c r="V506" s="238" t="s">
        <v>4171</v>
      </c>
      <c r="W506" s="238" t="s">
        <v>4171</v>
      </c>
      <c r="AB506" s="238" t="s">
        <v>7213</v>
      </c>
    </row>
    <row r="507" spans="1:28" x14ac:dyDescent="0.2">
      <c r="A507" s="238">
        <v>338846</v>
      </c>
      <c r="B507" s="238" t="s">
        <v>5047</v>
      </c>
      <c r="C507" s="238" t="s">
        <v>195</v>
      </c>
      <c r="D507" s="238" t="s">
        <v>383</v>
      </c>
      <c r="E507" s="238" t="s">
        <v>66</v>
      </c>
      <c r="F507" s="239">
        <v>35501</v>
      </c>
      <c r="G507" s="238" t="s">
        <v>84</v>
      </c>
      <c r="H507" s="238" t="s">
        <v>4110</v>
      </c>
      <c r="I507" s="238" t="s">
        <v>4111</v>
      </c>
      <c r="J507" s="238" t="s">
        <v>85</v>
      </c>
      <c r="K507" s="238">
        <v>2015</v>
      </c>
      <c r="L507" s="238" t="s">
        <v>96</v>
      </c>
      <c r="X507" s="238" t="s">
        <v>7110</v>
      </c>
      <c r="Y507" s="238" t="s">
        <v>6501</v>
      </c>
      <c r="Z507" s="238" t="s">
        <v>5831</v>
      </c>
      <c r="AA507" s="238" t="s">
        <v>5565</v>
      </c>
    </row>
    <row r="508" spans="1:28" x14ac:dyDescent="0.2">
      <c r="A508" s="238">
        <v>333883</v>
      </c>
      <c r="B508" s="238" t="s">
        <v>2476</v>
      </c>
      <c r="C508" s="238" t="s">
        <v>2477</v>
      </c>
      <c r="D508" s="238" t="s">
        <v>383</v>
      </c>
      <c r="H508" s="238"/>
      <c r="I508" s="238" t="s">
        <v>4111</v>
      </c>
      <c r="N508" s="238">
        <v>2000</v>
      </c>
      <c r="S508" s="238" t="s">
        <v>4171</v>
      </c>
      <c r="T508" s="238" t="s">
        <v>4171</v>
      </c>
      <c r="U508" s="238" t="s">
        <v>4171</v>
      </c>
      <c r="V508" s="238" t="s">
        <v>4171</v>
      </c>
      <c r="W508" s="238" t="s">
        <v>4171</v>
      </c>
      <c r="AB508" s="238" t="s">
        <v>7213</v>
      </c>
    </row>
    <row r="509" spans="1:28" x14ac:dyDescent="0.2">
      <c r="A509" s="238">
        <v>335891</v>
      </c>
      <c r="B509" s="238" t="s">
        <v>3120</v>
      </c>
      <c r="C509" s="238" t="s">
        <v>3121</v>
      </c>
      <c r="D509" s="238" t="s">
        <v>383</v>
      </c>
      <c r="H509" s="238"/>
      <c r="I509" s="238" t="s">
        <v>4111</v>
      </c>
      <c r="N509" s="238">
        <v>2000</v>
      </c>
      <c r="U509" s="238" t="s">
        <v>4171</v>
      </c>
      <c r="V509" s="238" t="s">
        <v>4171</v>
      </c>
      <c r="W509" s="238" t="s">
        <v>4171</v>
      </c>
    </row>
    <row r="510" spans="1:28" x14ac:dyDescent="0.2">
      <c r="A510" s="238">
        <v>337882</v>
      </c>
      <c r="B510" s="238" t="s">
        <v>3798</v>
      </c>
      <c r="C510" s="238" t="s">
        <v>195</v>
      </c>
      <c r="D510" s="238" t="s">
        <v>3799</v>
      </c>
      <c r="H510" s="238"/>
      <c r="I510" s="238" t="s">
        <v>4111</v>
      </c>
      <c r="N510" s="238">
        <v>2000</v>
      </c>
      <c r="W510" s="238" t="s">
        <v>4171</v>
      </c>
    </row>
    <row r="511" spans="1:28" x14ac:dyDescent="0.2">
      <c r="A511" s="238">
        <v>335707</v>
      </c>
      <c r="B511" s="238" t="s">
        <v>1920</v>
      </c>
      <c r="C511" s="238" t="s">
        <v>245</v>
      </c>
      <c r="D511" s="238" t="s">
        <v>1921</v>
      </c>
      <c r="E511" s="238" t="s">
        <v>65</v>
      </c>
      <c r="F511" s="239">
        <v>25621</v>
      </c>
      <c r="G511" s="238" t="s">
        <v>4021</v>
      </c>
      <c r="H511" s="238" t="s">
        <v>4110</v>
      </c>
      <c r="I511" s="238" t="s">
        <v>4111</v>
      </c>
      <c r="J511" s="238" t="s">
        <v>87</v>
      </c>
      <c r="L511" s="238" t="s">
        <v>84</v>
      </c>
      <c r="X511" s="238" t="s">
        <v>5320</v>
      </c>
      <c r="Y511" s="238" t="s">
        <v>5320</v>
      </c>
      <c r="AA511" s="238" t="s">
        <v>5123</v>
      </c>
    </row>
    <row r="512" spans="1:28" x14ac:dyDescent="0.2">
      <c r="A512" s="238">
        <v>316638</v>
      </c>
      <c r="B512" s="238" t="s">
        <v>4384</v>
      </c>
      <c r="C512" s="238" t="s">
        <v>509</v>
      </c>
      <c r="D512" s="238" t="s">
        <v>4385</v>
      </c>
      <c r="H512" s="238"/>
      <c r="I512" s="238" t="s">
        <v>4111</v>
      </c>
      <c r="N512" s="238">
        <v>2000</v>
      </c>
      <c r="U512" s="238" t="s">
        <v>4171</v>
      </c>
      <c r="V512" s="238" t="s">
        <v>4171</v>
      </c>
      <c r="AB512" s="238" t="s">
        <v>7214</v>
      </c>
    </row>
    <row r="513" spans="1:28" x14ac:dyDescent="0.2">
      <c r="A513" s="238">
        <v>333760</v>
      </c>
      <c r="B513" s="238" t="s">
        <v>560</v>
      </c>
      <c r="C513" s="238" t="s">
        <v>195</v>
      </c>
      <c r="D513" s="238" t="s">
        <v>1580</v>
      </c>
      <c r="H513" s="238"/>
      <c r="I513" s="238" t="s">
        <v>4111</v>
      </c>
      <c r="N513" s="238">
        <v>2000</v>
      </c>
      <c r="T513" s="238" t="s">
        <v>4171</v>
      </c>
      <c r="U513" s="238" t="s">
        <v>4171</v>
      </c>
      <c r="V513" s="238" t="s">
        <v>4171</v>
      </c>
      <c r="W513" s="238" t="s">
        <v>4171</v>
      </c>
      <c r="AB513" s="238" t="s">
        <v>7213</v>
      </c>
    </row>
    <row r="514" spans="1:28" x14ac:dyDescent="0.2">
      <c r="A514" s="238">
        <v>326993</v>
      </c>
      <c r="B514" s="238" t="s">
        <v>2766</v>
      </c>
      <c r="C514" s="238" t="s">
        <v>614</v>
      </c>
      <c r="D514" s="238" t="s">
        <v>815</v>
      </c>
      <c r="H514" s="238"/>
      <c r="I514" s="238" t="s">
        <v>4111</v>
      </c>
      <c r="N514" s="238">
        <v>2000</v>
      </c>
      <c r="R514" s="238" t="s">
        <v>4171</v>
      </c>
      <c r="T514" s="238" t="s">
        <v>4171</v>
      </c>
      <c r="U514" s="238" t="s">
        <v>4171</v>
      </c>
      <c r="V514" s="238" t="s">
        <v>4171</v>
      </c>
      <c r="W514" s="238" t="s">
        <v>4171</v>
      </c>
      <c r="AB514" s="238" t="s">
        <v>7213</v>
      </c>
    </row>
    <row r="515" spans="1:28" x14ac:dyDescent="0.2">
      <c r="A515" s="238">
        <v>335496</v>
      </c>
      <c r="B515" s="238" t="s">
        <v>3015</v>
      </c>
      <c r="C515" s="238" t="s">
        <v>434</v>
      </c>
      <c r="D515" s="238" t="s">
        <v>1096</v>
      </c>
      <c r="H515" s="238"/>
      <c r="I515" s="238" t="s">
        <v>4111</v>
      </c>
      <c r="N515" s="238">
        <v>2000</v>
      </c>
      <c r="U515" s="238" t="s">
        <v>4171</v>
      </c>
      <c r="V515" s="238" t="s">
        <v>4171</v>
      </c>
      <c r="W515" s="238" t="s">
        <v>4171</v>
      </c>
    </row>
    <row r="516" spans="1:28" x14ac:dyDescent="0.2">
      <c r="A516" s="238">
        <v>335767</v>
      </c>
      <c r="B516" s="238" t="s">
        <v>3078</v>
      </c>
      <c r="C516" s="238" t="s">
        <v>1146</v>
      </c>
      <c r="D516" s="238" t="s">
        <v>1096</v>
      </c>
      <c r="H516" s="238"/>
      <c r="I516" s="238" t="s">
        <v>4111</v>
      </c>
      <c r="N516" s="238">
        <v>2000</v>
      </c>
      <c r="U516" s="238" t="s">
        <v>4171</v>
      </c>
      <c r="V516" s="238" t="s">
        <v>4171</v>
      </c>
      <c r="W516" s="238" t="s">
        <v>4171</v>
      </c>
    </row>
    <row r="517" spans="1:28" x14ac:dyDescent="0.2">
      <c r="A517" s="238">
        <v>330594</v>
      </c>
      <c r="B517" s="238" t="s">
        <v>2828</v>
      </c>
      <c r="C517" s="238" t="s">
        <v>2829</v>
      </c>
      <c r="D517" s="238" t="s">
        <v>330</v>
      </c>
      <c r="E517" s="238" t="s">
        <v>65</v>
      </c>
      <c r="F517" s="239">
        <v>35360</v>
      </c>
      <c r="G517" s="238" t="s">
        <v>93</v>
      </c>
      <c r="H517" s="238" t="s">
        <v>4110</v>
      </c>
      <c r="I517" s="238" t="s">
        <v>4111</v>
      </c>
      <c r="J517" s="238" t="s">
        <v>85</v>
      </c>
      <c r="L517" s="238" t="s">
        <v>93</v>
      </c>
      <c r="X517" s="238" t="s">
        <v>5447</v>
      </c>
      <c r="Y517" s="238" t="s">
        <v>5447</v>
      </c>
      <c r="Z517" s="238" t="s">
        <v>5448</v>
      </c>
      <c r="AB517" s="238" t="s">
        <v>7213</v>
      </c>
    </row>
    <row r="518" spans="1:28" x14ac:dyDescent="0.2">
      <c r="A518" s="238">
        <v>328025</v>
      </c>
      <c r="B518" s="238" t="s">
        <v>1258</v>
      </c>
      <c r="C518" s="238" t="s">
        <v>214</v>
      </c>
      <c r="D518" s="238" t="s">
        <v>330</v>
      </c>
      <c r="H518" s="238"/>
      <c r="I518" s="238" t="s">
        <v>4111</v>
      </c>
      <c r="N518" s="238">
        <v>2000</v>
      </c>
      <c r="U518" s="238" t="s">
        <v>4171</v>
      </c>
      <c r="V518" s="238" t="s">
        <v>4171</v>
      </c>
      <c r="W518" s="238" t="s">
        <v>4171</v>
      </c>
      <c r="AB518" s="238" t="s">
        <v>7213</v>
      </c>
    </row>
    <row r="519" spans="1:28" x14ac:dyDescent="0.2">
      <c r="A519" s="238">
        <v>336018</v>
      </c>
      <c r="B519" s="238" t="s">
        <v>1996</v>
      </c>
      <c r="C519" s="238" t="s">
        <v>203</v>
      </c>
      <c r="D519" s="238" t="s">
        <v>997</v>
      </c>
      <c r="H519" s="238"/>
      <c r="I519" s="238" t="s">
        <v>4111</v>
      </c>
      <c r="N519" s="238">
        <v>2000</v>
      </c>
      <c r="U519" s="238" t="s">
        <v>4171</v>
      </c>
      <c r="V519" s="238" t="s">
        <v>4171</v>
      </c>
      <c r="W519" s="238" t="s">
        <v>4171</v>
      </c>
    </row>
    <row r="520" spans="1:28" x14ac:dyDescent="0.2">
      <c r="A520" s="238">
        <v>324662</v>
      </c>
      <c r="B520" s="238" t="s">
        <v>2259</v>
      </c>
      <c r="C520" s="238" t="s">
        <v>216</v>
      </c>
      <c r="D520" s="238" t="s">
        <v>248</v>
      </c>
      <c r="H520" s="238"/>
      <c r="I520" s="238" t="s">
        <v>4111</v>
      </c>
      <c r="N520" s="238">
        <v>2000</v>
      </c>
      <c r="S520" s="238" t="s">
        <v>4171</v>
      </c>
      <c r="T520" s="238" t="s">
        <v>4171</v>
      </c>
      <c r="U520" s="238" t="s">
        <v>4171</v>
      </c>
      <c r="V520" s="238" t="s">
        <v>4171</v>
      </c>
      <c r="W520" s="238" t="s">
        <v>4171</v>
      </c>
      <c r="AB520" s="238" t="s">
        <v>7213</v>
      </c>
    </row>
    <row r="521" spans="1:28" x14ac:dyDescent="0.2">
      <c r="A521" s="238">
        <v>338776</v>
      </c>
      <c r="B521" s="238" t="s">
        <v>4984</v>
      </c>
      <c r="C521" s="238" t="s">
        <v>1170</v>
      </c>
      <c r="D521" s="238" t="s">
        <v>248</v>
      </c>
      <c r="E521" s="238" t="s">
        <v>66</v>
      </c>
      <c r="F521" s="239">
        <v>32886</v>
      </c>
      <c r="G521" s="238" t="s">
        <v>4022</v>
      </c>
      <c r="H521" s="238" t="s">
        <v>4110</v>
      </c>
      <c r="I521" s="238" t="s">
        <v>4111</v>
      </c>
      <c r="J521" s="238" t="s">
        <v>87</v>
      </c>
      <c r="K521" s="238">
        <v>2007</v>
      </c>
      <c r="L521" s="238" t="s">
        <v>95</v>
      </c>
      <c r="X521" s="238" t="s">
        <v>6970</v>
      </c>
      <c r="Y521" s="238" t="s">
        <v>5353</v>
      </c>
      <c r="Z521" s="238" t="s">
        <v>6971</v>
      </c>
      <c r="AA521" s="238" t="s">
        <v>5886</v>
      </c>
    </row>
    <row r="522" spans="1:28" x14ac:dyDescent="0.2">
      <c r="A522" s="238">
        <v>332091</v>
      </c>
      <c r="B522" s="238" t="s">
        <v>4301</v>
      </c>
      <c r="C522" s="238" t="s">
        <v>4302</v>
      </c>
      <c r="D522" s="238" t="s">
        <v>248</v>
      </c>
      <c r="H522" s="238"/>
      <c r="I522" s="238" t="s">
        <v>4111</v>
      </c>
      <c r="N522" s="238">
        <v>2000</v>
      </c>
      <c r="V522" s="238" t="s">
        <v>4171</v>
      </c>
      <c r="AB522" s="238" t="s">
        <v>7214</v>
      </c>
    </row>
    <row r="523" spans="1:28" x14ac:dyDescent="0.2">
      <c r="A523" s="238">
        <v>338119</v>
      </c>
      <c r="B523" s="238" t="s">
        <v>3916</v>
      </c>
      <c r="C523" s="238" t="s">
        <v>198</v>
      </c>
      <c r="D523" s="238" t="s">
        <v>248</v>
      </c>
      <c r="H523" s="238"/>
      <c r="I523" s="238" t="s">
        <v>4111</v>
      </c>
      <c r="N523" s="238">
        <v>2000</v>
      </c>
      <c r="V523" s="238" t="s">
        <v>4171</v>
      </c>
      <c r="W523" s="238" t="s">
        <v>4171</v>
      </c>
    </row>
    <row r="524" spans="1:28" x14ac:dyDescent="0.2">
      <c r="A524" s="238">
        <v>332981</v>
      </c>
      <c r="B524" s="238" t="s">
        <v>4453</v>
      </c>
      <c r="C524" s="238" t="s">
        <v>555</v>
      </c>
      <c r="D524" s="238" t="s">
        <v>248</v>
      </c>
      <c r="H524" s="238"/>
      <c r="I524" s="238" t="s">
        <v>4111</v>
      </c>
      <c r="N524" s="238">
        <v>2000</v>
      </c>
      <c r="AB524" s="238" t="s">
        <v>7214</v>
      </c>
    </row>
    <row r="525" spans="1:28" x14ac:dyDescent="0.2">
      <c r="A525" s="238">
        <v>334543</v>
      </c>
      <c r="B525" s="238" t="s">
        <v>2627</v>
      </c>
      <c r="C525" s="238" t="s">
        <v>926</v>
      </c>
      <c r="D525" s="238" t="s">
        <v>248</v>
      </c>
      <c r="H525" s="238"/>
      <c r="I525" s="238" t="s">
        <v>4111</v>
      </c>
      <c r="N525" s="238">
        <v>2000</v>
      </c>
      <c r="S525" s="238" t="s">
        <v>4171</v>
      </c>
      <c r="T525" s="238" t="s">
        <v>4171</v>
      </c>
      <c r="U525" s="238" t="s">
        <v>4171</v>
      </c>
      <c r="V525" s="238" t="s">
        <v>4171</v>
      </c>
      <c r="W525" s="238" t="s">
        <v>4171</v>
      </c>
      <c r="AB525" s="238" t="s">
        <v>7213</v>
      </c>
    </row>
    <row r="526" spans="1:28" x14ac:dyDescent="0.2">
      <c r="A526" s="238">
        <v>337676</v>
      </c>
      <c r="B526" s="238" t="s">
        <v>3696</v>
      </c>
      <c r="C526" s="238" t="s">
        <v>196</v>
      </c>
      <c r="D526" s="238" t="s">
        <v>248</v>
      </c>
      <c r="E526" s="238" t="s">
        <v>66</v>
      </c>
      <c r="F526" s="239">
        <v>29683</v>
      </c>
      <c r="G526" s="238" t="s">
        <v>4071</v>
      </c>
      <c r="H526" s="238" t="s">
        <v>4110</v>
      </c>
      <c r="I526" s="238" t="s">
        <v>4111</v>
      </c>
      <c r="J526" s="238" t="s">
        <v>85</v>
      </c>
      <c r="L526" s="238" t="s">
        <v>95</v>
      </c>
      <c r="X526" s="238" t="s">
        <v>6242</v>
      </c>
      <c r="Y526" s="238" t="s">
        <v>6242</v>
      </c>
      <c r="Z526" s="238" t="s">
        <v>6243</v>
      </c>
      <c r="AA526" s="238" t="s">
        <v>5123</v>
      </c>
    </row>
    <row r="527" spans="1:28" x14ac:dyDescent="0.2">
      <c r="A527" s="238">
        <v>331772</v>
      </c>
      <c r="B527" s="238" t="s">
        <v>4247</v>
      </c>
      <c r="C527" s="238" t="s">
        <v>344</v>
      </c>
      <c r="D527" s="238" t="s">
        <v>248</v>
      </c>
      <c r="H527" s="238"/>
      <c r="I527" s="238" t="s">
        <v>4111</v>
      </c>
      <c r="N527" s="238">
        <v>2000</v>
      </c>
      <c r="W527" s="238" t="s">
        <v>4171</v>
      </c>
    </row>
    <row r="528" spans="1:28" x14ac:dyDescent="0.2">
      <c r="A528" s="238">
        <v>336305</v>
      </c>
      <c r="B528" s="238" t="s">
        <v>3244</v>
      </c>
      <c r="C528" s="238" t="s">
        <v>485</v>
      </c>
      <c r="D528" s="238" t="s">
        <v>335</v>
      </c>
      <c r="H528" s="238"/>
      <c r="I528" s="238" t="s">
        <v>4111</v>
      </c>
      <c r="N528" s="238">
        <v>2000</v>
      </c>
      <c r="U528" s="238" t="s">
        <v>4171</v>
      </c>
      <c r="V528" s="238" t="s">
        <v>4171</v>
      </c>
      <c r="W528" s="238" t="s">
        <v>4171</v>
      </c>
    </row>
    <row r="529" spans="1:28" x14ac:dyDescent="0.2">
      <c r="A529" s="238">
        <v>336179</v>
      </c>
      <c r="B529" s="238" t="s">
        <v>2035</v>
      </c>
      <c r="C529" s="238" t="s">
        <v>231</v>
      </c>
      <c r="D529" s="238" t="s">
        <v>335</v>
      </c>
      <c r="H529" s="238"/>
      <c r="I529" s="238" t="s">
        <v>4111</v>
      </c>
      <c r="N529" s="238">
        <v>2000</v>
      </c>
      <c r="W529" s="238" t="s">
        <v>4171</v>
      </c>
    </row>
    <row r="530" spans="1:28" x14ac:dyDescent="0.2">
      <c r="A530" s="238">
        <v>338188</v>
      </c>
      <c r="B530" s="238" t="s">
        <v>3951</v>
      </c>
      <c r="C530" s="238" t="s">
        <v>210</v>
      </c>
      <c r="D530" s="238" t="s">
        <v>335</v>
      </c>
      <c r="E530" s="238" t="s">
        <v>66</v>
      </c>
      <c r="F530" s="239">
        <v>33239</v>
      </c>
      <c r="G530" s="238">
        <v>33239</v>
      </c>
      <c r="H530" s="238" t="s">
        <v>4110</v>
      </c>
      <c r="I530" s="238" t="s">
        <v>4111</v>
      </c>
      <c r="J530" s="238" t="s">
        <v>87</v>
      </c>
      <c r="L530" s="238" t="s">
        <v>100</v>
      </c>
      <c r="X530" s="238" t="s">
        <v>6363</v>
      </c>
      <c r="Y530" s="238" t="s">
        <v>6363</v>
      </c>
      <c r="Z530" s="238" t="s">
        <v>5289</v>
      </c>
      <c r="AA530" s="238" t="s">
        <v>5111</v>
      </c>
    </row>
    <row r="531" spans="1:28" x14ac:dyDescent="0.2">
      <c r="A531" s="238">
        <v>333644</v>
      </c>
      <c r="B531" s="238" t="s">
        <v>4243</v>
      </c>
      <c r="C531" s="238" t="s">
        <v>527</v>
      </c>
      <c r="D531" s="238" t="s">
        <v>335</v>
      </c>
      <c r="H531" s="238"/>
      <c r="I531" s="238" t="s">
        <v>4111</v>
      </c>
      <c r="N531" s="238">
        <v>2000</v>
      </c>
      <c r="AB531" s="238" t="s">
        <v>7214</v>
      </c>
    </row>
    <row r="532" spans="1:28" x14ac:dyDescent="0.2">
      <c r="A532" s="238">
        <v>323389</v>
      </c>
      <c r="B532" s="238" t="s">
        <v>2249</v>
      </c>
      <c r="C532" s="238" t="s">
        <v>195</v>
      </c>
      <c r="D532" s="238" t="s">
        <v>335</v>
      </c>
      <c r="H532" s="238"/>
      <c r="I532" s="238" t="s">
        <v>4111</v>
      </c>
      <c r="N532" s="238">
        <v>2000</v>
      </c>
      <c r="S532" s="238" t="s">
        <v>4171</v>
      </c>
      <c r="T532" s="238" t="s">
        <v>4171</v>
      </c>
      <c r="U532" s="238" t="s">
        <v>4171</v>
      </c>
      <c r="V532" s="238" t="s">
        <v>4171</v>
      </c>
      <c r="W532" s="238" t="s">
        <v>4171</v>
      </c>
      <c r="AB532" s="238" t="s">
        <v>7213</v>
      </c>
    </row>
    <row r="533" spans="1:28" x14ac:dyDescent="0.2">
      <c r="A533" s="238">
        <v>337774</v>
      </c>
      <c r="B533" s="238" t="s">
        <v>3749</v>
      </c>
      <c r="C533" s="238" t="s">
        <v>232</v>
      </c>
      <c r="D533" s="238" t="s">
        <v>502</v>
      </c>
      <c r="H533" s="238"/>
      <c r="I533" s="238" t="s">
        <v>4111</v>
      </c>
      <c r="N533" s="238">
        <v>2000</v>
      </c>
      <c r="V533" s="238" t="s">
        <v>4171</v>
      </c>
      <c r="W533" s="238" t="s">
        <v>4171</v>
      </c>
    </row>
    <row r="534" spans="1:28" x14ac:dyDescent="0.2">
      <c r="A534" s="238">
        <v>338612</v>
      </c>
      <c r="B534" s="238" t="s">
        <v>4842</v>
      </c>
      <c r="C534" s="238" t="s">
        <v>203</v>
      </c>
      <c r="D534" s="238" t="s">
        <v>502</v>
      </c>
      <c r="E534" s="238" t="s">
        <v>66</v>
      </c>
      <c r="F534" s="239">
        <v>27517</v>
      </c>
      <c r="G534" s="238" t="s">
        <v>6622</v>
      </c>
      <c r="H534" s="238" t="s">
        <v>4110</v>
      </c>
      <c r="I534" s="238" t="s">
        <v>4111</v>
      </c>
      <c r="J534" s="238" t="s">
        <v>87</v>
      </c>
      <c r="K534" s="238">
        <v>2000</v>
      </c>
      <c r="L534" s="238" t="s">
        <v>96</v>
      </c>
      <c r="X534" s="238" t="s">
        <v>6623</v>
      </c>
      <c r="Y534" s="238" t="s">
        <v>5209</v>
      </c>
      <c r="Z534" s="238" t="s">
        <v>6020</v>
      </c>
      <c r="AA534" s="238" t="s">
        <v>5114</v>
      </c>
    </row>
    <row r="535" spans="1:28" x14ac:dyDescent="0.2">
      <c r="A535" s="238">
        <v>338562</v>
      </c>
      <c r="B535" s="238" t="s">
        <v>4803</v>
      </c>
      <c r="C535" s="238" t="s">
        <v>203</v>
      </c>
      <c r="D535" s="238" t="s">
        <v>502</v>
      </c>
      <c r="E535" s="238" t="s">
        <v>65</v>
      </c>
      <c r="F535" s="239">
        <v>30529</v>
      </c>
      <c r="G535" s="238" t="s">
        <v>95</v>
      </c>
      <c r="H535" s="238" t="s">
        <v>4110</v>
      </c>
      <c r="I535" s="238" t="s">
        <v>4111</v>
      </c>
      <c r="J535" s="238" t="s">
        <v>87</v>
      </c>
      <c r="K535" s="238">
        <v>2001</v>
      </c>
      <c r="L535" s="238" t="s">
        <v>95</v>
      </c>
      <c r="X535" s="238" t="s">
        <v>6523</v>
      </c>
      <c r="Y535" s="238" t="s">
        <v>5329</v>
      </c>
      <c r="Z535" s="238" t="s">
        <v>5889</v>
      </c>
      <c r="AA535" s="238" t="s">
        <v>5111</v>
      </c>
    </row>
    <row r="536" spans="1:28" x14ac:dyDescent="0.2">
      <c r="A536" s="238">
        <v>320764</v>
      </c>
      <c r="B536" s="238" t="s">
        <v>2228</v>
      </c>
      <c r="C536" s="238" t="s">
        <v>456</v>
      </c>
      <c r="D536" s="238" t="s">
        <v>502</v>
      </c>
      <c r="H536" s="238"/>
      <c r="I536" s="238" t="s">
        <v>4111</v>
      </c>
      <c r="N536" s="238">
        <v>2000</v>
      </c>
      <c r="S536" s="238" t="s">
        <v>4171</v>
      </c>
      <c r="T536" s="238" t="s">
        <v>4171</v>
      </c>
      <c r="U536" s="238" t="s">
        <v>4171</v>
      </c>
      <c r="V536" s="238" t="s">
        <v>4171</v>
      </c>
      <c r="W536" s="238" t="s">
        <v>4171</v>
      </c>
      <c r="AB536" s="238" t="s">
        <v>7213</v>
      </c>
    </row>
    <row r="537" spans="1:28" x14ac:dyDescent="0.2">
      <c r="A537" s="238">
        <v>322230</v>
      </c>
      <c r="B537" s="238" t="s">
        <v>2725</v>
      </c>
      <c r="C537" s="238" t="s">
        <v>708</v>
      </c>
      <c r="D537" s="238" t="s">
        <v>502</v>
      </c>
      <c r="H537" s="238"/>
      <c r="I537" s="238" t="s">
        <v>4111</v>
      </c>
      <c r="N537" s="238">
        <v>2000</v>
      </c>
      <c r="R537" s="238" t="s">
        <v>4171</v>
      </c>
      <c r="S537" s="238" t="s">
        <v>4171</v>
      </c>
      <c r="U537" s="238" t="s">
        <v>4171</v>
      </c>
      <c r="V537" s="238" t="s">
        <v>4171</v>
      </c>
      <c r="W537" s="238" t="s">
        <v>4171</v>
      </c>
      <c r="AB537" s="238" t="s">
        <v>7213</v>
      </c>
    </row>
    <row r="538" spans="1:28" x14ac:dyDescent="0.2">
      <c r="A538" s="238">
        <v>338767</v>
      </c>
      <c r="B538" s="238" t="s">
        <v>4678</v>
      </c>
      <c r="C538" s="238" t="s">
        <v>333</v>
      </c>
      <c r="D538" s="238" t="s">
        <v>502</v>
      </c>
      <c r="E538" s="238" t="s">
        <v>65</v>
      </c>
      <c r="F538" s="239">
        <v>35998</v>
      </c>
      <c r="G538" s="238" t="s">
        <v>95</v>
      </c>
      <c r="H538" s="238" t="s">
        <v>4110</v>
      </c>
      <c r="I538" s="238" t="s">
        <v>4111</v>
      </c>
      <c r="J538" s="238" t="s">
        <v>87</v>
      </c>
      <c r="K538" s="238">
        <v>2016</v>
      </c>
      <c r="L538" s="238" t="s">
        <v>95</v>
      </c>
      <c r="X538" s="238" t="s">
        <v>5287</v>
      </c>
      <c r="Y538" s="238" t="s">
        <v>5288</v>
      </c>
      <c r="Z538" s="238" t="s">
        <v>5289</v>
      </c>
      <c r="AA538" s="238" t="s">
        <v>5111</v>
      </c>
    </row>
    <row r="539" spans="1:28" x14ac:dyDescent="0.2">
      <c r="A539" s="238">
        <v>337347</v>
      </c>
      <c r="B539" s="238" t="s">
        <v>3542</v>
      </c>
      <c r="C539" s="238" t="s">
        <v>245</v>
      </c>
      <c r="D539" s="238" t="s">
        <v>502</v>
      </c>
      <c r="H539" s="238"/>
      <c r="I539" s="238" t="s">
        <v>4111</v>
      </c>
      <c r="N539" s="238">
        <v>2000</v>
      </c>
      <c r="V539" s="238" t="s">
        <v>4171</v>
      </c>
      <c r="W539" s="238" t="s">
        <v>4171</v>
      </c>
    </row>
    <row r="540" spans="1:28" x14ac:dyDescent="0.2">
      <c r="A540" s="238">
        <v>336595</v>
      </c>
      <c r="B540" s="238" t="s">
        <v>2150</v>
      </c>
      <c r="C540" s="238" t="s">
        <v>245</v>
      </c>
      <c r="D540" s="238" t="s">
        <v>502</v>
      </c>
      <c r="E540" s="238" t="s">
        <v>66</v>
      </c>
      <c r="F540" s="239">
        <v>33739</v>
      </c>
      <c r="G540" s="238" t="s">
        <v>4020</v>
      </c>
      <c r="H540" s="238" t="s">
        <v>4110</v>
      </c>
      <c r="I540" s="238" t="s">
        <v>4111</v>
      </c>
      <c r="J540" s="238" t="s">
        <v>87</v>
      </c>
      <c r="L540" s="238" t="s">
        <v>100</v>
      </c>
      <c r="X540" s="238" t="s">
        <v>5781</v>
      </c>
      <c r="Y540" s="238" t="s">
        <v>5781</v>
      </c>
      <c r="Z540" s="238" t="s">
        <v>5782</v>
      </c>
      <c r="AA540" s="238" t="s">
        <v>5123</v>
      </c>
    </row>
    <row r="541" spans="1:28" x14ac:dyDescent="0.2">
      <c r="A541" s="238">
        <v>329107</v>
      </c>
      <c r="B541" s="238" t="s">
        <v>2303</v>
      </c>
      <c r="C541" s="238" t="s">
        <v>200</v>
      </c>
      <c r="D541" s="238" t="s">
        <v>502</v>
      </c>
      <c r="H541" s="238"/>
      <c r="I541" s="238" t="s">
        <v>4111</v>
      </c>
      <c r="N541" s="238">
        <v>2000</v>
      </c>
      <c r="S541" s="238" t="s">
        <v>4171</v>
      </c>
      <c r="T541" s="238" t="s">
        <v>4171</v>
      </c>
      <c r="U541" s="238" t="s">
        <v>4171</v>
      </c>
      <c r="V541" s="238" t="s">
        <v>4171</v>
      </c>
      <c r="W541" s="238" t="s">
        <v>4171</v>
      </c>
      <c r="AB541" s="238" t="s">
        <v>7213</v>
      </c>
    </row>
    <row r="542" spans="1:28" x14ac:dyDescent="0.2">
      <c r="A542" s="238">
        <v>336716</v>
      </c>
      <c r="B542" s="238" t="s">
        <v>3359</v>
      </c>
      <c r="C542" s="238" t="s">
        <v>200</v>
      </c>
      <c r="D542" s="238" t="s">
        <v>502</v>
      </c>
      <c r="H542" s="238"/>
      <c r="I542" s="238" t="s">
        <v>4111</v>
      </c>
      <c r="N542" s="238">
        <v>2000</v>
      </c>
      <c r="U542" s="238" t="s">
        <v>4171</v>
      </c>
      <c r="V542" s="238" t="s">
        <v>4171</v>
      </c>
      <c r="W542" s="238" t="s">
        <v>4171</v>
      </c>
    </row>
    <row r="543" spans="1:28" x14ac:dyDescent="0.2">
      <c r="A543" s="238">
        <v>331473</v>
      </c>
      <c r="B543" s="238" t="s">
        <v>2362</v>
      </c>
      <c r="C543" s="238" t="s">
        <v>240</v>
      </c>
      <c r="D543" s="238" t="s">
        <v>502</v>
      </c>
      <c r="H543" s="238"/>
      <c r="I543" s="238" t="s">
        <v>4111</v>
      </c>
      <c r="N543" s="238">
        <v>2000</v>
      </c>
      <c r="S543" s="238" t="s">
        <v>4171</v>
      </c>
      <c r="T543" s="238" t="s">
        <v>4171</v>
      </c>
      <c r="U543" s="238" t="s">
        <v>4171</v>
      </c>
      <c r="V543" s="238" t="s">
        <v>4171</v>
      </c>
      <c r="W543" s="238" t="s">
        <v>4171</v>
      </c>
      <c r="AB543" s="238" t="s">
        <v>7213</v>
      </c>
    </row>
    <row r="544" spans="1:28" x14ac:dyDescent="0.2">
      <c r="A544" s="238">
        <v>338156</v>
      </c>
      <c r="B544" s="238" t="s">
        <v>3934</v>
      </c>
      <c r="C544" s="238" t="s">
        <v>435</v>
      </c>
      <c r="D544" s="238" t="s">
        <v>502</v>
      </c>
      <c r="E544" s="238" t="s">
        <v>65</v>
      </c>
      <c r="F544" s="239">
        <v>29478</v>
      </c>
      <c r="G544" s="238" t="s">
        <v>6061</v>
      </c>
      <c r="H544" s="238" t="s">
        <v>4110</v>
      </c>
      <c r="I544" s="238" t="s">
        <v>4111</v>
      </c>
      <c r="J544" s="238" t="s">
        <v>87</v>
      </c>
      <c r="L544" s="238" t="s">
        <v>95</v>
      </c>
      <c r="O544" s="238">
        <v>2766</v>
      </c>
      <c r="P544" s="239">
        <v>44608</v>
      </c>
      <c r="Q544" s="238">
        <v>14000</v>
      </c>
      <c r="X544" s="238" t="s">
        <v>6062</v>
      </c>
      <c r="Y544" s="238" t="s">
        <v>6062</v>
      </c>
      <c r="Z544" s="238" t="s">
        <v>6063</v>
      </c>
      <c r="AA544" s="238" t="s">
        <v>5505</v>
      </c>
    </row>
    <row r="545" spans="1:28" x14ac:dyDescent="0.2">
      <c r="A545" s="238">
        <v>338636</v>
      </c>
      <c r="B545" s="238" t="s">
        <v>4727</v>
      </c>
      <c r="C545" s="238" t="s">
        <v>794</v>
      </c>
      <c r="D545" s="238" t="s">
        <v>502</v>
      </c>
      <c r="E545" s="238" t="s">
        <v>65</v>
      </c>
      <c r="F545" s="239">
        <v>29312</v>
      </c>
      <c r="G545" s="238" t="s">
        <v>6071</v>
      </c>
      <c r="H545" s="238" t="s">
        <v>4110</v>
      </c>
      <c r="I545" s="238" t="s">
        <v>4111</v>
      </c>
      <c r="J545" s="238" t="s">
        <v>85</v>
      </c>
      <c r="K545" s="238">
        <v>1998</v>
      </c>
      <c r="L545" s="238" t="s">
        <v>96</v>
      </c>
      <c r="O545" s="238">
        <v>3122</v>
      </c>
      <c r="P545" s="239">
        <v>44616</v>
      </c>
      <c r="Q545" s="238">
        <v>14000</v>
      </c>
      <c r="X545" s="238" t="s">
        <v>6072</v>
      </c>
      <c r="Y545" s="238" t="s">
        <v>6073</v>
      </c>
      <c r="Z545" s="238" t="s">
        <v>5889</v>
      </c>
      <c r="AA545" s="238" t="s">
        <v>6074</v>
      </c>
    </row>
    <row r="546" spans="1:28" x14ac:dyDescent="0.2">
      <c r="A546" s="238">
        <v>335655</v>
      </c>
      <c r="B546" s="238" t="s">
        <v>1912</v>
      </c>
      <c r="C546" s="238" t="s">
        <v>213</v>
      </c>
      <c r="D546" s="238" t="s">
        <v>502</v>
      </c>
      <c r="H546" s="238"/>
      <c r="I546" s="238" t="s">
        <v>4111</v>
      </c>
      <c r="N546" s="238">
        <v>2000</v>
      </c>
      <c r="U546" s="238" t="s">
        <v>4171</v>
      </c>
      <c r="V546" s="238" t="s">
        <v>4171</v>
      </c>
      <c r="W546" s="238" t="s">
        <v>4171</v>
      </c>
    </row>
    <row r="547" spans="1:28" x14ac:dyDescent="0.2">
      <c r="A547" s="238">
        <v>332071</v>
      </c>
      <c r="B547" s="238" t="s">
        <v>1527</v>
      </c>
      <c r="C547" s="238" t="s">
        <v>198</v>
      </c>
      <c r="D547" s="238" t="s">
        <v>502</v>
      </c>
      <c r="H547" s="238"/>
      <c r="I547" s="238" t="s">
        <v>4111</v>
      </c>
      <c r="N547" s="238">
        <v>2000</v>
      </c>
      <c r="S547" s="238" t="s">
        <v>4171</v>
      </c>
      <c r="U547" s="238" t="s">
        <v>4171</v>
      </c>
      <c r="V547" s="238" t="s">
        <v>4171</v>
      </c>
      <c r="W547" s="238" t="s">
        <v>4171</v>
      </c>
      <c r="AB547" s="238" t="s">
        <v>7213</v>
      </c>
    </row>
    <row r="548" spans="1:28" x14ac:dyDescent="0.2">
      <c r="A548" s="238">
        <v>335203</v>
      </c>
      <c r="B548" s="238" t="s">
        <v>2916</v>
      </c>
      <c r="C548" s="238" t="s">
        <v>198</v>
      </c>
      <c r="D548" s="238" t="s">
        <v>502</v>
      </c>
      <c r="H548" s="238"/>
      <c r="I548" s="238" t="s">
        <v>4111</v>
      </c>
      <c r="N548" s="238">
        <v>2000</v>
      </c>
      <c r="U548" s="238" t="s">
        <v>4171</v>
      </c>
      <c r="V548" s="238" t="s">
        <v>4171</v>
      </c>
      <c r="W548" s="238" t="s">
        <v>4171</v>
      </c>
    </row>
    <row r="549" spans="1:28" x14ac:dyDescent="0.2">
      <c r="A549" s="238">
        <v>337411</v>
      </c>
      <c r="B549" s="238" t="s">
        <v>3566</v>
      </c>
      <c r="C549" s="238" t="s">
        <v>198</v>
      </c>
      <c r="D549" s="238" t="s">
        <v>502</v>
      </c>
      <c r="E549" s="238" t="s">
        <v>66</v>
      </c>
      <c r="F549" s="239">
        <v>35260</v>
      </c>
      <c r="G549" s="238" t="s">
        <v>93</v>
      </c>
      <c r="H549" s="238" t="s">
        <v>4110</v>
      </c>
      <c r="I549" s="238" t="s">
        <v>4111</v>
      </c>
      <c r="J549" s="238" t="s">
        <v>85</v>
      </c>
      <c r="L549" s="238" t="s">
        <v>93</v>
      </c>
      <c r="X549" s="238" t="s">
        <v>5127</v>
      </c>
      <c r="Y549" s="238" t="s">
        <v>5127</v>
      </c>
      <c r="Z549" s="238" t="s">
        <v>5128</v>
      </c>
      <c r="AA549" s="238" t="s">
        <v>5129</v>
      </c>
    </row>
    <row r="550" spans="1:28" x14ac:dyDescent="0.2">
      <c r="A550" s="238">
        <v>331427</v>
      </c>
      <c r="B550" s="238" t="s">
        <v>1284</v>
      </c>
      <c r="C550" s="238" t="s">
        <v>352</v>
      </c>
      <c r="D550" s="238" t="s">
        <v>502</v>
      </c>
      <c r="H550" s="238"/>
      <c r="I550" s="238" t="s">
        <v>4111</v>
      </c>
      <c r="N550" s="238">
        <v>2000</v>
      </c>
      <c r="U550" s="238" t="s">
        <v>4171</v>
      </c>
      <c r="V550" s="238" t="s">
        <v>4171</v>
      </c>
      <c r="W550" s="238" t="s">
        <v>4171</v>
      </c>
      <c r="AB550" s="238" t="s">
        <v>7213</v>
      </c>
    </row>
    <row r="551" spans="1:28" x14ac:dyDescent="0.2">
      <c r="A551" s="238">
        <v>335836</v>
      </c>
      <c r="B551" s="238" t="s">
        <v>1949</v>
      </c>
      <c r="C551" s="238" t="s">
        <v>195</v>
      </c>
      <c r="D551" s="238" t="s">
        <v>502</v>
      </c>
      <c r="H551" s="238"/>
      <c r="I551" s="238" t="s">
        <v>4111</v>
      </c>
      <c r="N551" s="238">
        <v>2000</v>
      </c>
      <c r="V551" s="238" t="s">
        <v>4171</v>
      </c>
      <c r="W551" s="238" t="s">
        <v>4171</v>
      </c>
    </row>
    <row r="552" spans="1:28" x14ac:dyDescent="0.2">
      <c r="A552" s="238">
        <v>335881</v>
      </c>
      <c r="B552" s="238" t="s">
        <v>1961</v>
      </c>
      <c r="C552" s="238" t="s">
        <v>195</v>
      </c>
      <c r="D552" s="238" t="s">
        <v>502</v>
      </c>
      <c r="E552" s="238" t="s">
        <v>65</v>
      </c>
      <c r="F552" s="239">
        <v>31532</v>
      </c>
      <c r="G552" s="238" t="s">
        <v>4009</v>
      </c>
      <c r="H552" s="238" t="s">
        <v>4110</v>
      </c>
      <c r="I552" s="238" t="s">
        <v>4111</v>
      </c>
      <c r="J552" s="238" t="s">
        <v>85</v>
      </c>
      <c r="L552" s="238" t="s">
        <v>94</v>
      </c>
      <c r="X552" s="238" t="s">
        <v>5715</v>
      </c>
      <c r="Y552" s="238" t="s">
        <v>5715</v>
      </c>
      <c r="Z552" s="238" t="s">
        <v>5716</v>
      </c>
      <c r="AA552" s="238" t="s">
        <v>5717</v>
      </c>
    </row>
    <row r="553" spans="1:28" x14ac:dyDescent="0.2">
      <c r="A553" s="238">
        <v>338549</v>
      </c>
      <c r="B553" s="238" t="s">
        <v>4791</v>
      </c>
      <c r="C553" s="238" t="s">
        <v>196</v>
      </c>
      <c r="D553" s="238" t="s">
        <v>502</v>
      </c>
      <c r="E553" s="238" t="s">
        <v>66</v>
      </c>
      <c r="F553" s="239">
        <v>35938</v>
      </c>
      <c r="G553" s="238" t="s">
        <v>6491</v>
      </c>
      <c r="H553" s="238" t="s">
        <v>6077</v>
      </c>
      <c r="I553" s="238" t="s">
        <v>4111</v>
      </c>
      <c r="J553" s="238" t="s">
        <v>85</v>
      </c>
      <c r="K553" s="238">
        <v>2016</v>
      </c>
      <c r="L553" s="238" t="s">
        <v>86</v>
      </c>
      <c r="X553" s="238" t="s">
        <v>6492</v>
      </c>
      <c r="Y553" s="238" t="s">
        <v>6493</v>
      </c>
      <c r="Z553" s="238" t="s">
        <v>6494</v>
      </c>
      <c r="AA553" s="238" t="s">
        <v>5109</v>
      </c>
    </row>
    <row r="554" spans="1:28" x14ac:dyDescent="0.2">
      <c r="A554" s="238">
        <v>336739</v>
      </c>
      <c r="B554" s="238" t="s">
        <v>4502</v>
      </c>
      <c r="C554" s="238" t="s">
        <v>196</v>
      </c>
      <c r="D554" s="238" t="s">
        <v>502</v>
      </c>
      <c r="E554" s="238" t="s">
        <v>65</v>
      </c>
      <c r="F554" s="239">
        <v>35069</v>
      </c>
      <c r="G554" s="238" t="s">
        <v>5124</v>
      </c>
      <c r="H554" s="238" t="s">
        <v>4110</v>
      </c>
      <c r="I554" s="238" t="s">
        <v>4111</v>
      </c>
      <c r="J554" s="238" t="s">
        <v>85</v>
      </c>
      <c r="L554" s="238" t="s">
        <v>86</v>
      </c>
      <c r="X554" s="238" t="s">
        <v>5795</v>
      </c>
      <c r="Y554" s="238" t="s">
        <v>5795</v>
      </c>
      <c r="Z554" s="238" t="s">
        <v>5796</v>
      </c>
      <c r="AA554" s="238" t="s">
        <v>5117</v>
      </c>
    </row>
    <row r="555" spans="1:28" x14ac:dyDescent="0.2">
      <c r="A555" s="238">
        <v>336058</v>
      </c>
      <c r="B555" s="238" t="s">
        <v>2004</v>
      </c>
      <c r="C555" s="238" t="s">
        <v>196</v>
      </c>
      <c r="D555" s="238" t="s">
        <v>502</v>
      </c>
      <c r="E555" s="238" t="s">
        <v>65</v>
      </c>
      <c r="H555" s="238"/>
      <c r="I555" s="238" t="s">
        <v>4111</v>
      </c>
      <c r="X555" s="238" t="s">
        <v>5121</v>
      </c>
      <c r="Y555" s="238" t="s">
        <v>5121</v>
      </c>
    </row>
    <row r="556" spans="1:28" x14ac:dyDescent="0.2">
      <c r="A556" s="238">
        <v>337354</v>
      </c>
      <c r="B556" s="238" t="s">
        <v>4500</v>
      </c>
      <c r="C556" s="238" t="s">
        <v>294</v>
      </c>
      <c r="D556" s="238" t="s">
        <v>502</v>
      </c>
      <c r="E556" s="238" t="s">
        <v>66</v>
      </c>
      <c r="F556" s="239">
        <v>36832</v>
      </c>
      <c r="G556" s="238" t="s">
        <v>84</v>
      </c>
      <c r="H556" s="238" t="s">
        <v>4110</v>
      </c>
      <c r="I556" s="238" t="s">
        <v>4111</v>
      </c>
      <c r="J556" s="238" t="s">
        <v>85</v>
      </c>
      <c r="L556" s="238" t="s">
        <v>84</v>
      </c>
      <c r="X556" s="238" t="s">
        <v>6183</v>
      </c>
      <c r="Y556" s="238" t="s">
        <v>6183</v>
      </c>
      <c r="Z556" s="238" t="s">
        <v>5889</v>
      </c>
      <c r="AA556" s="238" t="s">
        <v>6184</v>
      </c>
    </row>
    <row r="557" spans="1:28" x14ac:dyDescent="0.2">
      <c r="A557" s="238">
        <v>331946</v>
      </c>
      <c r="B557" s="238" t="s">
        <v>2387</v>
      </c>
      <c r="C557" s="238" t="s">
        <v>313</v>
      </c>
      <c r="D557" s="238" t="s">
        <v>502</v>
      </c>
      <c r="H557" s="238"/>
      <c r="I557" s="238" t="s">
        <v>4111</v>
      </c>
      <c r="N557" s="238">
        <v>2000</v>
      </c>
      <c r="S557" s="238" t="s">
        <v>4171</v>
      </c>
      <c r="T557" s="238" t="s">
        <v>4171</v>
      </c>
      <c r="U557" s="238" t="s">
        <v>4171</v>
      </c>
      <c r="V557" s="238" t="s">
        <v>4171</v>
      </c>
      <c r="W557" s="238" t="s">
        <v>4171</v>
      </c>
      <c r="AB557" s="238" t="s">
        <v>7213</v>
      </c>
    </row>
    <row r="558" spans="1:28" x14ac:dyDescent="0.2">
      <c r="A558" s="238">
        <v>335519</v>
      </c>
      <c r="B558" s="238" t="s">
        <v>1883</v>
      </c>
      <c r="C558" s="238" t="s">
        <v>482</v>
      </c>
      <c r="D558" s="238" t="s">
        <v>661</v>
      </c>
      <c r="H558" s="238"/>
      <c r="I558" s="238" t="s">
        <v>4111</v>
      </c>
      <c r="N558" s="238">
        <v>2000</v>
      </c>
      <c r="U558" s="238" t="s">
        <v>4171</v>
      </c>
      <c r="V558" s="238" t="s">
        <v>4171</v>
      </c>
      <c r="W558" s="238" t="s">
        <v>4171</v>
      </c>
    </row>
    <row r="559" spans="1:28" x14ac:dyDescent="0.2">
      <c r="A559" s="238">
        <v>338863</v>
      </c>
      <c r="B559" s="238" t="s">
        <v>5063</v>
      </c>
      <c r="C559" s="238" t="s">
        <v>578</v>
      </c>
      <c r="D559" s="238" t="s">
        <v>5064</v>
      </c>
      <c r="E559" s="238" t="s">
        <v>65</v>
      </c>
      <c r="F559" s="239">
        <v>36526</v>
      </c>
      <c r="G559" s="238" t="s">
        <v>4610</v>
      </c>
      <c r="H559" s="238" t="s">
        <v>4110</v>
      </c>
      <c r="I559" s="238" t="s">
        <v>4111</v>
      </c>
      <c r="J559" s="238" t="s">
        <v>5335</v>
      </c>
      <c r="K559" s="238">
        <v>2019</v>
      </c>
      <c r="L559" s="238" t="s">
        <v>84</v>
      </c>
      <c r="X559" s="238" t="s">
        <v>7134</v>
      </c>
      <c r="Y559" s="238" t="s">
        <v>5905</v>
      </c>
      <c r="Z559" s="238" t="s">
        <v>7135</v>
      </c>
      <c r="AA559" s="238" t="s">
        <v>5141</v>
      </c>
    </row>
    <row r="560" spans="1:28" x14ac:dyDescent="0.2">
      <c r="A560" s="238">
        <v>329344</v>
      </c>
      <c r="B560" s="238" t="s">
        <v>2307</v>
      </c>
      <c r="C560" s="238" t="s">
        <v>608</v>
      </c>
      <c r="D560" s="238" t="s">
        <v>779</v>
      </c>
      <c r="H560" s="238"/>
      <c r="I560" s="238" t="s">
        <v>4111</v>
      </c>
      <c r="N560" s="238">
        <v>2000</v>
      </c>
      <c r="S560" s="238" t="s">
        <v>4171</v>
      </c>
      <c r="T560" s="238" t="s">
        <v>4171</v>
      </c>
      <c r="U560" s="238" t="s">
        <v>4171</v>
      </c>
      <c r="V560" s="238" t="s">
        <v>4171</v>
      </c>
      <c r="W560" s="238" t="s">
        <v>4171</v>
      </c>
      <c r="AB560" s="238" t="s">
        <v>7213</v>
      </c>
    </row>
    <row r="561" spans="1:28" x14ac:dyDescent="0.2">
      <c r="A561" s="238">
        <v>333092</v>
      </c>
      <c r="B561" s="238" t="s">
        <v>1098</v>
      </c>
      <c r="C561" s="238" t="s">
        <v>799</v>
      </c>
      <c r="D561" s="238" t="s">
        <v>1099</v>
      </c>
      <c r="H561" s="238"/>
      <c r="I561" s="238" t="s">
        <v>4111</v>
      </c>
      <c r="N561" s="238">
        <v>2000</v>
      </c>
      <c r="U561" s="238" t="s">
        <v>4171</v>
      </c>
      <c r="V561" s="238" t="s">
        <v>4171</v>
      </c>
      <c r="W561" s="238" t="s">
        <v>4171</v>
      </c>
      <c r="AB561" s="238" t="s">
        <v>7213</v>
      </c>
    </row>
    <row r="562" spans="1:28" x14ac:dyDescent="0.2">
      <c r="A562" s="238">
        <v>334002</v>
      </c>
      <c r="B562" s="238" t="s">
        <v>2505</v>
      </c>
      <c r="C562" s="238" t="s">
        <v>232</v>
      </c>
      <c r="D562" s="238" t="s">
        <v>477</v>
      </c>
      <c r="H562" s="238"/>
      <c r="I562" s="238" t="s">
        <v>4111</v>
      </c>
      <c r="N562" s="238">
        <v>2000</v>
      </c>
      <c r="S562" s="238" t="s">
        <v>4171</v>
      </c>
      <c r="T562" s="238" t="s">
        <v>4171</v>
      </c>
      <c r="U562" s="238" t="s">
        <v>4171</v>
      </c>
      <c r="V562" s="238" t="s">
        <v>4171</v>
      </c>
      <c r="W562" s="238" t="s">
        <v>4171</v>
      </c>
      <c r="AB562" s="238" t="s">
        <v>7213</v>
      </c>
    </row>
    <row r="563" spans="1:28" x14ac:dyDescent="0.2">
      <c r="A563" s="238">
        <v>338847</v>
      </c>
      <c r="B563" s="238" t="s">
        <v>4692</v>
      </c>
      <c r="C563" s="238" t="s">
        <v>203</v>
      </c>
      <c r="D563" s="238" t="s">
        <v>477</v>
      </c>
      <c r="E563" s="238" t="s">
        <v>66</v>
      </c>
      <c r="F563" s="239">
        <v>31048</v>
      </c>
      <c r="G563" s="238" t="s">
        <v>4064</v>
      </c>
      <c r="H563" s="238" t="s">
        <v>4110</v>
      </c>
      <c r="I563" s="238" t="s">
        <v>4111</v>
      </c>
      <c r="J563" s="238" t="s">
        <v>87</v>
      </c>
      <c r="K563" s="238">
        <v>2015</v>
      </c>
      <c r="L563" s="238" t="s">
        <v>86</v>
      </c>
      <c r="X563" s="238" t="s">
        <v>5328</v>
      </c>
      <c r="Y563" s="238" t="s">
        <v>5329</v>
      </c>
      <c r="Z563" s="238" t="s">
        <v>5330</v>
      </c>
      <c r="AA563" s="238" t="s">
        <v>5123</v>
      </c>
    </row>
    <row r="564" spans="1:28" x14ac:dyDescent="0.2">
      <c r="A564" s="238">
        <v>333851</v>
      </c>
      <c r="B564" s="238" t="s">
        <v>1591</v>
      </c>
      <c r="C564" s="238" t="s">
        <v>267</v>
      </c>
      <c r="D564" s="238" t="s">
        <v>477</v>
      </c>
      <c r="H564" s="238"/>
      <c r="I564" s="238" t="s">
        <v>4111</v>
      </c>
      <c r="N564" s="238">
        <v>2000</v>
      </c>
      <c r="S564" s="238" t="s">
        <v>4171</v>
      </c>
      <c r="U564" s="238" t="s">
        <v>4171</v>
      </c>
      <c r="V564" s="238" t="s">
        <v>4171</v>
      </c>
      <c r="W564" s="238" t="s">
        <v>4171</v>
      </c>
      <c r="AB564" s="238" t="s">
        <v>7213</v>
      </c>
    </row>
    <row r="565" spans="1:28" x14ac:dyDescent="0.2">
      <c r="A565" s="238">
        <v>335823</v>
      </c>
      <c r="B565" s="238" t="s">
        <v>934</v>
      </c>
      <c r="C565" s="238" t="s">
        <v>267</v>
      </c>
      <c r="D565" s="238" t="s">
        <v>477</v>
      </c>
      <c r="H565" s="238"/>
      <c r="I565" s="238" t="s">
        <v>4111</v>
      </c>
      <c r="N565" s="238">
        <v>2000</v>
      </c>
      <c r="W565" s="238" t="s">
        <v>4171</v>
      </c>
    </row>
    <row r="566" spans="1:28" x14ac:dyDescent="0.2">
      <c r="A566" s="238">
        <v>335618</v>
      </c>
      <c r="B566" s="238" t="s">
        <v>1902</v>
      </c>
      <c r="C566" s="238" t="s">
        <v>900</v>
      </c>
      <c r="D566" s="238" t="s">
        <v>477</v>
      </c>
      <c r="H566" s="238"/>
      <c r="I566" s="238" t="s">
        <v>4111</v>
      </c>
      <c r="N566" s="238">
        <v>2000</v>
      </c>
      <c r="W566" s="238" t="s">
        <v>4171</v>
      </c>
    </row>
    <row r="567" spans="1:28" x14ac:dyDescent="0.2">
      <c r="A567" s="238">
        <v>336874</v>
      </c>
      <c r="B567" s="238" t="s">
        <v>3382</v>
      </c>
      <c r="C567" s="238" t="s">
        <v>829</v>
      </c>
      <c r="D567" s="238" t="s">
        <v>477</v>
      </c>
      <c r="E567" s="238" t="s">
        <v>65</v>
      </c>
      <c r="F567" s="239">
        <v>33634</v>
      </c>
      <c r="G567" s="238" t="s">
        <v>5124</v>
      </c>
      <c r="H567" s="238" t="s">
        <v>4110</v>
      </c>
      <c r="I567" s="238" t="s">
        <v>4111</v>
      </c>
      <c r="J567" s="238" t="s">
        <v>87</v>
      </c>
      <c r="L567" s="238" t="s">
        <v>84</v>
      </c>
      <c r="X567" s="238" t="s">
        <v>6165</v>
      </c>
      <c r="Y567" s="238" t="s">
        <v>6165</v>
      </c>
      <c r="Z567" s="238" t="s">
        <v>6166</v>
      </c>
      <c r="AA567" s="238" t="s">
        <v>5178</v>
      </c>
    </row>
    <row r="568" spans="1:28" x14ac:dyDescent="0.2">
      <c r="A568" s="238">
        <v>338616</v>
      </c>
      <c r="B568" s="238" t="s">
        <v>4845</v>
      </c>
      <c r="C568" s="238" t="s">
        <v>493</v>
      </c>
      <c r="D568" s="238" t="s">
        <v>477</v>
      </c>
      <c r="E568" s="238" t="s">
        <v>66</v>
      </c>
      <c r="F568" s="239">
        <v>34700</v>
      </c>
      <c r="G568" s="238" t="s">
        <v>4542</v>
      </c>
      <c r="H568" s="238" t="s">
        <v>4110</v>
      </c>
      <c r="I568" s="238" t="s">
        <v>4111</v>
      </c>
      <c r="J568" s="238" t="s">
        <v>87</v>
      </c>
      <c r="K568" s="238">
        <v>2012</v>
      </c>
      <c r="L568" s="238" t="s">
        <v>95</v>
      </c>
      <c r="X568" s="238" t="s">
        <v>6631</v>
      </c>
      <c r="Y568" s="238" t="s">
        <v>6632</v>
      </c>
      <c r="Z568" s="238" t="s">
        <v>6633</v>
      </c>
      <c r="AA568" s="238" t="s">
        <v>6634</v>
      </c>
    </row>
    <row r="569" spans="1:28" x14ac:dyDescent="0.2">
      <c r="A569" s="238">
        <v>336048</v>
      </c>
      <c r="B569" s="238" t="s">
        <v>2001</v>
      </c>
      <c r="C569" s="238" t="s">
        <v>364</v>
      </c>
      <c r="D569" s="238" t="s">
        <v>712</v>
      </c>
      <c r="H569" s="238"/>
      <c r="I569" s="238" t="s">
        <v>4111</v>
      </c>
      <c r="N569" s="238">
        <v>2000</v>
      </c>
      <c r="V569" s="238" t="s">
        <v>4171</v>
      </c>
      <c r="W569" s="238" t="s">
        <v>4171</v>
      </c>
    </row>
    <row r="570" spans="1:28" x14ac:dyDescent="0.2">
      <c r="A570" s="238">
        <v>337833</v>
      </c>
      <c r="B570" s="238" t="s">
        <v>3777</v>
      </c>
      <c r="C570" s="238" t="s">
        <v>195</v>
      </c>
      <c r="D570" s="238" t="s">
        <v>2076</v>
      </c>
      <c r="H570" s="238"/>
      <c r="I570" s="238" t="s">
        <v>4111</v>
      </c>
      <c r="N570" s="238">
        <v>2000</v>
      </c>
      <c r="V570" s="238" t="s">
        <v>4171</v>
      </c>
      <c r="W570" s="238" t="s">
        <v>4171</v>
      </c>
    </row>
    <row r="571" spans="1:28" x14ac:dyDescent="0.2">
      <c r="A571" s="238">
        <v>337623</v>
      </c>
      <c r="B571" s="238" t="s">
        <v>3668</v>
      </c>
      <c r="C571" s="238" t="s">
        <v>673</v>
      </c>
      <c r="D571" s="238" t="s">
        <v>479</v>
      </c>
      <c r="E571" s="238" t="s">
        <v>66</v>
      </c>
      <c r="F571" s="239">
        <v>31923</v>
      </c>
      <c r="G571" s="238" t="s">
        <v>4532</v>
      </c>
      <c r="H571" s="238" t="s">
        <v>4110</v>
      </c>
      <c r="I571" s="238" t="s">
        <v>4111</v>
      </c>
      <c r="J571" s="238" t="s">
        <v>87</v>
      </c>
      <c r="L571" s="238" t="s">
        <v>98</v>
      </c>
      <c r="X571" s="238" t="s">
        <v>6230</v>
      </c>
      <c r="Y571" s="238" t="s">
        <v>6230</v>
      </c>
      <c r="Z571" s="238" t="s">
        <v>6231</v>
      </c>
      <c r="AA571" s="238" t="s">
        <v>5111</v>
      </c>
    </row>
    <row r="572" spans="1:28" x14ac:dyDescent="0.2">
      <c r="A572" s="238">
        <v>335972</v>
      </c>
      <c r="B572" s="238" t="s">
        <v>745</v>
      </c>
      <c r="C572" s="238" t="s">
        <v>349</v>
      </c>
      <c r="D572" s="238" t="s">
        <v>479</v>
      </c>
      <c r="H572" s="238"/>
      <c r="I572" s="238" t="s">
        <v>4111</v>
      </c>
      <c r="N572" s="238">
        <v>2000</v>
      </c>
      <c r="W572" s="238" t="s">
        <v>4171</v>
      </c>
    </row>
    <row r="573" spans="1:28" x14ac:dyDescent="0.2">
      <c r="A573" s="238">
        <v>332908</v>
      </c>
      <c r="B573" s="238" t="s">
        <v>2421</v>
      </c>
      <c r="C573" s="238" t="s">
        <v>482</v>
      </c>
      <c r="D573" s="238" t="s">
        <v>479</v>
      </c>
      <c r="H573" s="238"/>
      <c r="I573" s="238" t="s">
        <v>4111</v>
      </c>
      <c r="N573" s="238">
        <v>2000</v>
      </c>
      <c r="S573" s="238" t="s">
        <v>4171</v>
      </c>
      <c r="T573" s="238" t="s">
        <v>4171</v>
      </c>
      <c r="U573" s="238" t="s">
        <v>4171</v>
      </c>
      <c r="V573" s="238" t="s">
        <v>4171</v>
      </c>
      <c r="W573" s="238" t="s">
        <v>4171</v>
      </c>
      <c r="AB573" s="238" t="s">
        <v>7213</v>
      </c>
    </row>
    <row r="574" spans="1:28" x14ac:dyDescent="0.2">
      <c r="A574" s="238">
        <v>336095</v>
      </c>
      <c r="B574" s="238" t="s">
        <v>2011</v>
      </c>
      <c r="C574" s="238" t="s">
        <v>245</v>
      </c>
      <c r="D574" s="238" t="s">
        <v>604</v>
      </c>
      <c r="E574" s="238" t="s">
        <v>66</v>
      </c>
      <c r="F574" s="239">
        <v>27605</v>
      </c>
      <c r="G574" s="238" t="s">
        <v>4013</v>
      </c>
      <c r="H574" s="238" t="s">
        <v>4110</v>
      </c>
      <c r="I574" s="238" t="s">
        <v>4111</v>
      </c>
      <c r="J574" s="238" t="s">
        <v>87</v>
      </c>
      <c r="L574" s="238" t="s">
        <v>99</v>
      </c>
      <c r="X574" s="238" t="s">
        <v>5735</v>
      </c>
      <c r="Y574" s="238" t="s">
        <v>5735</v>
      </c>
      <c r="Z574" s="238" t="s">
        <v>5736</v>
      </c>
      <c r="AA574" s="238" t="s">
        <v>5111</v>
      </c>
    </row>
    <row r="575" spans="1:28" x14ac:dyDescent="0.2">
      <c r="A575" s="238">
        <v>336099</v>
      </c>
      <c r="B575" s="238" t="s">
        <v>3179</v>
      </c>
      <c r="C575" s="238" t="s">
        <v>196</v>
      </c>
      <c r="D575" s="238" t="s">
        <v>604</v>
      </c>
      <c r="H575" s="238"/>
      <c r="I575" s="238" t="s">
        <v>4111</v>
      </c>
      <c r="N575" s="238">
        <v>2000</v>
      </c>
      <c r="U575" s="238" t="s">
        <v>4171</v>
      </c>
      <c r="V575" s="238" t="s">
        <v>4171</v>
      </c>
      <c r="W575" s="238" t="s">
        <v>4171</v>
      </c>
    </row>
    <row r="576" spans="1:28" x14ac:dyDescent="0.2">
      <c r="A576" s="238">
        <v>335866</v>
      </c>
      <c r="B576" s="238" t="s">
        <v>1959</v>
      </c>
      <c r="C576" s="238" t="s">
        <v>516</v>
      </c>
      <c r="D576" s="238" t="s">
        <v>451</v>
      </c>
      <c r="H576" s="238"/>
      <c r="I576" s="238" t="s">
        <v>4111</v>
      </c>
      <c r="N576" s="238">
        <v>2000</v>
      </c>
      <c r="U576" s="238" t="s">
        <v>4171</v>
      </c>
      <c r="V576" s="238" t="s">
        <v>4171</v>
      </c>
      <c r="W576" s="238" t="s">
        <v>4171</v>
      </c>
    </row>
    <row r="577" spans="1:28" x14ac:dyDescent="0.2">
      <c r="A577" s="238">
        <v>338685</v>
      </c>
      <c r="B577" s="238" t="s">
        <v>2578</v>
      </c>
      <c r="C577" s="238" t="s">
        <v>696</v>
      </c>
      <c r="D577" s="238" t="s">
        <v>451</v>
      </c>
      <c r="E577" s="238" t="s">
        <v>65</v>
      </c>
      <c r="F577" s="239">
        <v>35981</v>
      </c>
      <c r="G577" s="238" t="s">
        <v>6783</v>
      </c>
      <c r="H577" s="238" t="s">
        <v>4110</v>
      </c>
      <c r="I577" s="238" t="s">
        <v>4111</v>
      </c>
      <c r="J577" s="238" t="s">
        <v>85</v>
      </c>
      <c r="K577" s="238">
        <v>2017</v>
      </c>
      <c r="L577" s="238" t="s">
        <v>84</v>
      </c>
      <c r="X577" s="238" t="s">
        <v>6784</v>
      </c>
      <c r="Y577" s="238" t="s">
        <v>6785</v>
      </c>
      <c r="Z577" s="238" t="s">
        <v>6786</v>
      </c>
      <c r="AA577" s="238" t="s">
        <v>5853</v>
      </c>
    </row>
    <row r="578" spans="1:28" x14ac:dyDescent="0.2">
      <c r="A578" s="238">
        <v>336421</v>
      </c>
      <c r="B578" s="238" t="s">
        <v>3285</v>
      </c>
      <c r="C578" s="238" t="s">
        <v>455</v>
      </c>
      <c r="D578" s="238" t="s">
        <v>2836</v>
      </c>
      <c r="H578" s="238"/>
      <c r="I578" s="238" t="s">
        <v>4111</v>
      </c>
      <c r="N578" s="238">
        <v>2000</v>
      </c>
      <c r="U578" s="238" t="s">
        <v>4171</v>
      </c>
      <c r="V578" s="238" t="s">
        <v>4171</v>
      </c>
      <c r="W578" s="238" t="s">
        <v>4171</v>
      </c>
    </row>
    <row r="579" spans="1:28" x14ac:dyDescent="0.2">
      <c r="A579" s="238">
        <v>336401</v>
      </c>
      <c r="B579" s="238" t="s">
        <v>2090</v>
      </c>
      <c r="C579" s="238" t="s">
        <v>566</v>
      </c>
      <c r="D579" s="238" t="s">
        <v>981</v>
      </c>
      <c r="H579" s="238"/>
      <c r="I579" s="238" t="s">
        <v>4111</v>
      </c>
      <c r="N579" s="238">
        <v>2000</v>
      </c>
      <c r="V579" s="238" t="s">
        <v>4171</v>
      </c>
      <c r="W579" s="238" t="s">
        <v>4171</v>
      </c>
    </row>
    <row r="580" spans="1:28" x14ac:dyDescent="0.2">
      <c r="A580" s="238">
        <v>338591</v>
      </c>
      <c r="B580" s="238" t="s">
        <v>4826</v>
      </c>
      <c r="C580" s="238" t="s">
        <v>195</v>
      </c>
      <c r="D580" s="238" t="s">
        <v>981</v>
      </c>
      <c r="E580" s="238" t="s">
        <v>66</v>
      </c>
      <c r="F580" s="239">
        <v>36893</v>
      </c>
      <c r="G580" s="238" t="s">
        <v>6576</v>
      </c>
      <c r="H580" s="238" t="s">
        <v>4110</v>
      </c>
      <c r="I580" s="238" t="s">
        <v>4111</v>
      </c>
      <c r="J580" s="238" t="s">
        <v>85</v>
      </c>
      <c r="K580" s="238">
        <v>2018</v>
      </c>
      <c r="L580" s="238" t="s">
        <v>86</v>
      </c>
      <c r="X580" s="238" t="s">
        <v>6577</v>
      </c>
      <c r="Y580" s="238" t="s">
        <v>6578</v>
      </c>
      <c r="Z580" s="238" t="s">
        <v>6579</v>
      </c>
      <c r="AA580" s="238" t="s">
        <v>5117</v>
      </c>
    </row>
    <row r="581" spans="1:28" x14ac:dyDescent="0.2">
      <c r="A581" s="238">
        <v>337506</v>
      </c>
      <c r="B581" s="238" t="s">
        <v>3618</v>
      </c>
      <c r="C581" s="238" t="s">
        <v>3452</v>
      </c>
      <c r="D581" s="238" t="s">
        <v>3029</v>
      </c>
      <c r="E581" s="238" t="s">
        <v>65</v>
      </c>
      <c r="F581" s="239">
        <v>33116</v>
      </c>
      <c r="G581" s="238" t="s">
        <v>6207</v>
      </c>
      <c r="H581" s="238" t="s">
        <v>4110</v>
      </c>
      <c r="I581" s="238" t="s">
        <v>4111</v>
      </c>
      <c r="J581" s="238" t="s">
        <v>87</v>
      </c>
      <c r="L581" s="238" t="s">
        <v>102</v>
      </c>
      <c r="X581" s="238" t="s">
        <v>6208</v>
      </c>
      <c r="Y581" s="238" t="s">
        <v>6208</v>
      </c>
      <c r="Z581" s="238" t="s">
        <v>6209</v>
      </c>
      <c r="AA581" s="238" t="s">
        <v>6210</v>
      </c>
    </row>
    <row r="582" spans="1:28" x14ac:dyDescent="0.2">
      <c r="A582" s="238">
        <v>335559</v>
      </c>
      <c r="B582" s="238" t="s">
        <v>3028</v>
      </c>
      <c r="C582" s="238" t="s">
        <v>195</v>
      </c>
      <c r="D582" s="238" t="s">
        <v>3029</v>
      </c>
      <c r="H582" s="238"/>
      <c r="I582" s="238" t="s">
        <v>4111</v>
      </c>
      <c r="N582" s="238">
        <v>2000</v>
      </c>
      <c r="V582" s="238" t="s">
        <v>4171</v>
      </c>
      <c r="W582" s="238" t="s">
        <v>4171</v>
      </c>
    </row>
    <row r="583" spans="1:28" x14ac:dyDescent="0.2">
      <c r="A583" s="238">
        <v>327730</v>
      </c>
      <c r="B583" s="238" t="s">
        <v>2288</v>
      </c>
      <c r="C583" s="238" t="s">
        <v>214</v>
      </c>
      <c r="D583" s="238" t="s">
        <v>2289</v>
      </c>
      <c r="H583" s="238"/>
      <c r="I583" s="238" t="s">
        <v>4111</v>
      </c>
      <c r="N583" s="238">
        <v>2000</v>
      </c>
      <c r="S583" s="238" t="s">
        <v>4171</v>
      </c>
      <c r="T583" s="238" t="s">
        <v>4171</v>
      </c>
      <c r="U583" s="238" t="s">
        <v>4171</v>
      </c>
      <c r="V583" s="238" t="s">
        <v>4171</v>
      </c>
      <c r="W583" s="238" t="s">
        <v>4171</v>
      </c>
      <c r="AB583" s="238" t="s">
        <v>7213</v>
      </c>
    </row>
    <row r="584" spans="1:28" x14ac:dyDescent="0.2">
      <c r="A584" s="238">
        <v>338797</v>
      </c>
      <c r="B584" s="238" t="s">
        <v>5005</v>
      </c>
      <c r="C584" s="238" t="s">
        <v>230</v>
      </c>
      <c r="D584" s="238" t="s">
        <v>4463</v>
      </c>
      <c r="E584" s="238" t="s">
        <v>66</v>
      </c>
      <c r="F584" s="239">
        <v>33562</v>
      </c>
      <c r="G584" s="238" t="s">
        <v>7020</v>
      </c>
      <c r="H584" s="238" t="s">
        <v>4110</v>
      </c>
      <c r="I584" s="238" t="s">
        <v>4111</v>
      </c>
      <c r="J584" s="238" t="s">
        <v>87</v>
      </c>
      <c r="K584" s="238">
        <v>2009</v>
      </c>
      <c r="L584" s="238" t="s">
        <v>96</v>
      </c>
      <c r="X584" s="238" t="s">
        <v>7021</v>
      </c>
      <c r="Y584" s="238" t="s">
        <v>5872</v>
      </c>
      <c r="Z584" s="238" t="s">
        <v>7022</v>
      </c>
      <c r="AA584" s="238" t="s">
        <v>5117</v>
      </c>
    </row>
    <row r="585" spans="1:28" x14ac:dyDescent="0.2">
      <c r="A585" s="238">
        <v>338768</v>
      </c>
      <c r="B585" s="238" t="s">
        <v>4977</v>
      </c>
      <c r="C585" s="238" t="s">
        <v>230</v>
      </c>
      <c r="D585" s="238" t="s">
        <v>4978</v>
      </c>
      <c r="E585" s="238" t="s">
        <v>65</v>
      </c>
      <c r="F585" s="239">
        <v>35876</v>
      </c>
      <c r="G585" s="238" t="s">
        <v>6952</v>
      </c>
      <c r="H585" s="238" t="s">
        <v>4110</v>
      </c>
      <c r="I585" s="238" t="s">
        <v>4111</v>
      </c>
      <c r="J585" s="238" t="s">
        <v>85</v>
      </c>
      <c r="K585" s="238">
        <v>2017</v>
      </c>
      <c r="L585" s="238" t="s">
        <v>96</v>
      </c>
      <c r="X585" s="238" t="s">
        <v>6953</v>
      </c>
      <c r="Y585" s="238" t="s">
        <v>6954</v>
      </c>
      <c r="Z585" s="238" t="s">
        <v>6955</v>
      </c>
      <c r="AA585" s="238" t="s">
        <v>5550</v>
      </c>
    </row>
    <row r="586" spans="1:28" x14ac:dyDescent="0.2">
      <c r="A586" s="238">
        <v>329564</v>
      </c>
      <c r="B586" s="238" t="s">
        <v>2316</v>
      </c>
      <c r="C586" s="238" t="s">
        <v>933</v>
      </c>
      <c r="D586" s="238" t="s">
        <v>1416</v>
      </c>
      <c r="H586" s="238"/>
      <c r="I586" s="238" t="s">
        <v>4111</v>
      </c>
      <c r="N586" s="238">
        <v>2000</v>
      </c>
      <c r="S586" s="238" t="s">
        <v>4171</v>
      </c>
      <c r="T586" s="238" t="s">
        <v>4171</v>
      </c>
      <c r="U586" s="238" t="s">
        <v>4171</v>
      </c>
      <c r="V586" s="238" t="s">
        <v>4171</v>
      </c>
      <c r="W586" s="238" t="s">
        <v>4171</v>
      </c>
      <c r="AB586" s="238" t="s">
        <v>7213</v>
      </c>
    </row>
    <row r="587" spans="1:28" x14ac:dyDescent="0.2">
      <c r="A587" s="238">
        <v>334619</v>
      </c>
      <c r="B587" s="238" t="s">
        <v>2648</v>
      </c>
      <c r="C587" s="238" t="s">
        <v>313</v>
      </c>
      <c r="D587" s="238" t="s">
        <v>1416</v>
      </c>
      <c r="H587" s="238"/>
      <c r="I587" s="238" t="s">
        <v>4111</v>
      </c>
      <c r="N587" s="238">
        <v>2000</v>
      </c>
      <c r="S587" s="238" t="s">
        <v>4171</v>
      </c>
      <c r="T587" s="238" t="s">
        <v>4171</v>
      </c>
      <c r="U587" s="238" t="s">
        <v>4171</v>
      </c>
      <c r="V587" s="238" t="s">
        <v>4171</v>
      </c>
      <c r="W587" s="238" t="s">
        <v>4171</v>
      </c>
      <c r="AB587" s="238" t="s">
        <v>7213</v>
      </c>
    </row>
    <row r="588" spans="1:28" x14ac:dyDescent="0.2">
      <c r="A588" s="238">
        <v>334297</v>
      </c>
      <c r="B588" s="238" t="s">
        <v>2571</v>
      </c>
      <c r="C588" s="238" t="s">
        <v>2498</v>
      </c>
      <c r="D588" s="238" t="s">
        <v>1058</v>
      </c>
      <c r="H588" s="238"/>
      <c r="I588" s="238" t="s">
        <v>4111</v>
      </c>
      <c r="N588" s="238">
        <v>2000</v>
      </c>
      <c r="S588" s="238" t="s">
        <v>4171</v>
      </c>
      <c r="T588" s="238" t="s">
        <v>4171</v>
      </c>
      <c r="U588" s="238" t="s">
        <v>4171</v>
      </c>
      <c r="V588" s="238" t="s">
        <v>4171</v>
      </c>
      <c r="W588" s="238" t="s">
        <v>4171</v>
      </c>
      <c r="AB588" s="238" t="s">
        <v>7213</v>
      </c>
    </row>
    <row r="589" spans="1:28" x14ac:dyDescent="0.2">
      <c r="A589" s="238">
        <v>336260</v>
      </c>
      <c r="B589" s="238" t="s">
        <v>2064</v>
      </c>
      <c r="C589" s="238" t="s">
        <v>485</v>
      </c>
      <c r="D589" s="238" t="s">
        <v>2065</v>
      </c>
      <c r="H589" s="238"/>
      <c r="I589" s="238" t="s">
        <v>4111</v>
      </c>
      <c r="N589" s="238">
        <v>2000</v>
      </c>
      <c r="U589" s="238" t="s">
        <v>4171</v>
      </c>
      <c r="V589" s="238" t="s">
        <v>4171</v>
      </c>
      <c r="W589" s="238" t="s">
        <v>4171</v>
      </c>
    </row>
    <row r="590" spans="1:28" x14ac:dyDescent="0.2">
      <c r="A590" s="238">
        <v>336052</v>
      </c>
      <c r="B590" s="238" t="s">
        <v>3168</v>
      </c>
      <c r="C590" s="238" t="s">
        <v>260</v>
      </c>
      <c r="D590" s="238" t="s">
        <v>3169</v>
      </c>
      <c r="H590" s="238"/>
      <c r="I590" s="238" t="s">
        <v>4111</v>
      </c>
      <c r="N590" s="238">
        <v>2000</v>
      </c>
      <c r="U590" s="238" t="s">
        <v>4171</v>
      </c>
      <c r="V590" s="238" t="s">
        <v>4171</v>
      </c>
      <c r="W590" s="238" t="s">
        <v>4171</v>
      </c>
    </row>
    <row r="591" spans="1:28" x14ac:dyDescent="0.2">
      <c r="A591" s="238">
        <v>335309</v>
      </c>
      <c r="B591" s="238" t="s">
        <v>2946</v>
      </c>
      <c r="C591" s="238" t="s">
        <v>245</v>
      </c>
      <c r="D591" s="238" t="s">
        <v>2947</v>
      </c>
      <c r="H591" s="238"/>
      <c r="I591" s="238" t="s">
        <v>4111</v>
      </c>
      <c r="N591" s="238">
        <v>2000</v>
      </c>
      <c r="U591" s="238" t="s">
        <v>4171</v>
      </c>
      <c r="V591" s="238" t="s">
        <v>4171</v>
      </c>
      <c r="W591" s="238" t="s">
        <v>4171</v>
      </c>
    </row>
    <row r="592" spans="1:28" x14ac:dyDescent="0.2">
      <c r="A592" s="238">
        <v>335558</v>
      </c>
      <c r="B592" s="238" t="s">
        <v>1889</v>
      </c>
      <c r="C592" s="238" t="s">
        <v>245</v>
      </c>
      <c r="D592" s="238" t="s">
        <v>1890</v>
      </c>
      <c r="H592" s="238"/>
      <c r="I592" s="238" t="s">
        <v>4111</v>
      </c>
      <c r="N592" s="238">
        <v>2000</v>
      </c>
      <c r="V592" s="238" t="s">
        <v>4171</v>
      </c>
      <c r="W592" s="238" t="s">
        <v>4171</v>
      </c>
    </row>
    <row r="593" spans="1:28" x14ac:dyDescent="0.2">
      <c r="A593" s="238">
        <v>334563</v>
      </c>
      <c r="B593" s="238" t="s">
        <v>1671</v>
      </c>
      <c r="C593" s="238" t="s">
        <v>198</v>
      </c>
      <c r="D593" s="238" t="s">
        <v>1011</v>
      </c>
      <c r="H593" s="238"/>
      <c r="I593" s="238" t="s">
        <v>4111</v>
      </c>
      <c r="N593" s="238">
        <v>2000</v>
      </c>
      <c r="T593" s="238" t="s">
        <v>4171</v>
      </c>
      <c r="U593" s="238" t="s">
        <v>4171</v>
      </c>
      <c r="V593" s="238" t="s">
        <v>4171</v>
      </c>
      <c r="W593" s="238" t="s">
        <v>4171</v>
      </c>
      <c r="AB593" s="238" t="s">
        <v>7213</v>
      </c>
    </row>
    <row r="594" spans="1:28" x14ac:dyDescent="0.2">
      <c r="A594" s="238">
        <v>331521</v>
      </c>
      <c r="B594" s="238" t="s">
        <v>2365</v>
      </c>
      <c r="C594" s="238" t="s">
        <v>799</v>
      </c>
      <c r="D594" s="238" t="s">
        <v>267</v>
      </c>
      <c r="H594" s="238"/>
      <c r="I594" s="238" t="s">
        <v>4111</v>
      </c>
      <c r="N594" s="238">
        <v>2000</v>
      </c>
      <c r="S594" s="238" t="s">
        <v>4171</v>
      </c>
      <c r="T594" s="238" t="s">
        <v>4171</v>
      </c>
      <c r="U594" s="238" t="s">
        <v>4171</v>
      </c>
      <c r="V594" s="238" t="s">
        <v>4171</v>
      </c>
      <c r="W594" s="238" t="s">
        <v>4171</v>
      </c>
      <c r="AB594" s="238" t="s">
        <v>7213</v>
      </c>
    </row>
    <row r="595" spans="1:28" x14ac:dyDescent="0.2">
      <c r="A595" s="238">
        <v>334360</v>
      </c>
      <c r="B595" s="238" t="s">
        <v>2588</v>
      </c>
      <c r="C595" s="238" t="s">
        <v>933</v>
      </c>
      <c r="D595" s="238" t="s">
        <v>1452</v>
      </c>
      <c r="H595" s="238"/>
      <c r="I595" s="238" t="s">
        <v>4111</v>
      </c>
      <c r="N595" s="238">
        <v>2000</v>
      </c>
      <c r="S595" s="238" t="s">
        <v>4171</v>
      </c>
      <c r="T595" s="238" t="s">
        <v>4171</v>
      </c>
      <c r="U595" s="238" t="s">
        <v>4171</v>
      </c>
      <c r="V595" s="238" t="s">
        <v>4171</v>
      </c>
      <c r="W595" s="238" t="s">
        <v>4171</v>
      </c>
      <c r="AB595" s="238" t="s">
        <v>7213</v>
      </c>
    </row>
    <row r="596" spans="1:28" x14ac:dyDescent="0.2">
      <c r="A596" s="238">
        <v>338791</v>
      </c>
      <c r="B596" s="238" t="s">
        <v>4999</v>
      </c>
      <c r="C596" s="238" t="s">
        <v>205</v>
      </c>
      <c r="D596" s="238" t="s">
        <v>4483</v>
      </c>
      <c r="E596" s="238" t="s">
        <v>66</v>
      </c>
      <c r="F596" s="239">
        <v>32575</v>
      </c>
      <c r="G596" s="238" t="s">
        <v>7003</v>
      </c>
      <c r="H596" s="238" t="s">
        <v>4110</v>
      </c>
      <c r="I596" s="238" t="s">
        <v>4111</v>
      </c>
      <c r="J596" s="238" t="s">
        <v>85</v>
      </c>
      <c r="K596" s="238">
        <v>2008</v>
      </c>
      <c r="L596" s="238" t="s">
        <v>94</v>
      </c>
      <c r="X596" s="238" t="s">
        <v>7004</v>
      </c>
      <c r="Y596" s="238" t="s">
        <v>7005</v>
      </c>
      <c r="Z596" s="238" t="s">
        <v>7006</v>
      </c>
      <c r="AA596" s="238" t="s">
        <v>5552</v>
      </c>
    </row>
    <row r="597" spans="1:28" x14ac:dyDescent="0.2">
      <c r="A597" s="238">
        <v>335856</v>
      </c>
      <c r="B597" s="238" t="s">
        <v>3104</v>
      </c>
      <c r="C597" s="238" t="s">
        <v>3105</v>
      </c>
      <c r="D597" s="238" t="s">
        <v>668</v>
      </c>
      <c r="H597" s="238"/>
      <c r="I597" s="238" t="s">
        <v>4111</v>
      </c>
      <c r="N597" s="238">
        <v>2000</v>
      </c>
      <c r="U597" s="238" t="s">
        <v>4171</v>
      </c>
      <c r="V597" s="238" t="s">
        <v>4171</v>
      </c>
      <c r="W597" s="238" t="s">
        <v>4171</v>
      </c>
    </row>
    <row r="598" spans="1:28" x14ac:dyDescent="0.2">
      <c r="A598" s="238">
        <v>337799</v>
      </c>
      <c r="B598" s="238" t="s">
        <v>3760</v>
      </c>
      <c r="C598" s="238" t="s">
        <v>267</v>
      </c>
      <c r="D598" s="238" t="s">
        <v>668</v>
      </c>
      <c r="E598" s="238" t="s">
        <v>65</v>
      </c>
      <c r="F598" s="239">
        <v>36017</v>
      </c>
      <c r="G598" s="238" t="s">
        <v>4029</v>
      </c>
      <c r="H598" s="238" t="s">
        <v>4110</v>
      </c>
      <c r="I598" s="238" t="s">
        <v>4111</v>
      </c>
      <c r="J598" s="238" t="s">
        <v>85</v>
      </c>
      <c r="L598" s="238" t="s">
        <v>93</v>
      </c>
      <c r="X598" s="238" t="s">
        <v>6269</v>
      </c>
      <c r="Y598" s="238" t="s">
        <v>6269</v>
      </c>
      <c r="Z598" s="238" t="s">
        <v>5965</v>
      </c>
      <c r="AA598" s="238" t="s">
        <v>5994</v>
      </c>
    </row>
    <row r="599" spans="1:28" x14ac:dyDescent="0.2">
      <c r="A599" s="238">
        <v>337326</v>
      </c>
      <c r="B599" s="238" t="s">
        <v>3491</v>
      </c>
      <c r="C599" s="238" t="s">
        <v>814</v>
      </c>
      <c r="D599" s="238" t="s">
        <v>668</v>
      </c>
      <c r="H599" s="238"/>
      <c r="I599" s="238" t="s">
        <v>4111</v>
      </c>
      <c r="N599" s="238">
        <v>2000</v>
      </c>
      <c r="V599" s="238" t="s">
        <v>4171</v>
      </c>
      <c r="W599" s="238" t="s">
        <v>4171</v>
      </c>
    </row>
    <row r="600" spans="1:28" x14ac:dyDescent="0.2">
      <c r="A600" s="238">
        <v>329465</v>
      </c>
      <c r="B600" s="238" t="s">
        <v>2807</v>
      </c>
      <c r="C600" s="238" t="s">
        <v>621</v>
      </c>
      <c r="D600" s="238" t="s">
        <v>668</v>
      </c>
      <c r="H600" s="238"/>
      <c r="I600" s="238" t="s">
        <v>4111</v>
      </c>
      <c r="N600" s="238">
        <v>2000</v>
      </c>
      <c r="R600" s="238" t="s">
        <v>4171</v>
      </c>
      <c r="T600" s="238" t="s">
        <v>4171</v>
      </c>
      <c r="U600" s="238" t="s">
        <v>4171</v>
      </c>
      <c r="V600" s="238" t="s">
        <v>4171</v>
      </c>
      <c r="W600" s="238" t="s">
        <v>4171</v>
      </c>
      <c r="AB600" s="238" t="s">
        <v>7213</v>
      </c>
    </row>
    <row r="601" spans="1:28" x14ac:dyDescent="0.2">
      <c r="A601" s="238">
        <v>330715</v>
      </c>
      <c r="B601" s="238" t="s">
        <v>2348</v>
      </c>
      <c r="C601" s="238" t="s">
        <v>214</v>
      </c>
      <c r="D601" s="238" t="s">
        <v>668</v>
      </c>
      <c r="H601" s="238"/>
      <c r="I601" s="238" t="s">
        <v>4111</v>
      </c>
      <c r="N601" s="238">
        <v>2000</v>
      </c>
      <c r="S601" s="238" t="s">
        <v>4171</v>
      </c>
      <c r="T601" s="238" t="s">
        <v>4171</v>
      </c>
      <c r="U601" s="238" t="s">
        <v>4171</v>
      </c>
      <c r="V601" s="238" t="s">
        <v>4171</v>
      </c>
      <c r="W601" s="238" t="s">
        <v>4171</v>
      </c>
      <c r="AB601" s="238" t="s">
        <v>7213</v>
      </c>
    </row>
    <row r="602" spans="1:28" x14ac:dyDescent="0.2">
      <c r="A602" s="238">
        <v>326457</v>
      </c>
      <c r="B602" s="238" t="s">
        <v>1450</v>
      </c>
      <c r="C602" s="238" t="s">
        <v>327</v>
      </c>
      <c r="D602" s="238" t="s">
        <v>668</v>
      </c>
      <c r="H602" s="238"/>
      <c r="I602" s="238" t="s">
        <v>4111</v>
      </c>
      <c r="N602" s="238">
        <v>2000</v>
      </c>
      <c r="T602" s="238" t="s">
        <v>4171</v>
      </c>
      <c r="U602" s="238" t="s">
        <v>4171</v>
      </c>
      <c r="V602" s="238" t="s">
        <v>4171</v>
      </c>
      <c r="W602" s="238" t="s">
        <v>4171</v>
      </c>
      <c r="AB602" s="238" t="s">
        <v>7213</v>
      </c>
    </row>
    <row r="603" spans="1:28" x14ac:dyDescent="0.2">
      <c r="A603" s="238">
        <v>336432</v>
      </c>
      <c r="B603" s="238" t="s">
        <v>2097</v>
      </c>
      <c r="C603" s="238" t="s">
        <v>811</v>
      </c>
      <c r="D603" s="238" t="s">
        <v>668</v>
      </c>
      <c r="E603" s="238" t="s">
        <v>66</v>
      </c>
      <c r="F603" s="239">
        <v>33248</v>
      </c>
      <c r="G603" s="238" t="s">
        <v>4039</v>
      </c>
      <c r="H603" s="238" t="s">
        <v>4110</v>
      </c>
      <c r="I603" s="238" t="s">
        <v>4111</v>
      </c>
      <c r="J603" s="238" t="s">
        <v>87</v>
      </c>
      <c r="L603" s="238" t="s">
        <v>86</v>
      </c>
      <c r="X603" s="238" t="s">
        <v>5760</v>
      </c>
      <c r="Y603" s="238" t="s">
        <v>5760</v>
      </c>
      <c r="Z603" s="238" t="s">
        <v>5574</v>
      </c>
      <c r="AA603" s="238" t="s">
        <v>5761</v>
      </c>
    </row>
    <row r="604" spans="1:28" x14ac:dyDescent="0.2">
      <c r="A604" s="238">
        <v>338185</v>
      </c>
      <c r="B604" s="238" t="s">
        <v>3950</v>
      </c>
      <c r="C604" s="238" t="s">
        <v>599</v>
      </c>
      <c r="D604" s="238" t="s">
        <v>668</v>
      </c>
      <c r="H604" s="238"/>
      <c r="I604" s="238" t="s">
        <v>4111</v>
      </c>
      <c r="N604" s="238">
        <v>2000</v>
      </c>
      <c r="W604" s="238" t="s">
        <v>4171</v>
      </c>
    </row>
    <row r="605" spans="1:28" x14ac:dyDescent="0.2">
      <c r="A605" s="238">
        <v>328126</v>
      </c>
      <c r="B605" s="238" t="s">
        <v>1406</v>
      </c>
      <c r="C605" s="238" t="s">
        <v>599</v>
      </c>
      <c r="D605" s="238" t="s">
        <v>668</v>
      </c>
      <c r="E605" s="238" t="s">
        <v>65</v>
      </c>
      <c r="H605" s="238"/>
      <c r="I605" s="238" t="s">
        <v>4111</v>
      </c>
      <c r="AB605" s="238" t="s">
        <v>7213</v>
      </c>
    </row>
    <row r="606" spans="1:28" x14ac:dyDescent="0.2">
      <c r="A606" s="238">
        <v>335948</v>
      </c>
      <c r="B606" s="238" t="s">
        <v>1980</v>
      </c>
      <c r="C606" s="238" t="s">
        <v>506</v>
      </c>
      <c r="D606" s="238" t="s">
        <v>668</v>
      </c>
      <c r="E606" s="238" t="s">
        <v>65</v>
      </c>
      <c r="F606" s="239">
        <v>30275</v>
      </c>
      <c r="G606" s="238" t="s">
        <v>84</v>
      </c>
      <c r="H606" s="238" t="s">
        <v>4110</v>
      </c>
      <c r="I606" s="238" t="s">
        <v>4111</v>
      </c>
      <c r="J606" s="238" t="s">
        <v>5335</v>
      </c>
      <c r="L606" s="238" t="s">
        <v>84</v>
      </c>
      <c r="X606" s="238" t="s">
        <v>5720</v>
      </c>
      <c r="Y606" s="238" t="s">
        <v>5720</v>
      </c>
      <c r="Z606" s="238" t="s">
        <v>5574</v>
      </c>
      <c r="AA606" s="238" t="s">
        <v>5111</v>
      </c>
    </row>
    <row r="607" spans="1:28" x14ac:dyDescent="0.2">
      <c r="A607" s="238">
        <v>338236</v>
      </c>
      <c r="B607" s="238" t="s">
        <v>3974</v>
      </c>
      <c r="C607" s="238" t="s">
        <v>195</v>
      </c>
      <c r="D607" s="238" t="s">
        <v>3975</v>
      </c>
      <c r="H607" s="238"/>
      <c r="I607" s="238" t="s">
        <v>4111</v>
      </c>
      <c r="N607" s="238">
        <v>2000</v>
      </c>
      <c r="V607" s="238" t="s">
        <v>4171</v>
      </c>
      <c r="W607" s="238" t="s">
        <v>4171</v>
      </c>
    </row>
    <row r="608" spans="1:28" x14ac:dyDescent="0.2">
      <c r="A608" s="238">
        <v>338804</v>
      </c>
      <c r="B608" s="238" t="s">
        <v>5012</v>
      </c>
      <c r="C608" s="238" t="s">
        <v>295</v>
      </c>
      <c r="D608" s="238" t="s">
        <v>4575</v>
      </c>
      <c r="E608" s="238" t="s">
        <v>66</v>
      </c>
      <c r="F608" s="239">
        <v>32629</v>
      </c>
      <c r="G608" s="238" t="s">
        <v>84</v>
      </c>
      <c r="H608" s="238" t="s">
        <v>4110</v>
      </c>
      <c r="I608" s="238" t="s">
        <v>4111</v>
      </c>
      <c r="J608" s="238" t="s">
        <v>85</v>
      </c>
      <c r="K608" s="238">
        <v>2007</v>
      </c>
      <c r="L608" s="238" t="s">
        <v>84</v>
      </c>
      <c r="X608" s="238" t="s">
        <v>7035</v>
      </c>
      <c r="Y608" s="238" t="s">
        <v>7036</v>
      </c>
      <c r="Z608" s="238" t="s">
        <v>7037</v>
      </c>
      <c r="AA608" s="238" t="s">
        <v>5109</v>
      </c>
    </row>
    <row r="609" spans="1:28" x14ac:dyDescent="0.2">
      <c r="A609" s="238">
        <v>335395</v>
      </c>
      <c r="B609" s="238" t="s">
        <v>2984</v>
      </c>
      <c r="C609" s="238" t="s">
        <v>198</v>
      </c>
      <c r="D609" s="238" t="s">
        <v>832</v>
      </c>
      <c r="H609" s="238"/>
      <c r="I609" s="238" t="s">
        <v>4111</v>
      </c>
      <c r="N609" s="238">
        <v>2000</v>
      </c>
      <c r="V609" s="238" t="s">
        <v>4171</v>
      </c>
      <c r="W609" s="238" t="s">
        <v>4171</v>
      </c>
    </row>
    <row r="610" spans="1:28" x14ac:dyDescent="0.2">
      <c r="A610" s="238">
        <v>334404</v>
      </c>
      <c r="B610" s="238" t="s">
        <v>1647</v>
      </c>
      <c r="C610" s="238" t="s">
        <v>195</v>
      </c>
      <c r="D610" s="238" t="s">
        <v>832</v>
      </c>
      <c r="H610" s="238"/>
      <c r="I610" s="238" t="s">
        <v>4111</v>
      </c>
      <c r="N610" s="238">
        <v>2000</v>
      </c>
      <c r="V610" s="238" t="s">
        <v>4171</v>
      </c>
      <c r="W610" s="238" t="s">
        <v>4171</v>
      </c>
      <c r="AB610" s="238" t="s">
        <v>7213</v>
      </c>
    </row>
    <row r="611" spans="1:28" x14ac:dyDescent="0.2">
      <c r="A611" s="238">
        <v>337230</v>
      </c>
      <c r="B611" s="238" t="s">
        <v>3422</v>
      </c>
      <c r="C611" s="238" t="s">
        <v>249</v>
      </c>
      <c r="D611" s="238" t="s">
        <v>3423</v>
      </c>
      <c r="H611" s="238"/>
      <c r="I611" s="238" t="s">
        <v>4111</v>
      </c>
      <c r="N611" s="238">
        <v>2000</v>
      </c>
      <c r="V611" s="238" t="s">
        <v>4171</v>
      </c>
      <c r="W611" s="238" t="s">
        <v>4171</v>
      </c>
    </row>
    <row r="612" spans="1:28" x14ac:dyDescent="0.2">
      <c r="A612" s="238">
        <v>335752</v>
      </c>
      <c r="B612" s="238" t="s">
        <v>3075</v>
      </c>
      <c r="C612" s="238" t="s">
        <v>299</v>
      </c>
      <c r="D612" s="238" t="s">
        <v>233</v>
      </c>
      <c r="H612" s="238"/>
      <c r="I612" s="238" t="s">
        <v>4111</v>
      </c>
      <c r="N612" s="238">
        <v>2000</v>
      </c>
      <c r="U612" s="238" t="s">
        <v>4171</v>
      </c>
      <c r="V612" s="238" t="s">
        <v>4171</v>
      </c>
      <c r="W612" s="238" t="s">
        <v>4171</v>
      </c>
    </row>
    <row r="613" spans="1:28" x14ac:dyDescent="0.2">
      <c r="A613" s="238">
        <v>338559</v>
      </c>
      <c r="B613" s="238" t="s">
        <v>4801</v>
      </c>
      <c r="C613" s="238" t="s">
        <v>484</v>
      </c>
      <c r="D613" s="238" t="s">
        <v>233</v>
      </c>
      <c r="E613" s="238" t="s">
        <v>65</v>
      </c>
      <c r="F613" s="239">
        <v>30956</v>
      </c>
      <c r="G613" s="238" t="s">
        <v>4037</v>
      </c>
      <c r="H613" s="238" t="s">
        <v>4110</v>
      </c>
      <c r="I613" s="238" t="s">
        <v>4111</v>
      </c>
      <c r="J613" s="238" t="s">
        <v>87</v>
      </c>
      <c r="K613" s="238">
        <v>2002</v>
      </c>
      <c r="L613" s="238" t="s">
        <v>84</v>
      </c>
      <c r="X613" s="238" t="s">
        <v>6517</v>
      </c>
      <c r="Y613" s="238" t="s">
        <v>6518</v>
      </c>
      <c r="Z613" s="238" t="s">
        <v>6519</v>
      </c>
      <c r="AA613" s="238" t="s">
        <v>5531</v>
      </c>
    </row>
    <row r="614" spans="1:28" x14ac:dyDescent="0.2">
      <c r="A614" s="238">
        <v>337978</v>
      </c>
      <c r="B614" s="238" t="s">
        <v>3848</v>
      </c>
      <c r="C614" s="238" t="s">
        <v>3494</v>
      </c>
      <c r="D614" s="238" t="s">
        <v>233</v>
      </c>
      <c r="E614" s="238" t="s">
        <v>65</v>
      </c>
      <c r="F614" s="239">
        <v>34881</v>
      </c>
      <c r="G614" s="238" t="s">
        <v>84</v>
      </c>
      <c r="H614" s="238" t="s">
        <v>4110</v>
      </c>
      <c r="I614" s="238" t="s">
        <v>4111</v>
      </c>
      <c r="J614" s="238" t="s">
        <v>87</v>
      </c>
      <c r="L614" s="238" t="s">
        <v>84</v>
      </c>
      <c r="X614" s="238" t="s">
        <v>6308</v>
      </c>
      <c r="Y614" s="238" t="s">
        <v>6308</v>
      </c>
      <c r="Z614" s="238" t="s">
        <v>6309</v>
      </c>
      <c r="AA614" s="238" t="s">
        <v>5620</v>
      </c>
    </row>
    <row r="615" spans="1:28" x14ac:dyDescent="0.2">
      <c r="A615" s="238">
        <v>337964</v>
      </c>
      <c r="B615" s="238" t="s">
        <v>3838</v>
      </c>
      <c r="C615" s="238" t="s">
        <v>243</v>
      </c>
      <c r="D615" s="238" t="s">
        <v>3839</v>
      </c>
      <c r="H615" s="238"/>
      <c r="I615" s="238" t="s">
        <v>4111</v>
      </c>
      <c r="N615" s="238">
        <v>2000</v>
      </c>
      <c r="W615" s="238" t="s">
        <v>4171</v>
      </c>
    </row>
    <row r="616" spans="1:28" x14ac:dyDescent="0.2">
      <c r="A616" s="238">
        <v>321288</v>
      </c>
      <c r="B616" s="238" t="s">
        <v>2717</v>
      </c>
      <c r="C616" s="238" t="s">
        <v>435</v>
      </c>
      <c r="D616" s="238" t="s">
        <v>2718</v>
      </c>
      <c r="H616" s="238"/>
      <c r="I616" s="238" t="s">
        <v>4111</v>
      </c>
      <c r="N616" s="238">
        <v>2000</v>
      </c>
      <c r="R616" s="238" t="s">
        <v>4171</v>
      </c>
      <c r="S616" s="238" t="s">
        <v>4171</v>
      </c>
      <c r="U616" s="238" t="s">
        <v>4171</v>
      </c>
      <c r="V616" s="238" t="s">
        <v>4171</v>
      </c>
      <c r="W616" s="238" t="s">
        <v>4171</v>
      </c>
      <c r="AB616" s="238" t="s">
        <v>7213</v>
      </c>
    </row>
    <row r="617" spans="1:28" x14ac:dyDescent="0.2">
      <c r="A617" s="238">
        <v>334625</v>
      </c>
      <c r="B617" s="238" t="s">
        <v>1681</v>
      </c>
      <c r="C617" s="238" t="s">
        <v>622</v>
      </c>
      <c r="D617" s="238" t="s">
        <v>1052</v>
      </c>
      <c r="H617" s="238"/>
      <c r="I617" s="238" t="s">
        <v>4111</v>
      </c>
      <c r="N617" s="238">
        <v>2000</v>
      </c>
      <c r="T617" s="238" t="s">
        <v>4171</v>
      </c>
      <c r="U617" s="238" t="s">
        <v>4171</v>
      </c>
      <c r="V617" s="238" t="s">
        <v>4171</v>
      </c>
      <c r="W617" s="238" t="s">
        <v>4171</v>
      </c>
      <c r="AB617" s="238" t="s">
        <v>7213</v>
      </c>
    </row>
    <row r="618" spans="1:28" x14ac:dyDescent="0.2">
      <c r="A618" s="238">
        <v>333885</v>
      </c>
      <c r="B618" s="238" t="s">
        <v>2478</v>
      </c>
      <c r="C618" s="238" t="s">
        <v>330</v>
      </c>
      <c r="D618" s="238" t="s">
        <v>1052</v>
      </c>
      <c r="H618" s="238"/>
      <c r="I618" s="238" t="s">
        <v>4111</v>
      </c>
      <c r="N618" s="238">
        <v>2000</v>
      </c>
      <c r="S618" s="238" t="s">
        <v>4171</v>
      </c>
      <c r="T618" s="238" t="s">
        <v>4171</v>
      </c>
      <c r="U618" s="238" t="s">
        <v>4171</v>
      </c>
      <c r="V618" s="238" t="s">
        <v>4171</v>
      </c>
      <c r="W618" s="238" t="s">
        <v>4171</v>
      </c>
      <c r="AB618" s="238" t="s">
        <v>7213</v>
      </c>
    </row>
    <row r="619" spans="1:28" x14ac:dyDescent="0.2">
      <c r="A619" s="238">
        <v>335774</v>
      </c>
      <c r="B619" s="238" t="s">
        <v>3080</v>
      </c>
      <c r="C619" s="238" t="s">
        <v>3081</v>
      </c>
      <c r="D619" s="238" t="s">
        <v>1052</v>
      </c>
      <c r="H619" s="238"/>
      <c r="I619" s="238" t="s">
        <v>4111</v>
      </c>
      <c r="N619" s="238">
        <v>2000</v>
      </c>
      <c r="U619" s="238" t="s">
        <v>4171</v>
      </c>
      <c r="V619" s="238" t="s">
        <v>4171</v>
      </c>
      <c r="W619" s="238" t="s">
        <v>4171</v>
      </c>
    </row>
    <row r="620" spans="1:28" x14ac:dyDescent="0.2">
      <c r="A620" s="238">
        <v>337820</v>
      </c>
      <c r="B620" s="238" t="s">
        <v>3772</v>
      </c>
      <c r="C620" s="238" t="s">
        <v>195</v>
      </c>
      <c r="D620" s="238" t="s">
        <v>1052</v>
      </c>
      <c r="H620" s="238"/>
      <c r="I620" s="238" t="s">
        <v>4111</v>
      </c>
      <c r="N620" s="238">
        <v>2000</v>
      </c>
      <c r="V620" s="238" t="s">
        <v>4171</v>
      </c>
      <c r="W620" s="238" t="s">
        <v>4171</v>
      </c>
    </row>
    <row r="621" spans="1:28" x14ac:dyDescent="0.2">
      <c r="A621" s="238">
        <v>318204</v>
      </c>
      <c r="B621" s="238" t="s">
        <v>1217</v>
      </c>
      <c r="C621" s="238" t="s">
        <v>666</v>
      </c>
      <c r="D621" s="238" t="s">
        <v>362</v>
      </c>
      <c r="H621" s="238"/>
      <c r="I621" s="238" t="s">
        <v>4111</v>
      </c>
      <c r="N621" s="238">
        <v>2000</v>
      </c>
      <c r="V621" s="238" t="s">
        <v>4171</v>
      </c>
      <c r="W621" s="238" t="s">
        <v>4171</v>
      </c>
    </row>
    <row r="622" spans="1:28" x14ac:dyDescent="0.2">
      <c r="A622" s="238">
        <v>335651</v>
      </c>
      <c r="B622" s="238" t="s">
        <v>1909</v>
      </c>
      <c r="C622" s="238" t="s">
        <v>1910</v>
      </c>
      <c r="D622" s="238" t="s">
        <v>362</v>
      </c>
      <c r="H622" s="238"/>
      <c r="I622" s="238" t="s">
        <v>4111</v>
      </c>
      <c r="N622" s="238">
        <v>2000</v>
      </c>
      <c r="W622" s="238" t="s">
        <v>4171</v>
      </c>
    </row>
    <row r="623" spans="1:28" x14ac:dyDescent="0.2">
      <c r="A623" s="238">
        <v>335799</v>
      </c>
      <c r="B623" s="238" t="s">
        <v>3084</v>
      </c>
      <c r="C623" s="238" t="s">
        <v>203</v>
      </c>
      <c r="D623" s="238" t="s">
        <v>615</v>
      </c>
      <c r="H623" s="238"/>
      <c r="I623" s="238" t="s">
        <v>4111</v>
      </c>
      <c r="N623" s="238">
        <v>2000</v>
      </c>
      <c r="U623" s="238" t="s">
        <v>4171</v>
      </c>
      <c r="V623" s="238" t="s">
        <v>4171</v>
      </c>
      <c r="W623" s="238" t="s">
        <v>4171</v>
      </c>
    </row>
    <row r="624" spans="1:28" x14ac:dyDescent="0.2">
      <c r="A624" s="238">
        <v>336463</v>
      </c>
      <c r="B624" s="238" t="s">
        <v>3298</v>
      </c>
      <c r="C624" s="238" t="s">
        <v>203</v>
      </c>
      <c r="D624" s="238" t="s">
        <v>615</v>
      </c>
      <c r="H624" s="238"/>
      <c r="I624" s="238" t="s">
        <v>4111</v>
      </c>
      <c r="N624" s="238">
        <v>2000</v>
      </c>
      <c r="U624" s="238" t="s">
        <v>4171</v>
      </c>
      <c r="V624" s="238" t="s">
        <v>4171</v>
      </c>
      <c r="W624" s="238" t="s">
        <v>4171</v>
      </c>
    </row>
    <row r="625" spans="1:28" x14ac:dyDescent="0.2">
      <c r="A625" s="238">
        <v>328133</v>
      </c>
      <c r="B625" s="238" t="s">
        <v>2790</v>
      </c>
      <c r="C625" s="238" t="s">
        <v>267</v>
      </c>
      <c r="D625" s="238" t="s">
        <v>615</v>
      </c>
      <c r="H625" s="238"/>
      <c r="I625" s="238" t="s">
        <v>4111</v>
      </c>
      <c r="N625" s="238">
        <v>2000</v>
      </c>
      <c r="W625" s="238" t="s">
        <v>4171</v>
      </c>
      <c r="AB625" s="238" t="s">
        <v>7213</v>
      </c>
    </row>
    <row r="626" spans="1:28" x14ac:dyDescent="0.2">
      <c r="A626" s="238">
        <v>337791</v>
      </c>
      <c r="B626" s="238" t="s">
        <v>3756</v>
      </c>
      <c r="C626" s="238" t="s">
        <v>245</v>
      </c>
      <c r="D626" s="238" t="s">
        <v>615</v>
      </c>
      <c r="H626" s="238"/>
      <c r="I626" s="238" t="s">
        <v>4111</v>
      </c>
      <c r="N626" s="238">
        <v>2000</v>
      </c>
      <c r="W626" s="238" t="s">
        <v>4171</v>
      </c>
    </row>
    <row r="627" spans="1:28" x14ac:dyDescent="0.2">
      <c r="A627" s="238">
        <v>335865</v>
      </c>
      <c r="B627" s="238" t="s">
        <v>1958</v>
      </c>
      <c r="C627" s="238" t="s">
        <v>245</v>
      </c>
      <c r="D627" s="238" t="s">
        <v>615</v>
      </c>
      <c r="E627" s="238" t="s">
        <v>65</v>
      </c>
      <c r="F627" s="239">
        <v>34066</v>
      </c>
      <c r="G627" s="238" t="s">
        <v>4469</v>
      </c>
      <c r="H627" s="238" t="s">
        <v>4110</v>
      </c>
      <c r="I627" s="238" t="s">
        <v>4111</v>
      </c>
      <c r="J627" s="238" t="s">
        <v>87</v>
      </c>
      <c r="L627" s="238" t="s">
        <v>92</v>
      </c>
      <c r="X627" s="238" t="s">
        <v>5712</v>
      </c>
      <c r="Y627" s="238" t="s">
        <v>5712</v>
      </c>
      <c r="Z627" s="238" t="s">
        <v>5713</v>
      </c>
      <c r="AA627" s="238" t="s">
        <v>5714</v>
      </c>
    </row>
    <row r="628" spans="1:28" x14ac:dyDescent="0.2">
      <c r="A628" s="238">
        <v>338653</v>
      </c>
      <c r="B628" s="238" t="s">
        <v>4885</v>
      </c>
      <c r="C628" s="238" t="s">
        <v>378</v>
      </c>
      <c r="D628" s="238" t="s">
        <v>615</v>
      </c>
      <c r="E628" s="238" t="s">
        <v>65</v>
      </c>
      <c r="F628" s="239">
        <v>25228</v>
      </c>
      <c r="G628" s="238" t="s">
        <v>4021</v>
      </c>
      <c r="H628" s="238" t="s">
        <v>4110</v>
      </c>
      <c r="I628" s="238" t="s">
        <v>4111</v>
      </c>
      <c r="J628" s="238" t="s">
        <v>85</v>
      </c>
      <c r="K628" s="238">
        <v>1987</v>
      </c>
      <c r="L628" s="238" t="s">
        <v>86</v>
      </c>
      <c r="X628" s="238" t="s">
        <v>6717</v>
      </c>
      <c r="Y628" s="238" t="s">
        <v>6718</v>
      </c>
      <c r="Z628" s="238" t="s">
        <v>6719</v>
      </c>
      <c r="AA628" s="238" t="s">
        <v>5548</v>
      </c>
    </row>
    <row r="629" spans="1:28" x14ac:dyDescent="0.2">
      <c r="A629" s="238">
        <v>336489</v>
      </c>
      <c r="B629" s="238" t="s">
        <v>2117</v>
      </c>
      <c r="C629" s="238" t="s">
        <v>496</v>
      </c>
      <c r="D629" s="238" t="s">
        <v>615</v>
      </c>
      <c r="E629" s="238" t="s">
        <v>65</v>
      </c>
      <c r="F629" s="239">
        <v>35065</v>
      </c>
      <c r="G629" s="238" t="s">
        <v>4077</v>
      </c>
      <c r="H629" s="238" t="s">
        <v>4110</v>
      </c>
      <c r="I629" s="238" t="s">
        <v>4111</v>
      </c>
      <c r="J629" s="238" t="s">
        <v>87</v>
      </c>
      <c r="L629" s="238" t="s">
        <v>100</v>
      </c>
      <c r="X629" s="238" t="s">
        <v>5764</v>
      </c>
      <c r="Y629" s="238" t="s">
        <v>5764</v>
      </c>
      <c r="Z629" s="238" t="s">
        <v>5765</v>
      </c>
      <c r="AA629" s="238" t="s">
        <v>5112</v>
      </c>
    </row>
    <row r="630" spans="1:28" x14ac:dyDescent="0.2">
      <c r="A630" s="238">
        <v>332642</v>
      </c>
      <c r="B630" s="238" t="s">
        <v>1549</v>
      </c>
      <c r="C630" s="238" t="s">
        <v>392</v>
      </c>
      <c r="D630" s="238" t="s">
        <v>615</v>
      </c>
      <c r="E630" s="238" t="s">
        <v>65</v>
      </c>
      <c r="F630" s="239">
        <v>35796</v>
      </c>
      <c r="G630" s="238" t="s">
        <v>84</v>
      </c>
      <c r="H630" s="238" t="s">
        <v>4110</v>
      </c>
      <c r="I630" s="238" t="s">
        <v>4111</v>
      </c>
      <c r="J630" s="238" t="s">
        <v>85</v>
      </c>
      <c r="L630" s="238" t="s">
        <v>84</v>
      </c>
      <c r="X630" s="238" t="s">
        <v>5470</v>
      </c>
      <c r="Y630" s="238" t="s">
        <v>5470</v>
      </c>
      <c r="Z630" s="238" t="s">
        <v>5471</v>
      </c>
      <c r="AA630" s="238" t="s">
        <v>5123</v>
      </c>
      <c r="AB630" s="238" t="s">
        <v>7213</v>
      </c>
    </row>
    <row r="631" spans="1:28" x14ac:dyDescent="0.2">
      <c r="A631" s="238">
        <v>324395</v>
      </c>
      <c r="B631" s="238" t="s">
        <v>4436</v>
      </c>
      <c r="C631" s="238" t="s">
        <v>672</v>
      </c>
      <c r="D631" s="238" t="s">
        <v>615</v>
      </c>
      <c r="H631" s="238"/>
      <c r="I631" s="238" t="s">
        <v>4111</v>
      </c>
      <c r="N631" s="238">
        <v>2000</v>
      </c>
      <c r="AB631" s="238" t="s">
        <v>7214</v>
      </c>
    </row>
    <row r="632" spans="1:28" x14ac:dyDescent="0.2">
      <c r="A632" s="238">
        <v>329083</v>
      </c>
      <c r="B632" s="238" t="s">
        <v>768</v>
      </c>
      <c r="C632" s="238" t="s">
        <v>2801</v>
      </c>
      <c r="D632" s="238" t="s">
        <v>615</v>
      </c>
      <c r="H632" s="238"/>
      <c r="I632" s="238" t="s">
        <v>4111</v>
      </c>
      <c r="N632" s="238">
        <v>2000</v>
      </c>
      <c r="R632" s="238" t="s">
        <v>4171</v>
      </c>
      <c r="T632" s="238" t="s">
        <v>4171</v>
      </c>
      <c r="U632" s="238" t="s">
        <v>4171</v>
      </c>
      <c r="V632" s="238" t="s">
        <v>4171</v>
      </c>
      <c r="W632" s="238" t="s">
        <v>4171</v>
      </c>
      <c r="AB632" s="238" t="s">
        <v>7213</v>
      </c>
    </row>
    <row r="633" spans="1:28" x14ac:dyDescent="0.2">
      <c r="A633" s="238">
        <v>335969</v>
      </c>
      <c r="B633" s="238" t="s">
        <v>3145</v>
      </c>
      <c r="C633" s="238" t="s">
        <v>767</v>
      </c>
      <c r="D633" s="238" t="s">
        <v>615</v>
      </c>
      <c r="H633" s="238"/>
      <c r="I633" s="238" t="s">
        <v>4111</v>
      </c>
      <c r="N633" s="238">
        <v>2000</v>
      </c>
      <c r="U633" s="238" t="s">
        <v>4171</v>
      </c>
      <c r="V633" s="238" t="s">
        <v>4171</v>
      </c>
      <c r="W633" s="238" t="s">
        <v>4171</v>
      </c>
    </row>
    <row r="634" spans="1:28" x14ac:dyDescent="0.2">
      <c r="A634" s="238">
        <v>338209</v>
      </c>
      <c r="B634" s="238" t="s">
        <v>3965</v>
      </c>
      <c r="C634" s="238" t="s">
        <v>3473</v>
      </c>
      <c r="D634" s="238" t="s">
        <v>615</v>
      </c>
      <c r="H634" s="238"/>
      <c r="I634" s="238" t="s">
        <v>4111</v>
      </c>
      <c r="N634" s="238">
        <v>2000</v>
      </c>
      <c r="W634" s="238" t="s">
        <v>4171</v>
      </c>
    </row>
    <row r="635" spans="1:28" x14ac:dyDescent="0.2">
      <c r="A635" s="238">
        <v>334790</v>
      </c>
      <c r="B635" s="238" t="s">
        <v>4221</v>
      </c>
      <c r="C635" s="238" t="s">
        <v>4222</v>
      </c>
      <c r="D635" s="238" t="s">
        <v>416</v>
      </c>
      <c r="H635" s="238"/>
      <c r="I635" s="238" t="s">
        <v>4111</v>
      </c>
      <c r="N635" s="238">
        <v>2000</v>
      </c>
      <c r="AB635" s="238" t="s">
        <v>7214</v>
      </c>
    </row>
    <row r="636" spans="1:28" x14ac:dyDescent="0.2">
      <c r="A636" s="238">
        <v>338619</v>
      </c>
      <c r="B636" s="238" t="s">
        <v>4848</v>
      </c>
      <c r="C636" s="238" t="s">
        <v>245</v>
      </c>
      <c r="D636" s="238" t="s">
        <v>416</v>
      </c>
      <c r="E636" s="238" t="s">
        <v>65</v>
      </c>
      <c r="F636" s="239">
        <v>36161</v>
      </c>
      <c r="G636" s="238" t="s">
        <v>4083</v>
      </c>
      <c r="H636" s="238" t="s">
        <v>4110</v>
      </c>
      <c r="I636" s="238" t="s">
        <v>4111</v>
      </c>
      <c r="J636" s="238" t="s">
        <v>85</v>
      </c>
      <c r="K636" s="238">
        <v>2017</v>
      </c>
      <c r="L636" s="238" t="s">
        <v>99</v>
      </c>
      <c r="X636" s="238" t="s">
        <v>6641</v>
      </c>
      <c r="Y636" s="238" t="s">
        <v>6642</v>
      </c>
      <c r="Z636" s="238" t="s">
        <v>5599</v>
      </c>
      <c r="AA636" s="238" t="s">
        <v>5111</v>
      </c>
    </row>
    <row r="637" spans="1:28" x14ac:dyDescent="0.2">
      <c r="A637" s="238">
        <v>334219</v>
      </c>
      <c r="B637" s="238" t="s">
        <v>1634</v>
      </c>
      <c r="C637" s="238" t="s">
        <v>240</v>
      </c>
      <c r="D637" s="238" t="s">
        <v>416</v>
      </c>
      <c r="H637" s="238"/>
      <c r="I637" s="238" t="s">
        <v>4111</v>
      </c>
      <c r="N637" s="238">
        <v>2000</v>
      </c>
      <c r="T637" s="238" t="s">
        <v>4171</v>
      </c>
      <c r="U637" s="238" t="s">
        <v>4171</v>
      </c>
      <c r="V637" s="238" t="s">
        <v>4171</v>
      </c>
      <c r="W637" s="238" t="s">
        <v>4171</v>
      </c>
      <c r="AB637" s="238" t="s">
        <v>7213</v>
      </c>
    </row>
    <row r="638" spans="1:28" x14ac:dyDescent="0.2">
      <c r="A638" s="238">
        <v>333953</v>
      </c>
      <c r="B638" s="238" t="s">
        <v>1601</v>
      </c>
      <c r="C638" s="238" t="s">
        <v>435</v>
      </c>
      <c r="D638" s="238" t="s">
        <v>416</v>
      </c>
      <c r="H638" s="238"/>
      <c r="I638" s="238" t="s">
        <v>4111</v>
      </c>
      <c r="N638" s="238">
        <v>2000</v>
      </c>
      <c r="S638" s="238" t="s">
        <v>4171</v>
      </c>
      <c r="U638" s="238" t="s">
        <v>4171</v>
      </c>
      <c r="V638" s="238" t="s">
        <v>4171</v>
      </c>
      <c r="W638" s="238" t="s">
        <v>4171</v>
      </c>
      <c r="AB638" s="238" t="s">
        <v>7213</v>
      </c>
    </row>
    <row r="639" spans="1:28" x14ac:dyDescent="0.2">
      <c r="A639" s="238">
        <v>338673</v>
      </c>
      <c r="B639" s="238" t="s">
        <v>4904</v>
      </c>
      <c r="C639" s="238" t="s">
        <v>2498</v>
      </c>
      <c r="D639" s="238" t="s">
        <v>416</v>
      </c>
      <c r="E639" s="238" t="s">
        <v>65</v>
      </c>
      <c r="F639" s="239">
        <v>25711</v>
      </c>
      <c r="G639" s="238" t="s">
        <v>6759</v>
      </c>
      <c r="H639" s="238" t="s">
        <v>4110</v>
      </c>
      <c r="I639" s="238" t="s">
        <v>4111</v>
      </c>
      <c r="J639" s="238" t="s">
        <v>87</v>
      </c>
      <c r="K639" s="238">
        <v>2013</v>
      </c>
      <c r="L639" s="238" t="s">
        <v>99</v>
      </c>
      <c r="X639" s="238" t="s">
        <v>6760</v>
      </c>
      <c r="Y639" s="238" t="s">
        <v>6761</v>
      </c>
      <c r="Z639" s="238" t="s">
        <v>5573</v>
      </c>
      <c r="AA639" s="238" t="s">
        <v>5111</v>
      </c>
    </row>
    <row r="640" spans="1:28" x14ac:dyDescent="0.2">
      <c r="A640" s="238">
        <v>331956</v>
      </c>
      <c r="B640" s="238" t="s">
        <v>1524</v>
      </c>
      <c r="C640" s="238" t="s">
        <v>566</v>
      </c>
      <c r="D640" s="238" t="s">
        <v>416</v>
      </c>
      <c r="H640" s="238"/>
      <c r="I640" s="238" t="s">
        <v>4111</v>
      </c>
      <c r="N640" s="238">
        <v>2000</v>
      </c>
      <c r="T640" s="238" t="s">
        <v>4171</v>
      </c>
      <c r="U640" s="238" t="s">
        <v>4171</v>
      </c>
      <c r="V640" s="238" t="s">
        <v>4171</v>
      </c>
      <c r="W640" s="238" t="s">
        <v>4171</v>
      </c>
    </row>
    <row r="641" spans="1:28" x14ac:dyDescent="0.2">
      <c r="A641" s="238">
        <v>336085</v>
      </c>
      <c r="B641" s="238" t="s">
        <v>2009</v>
      </c>
      <c r="C641" s="238" t="s">
        <v>557</v>
      </c>
      <c r="D641" s="238" t="s">
        <v>416</v>
      </c>
      <c r="E641" s="238" t="s">
        <v>65</v>
      </c>
      <c r="F641" s="239">
        <v>35134</v>
      </c>
      <c r="G641" s="238" t="s">
        <v>102</v>
      </c>
      <c r="H641" s="238" t="s">
        <v>4110</v>
      </c>
      <c r="I641" s="238" t="s">
        <v>4111</v>
      </c>
      <c r="J641" s="238" t="s">
        <v>85</v>
      </c>
      <c r="L641" s="238" t="s">
        <v>102</v>
      </c>
      <c r="X641" s="238" t="s">
        <v>5733</v>
      </c>
      <c r="Y641" s="238" t="s">
        <v>5733</v>
      </c>
      <c r="Z641" s="238" t="s">
        <v>5734</v>
      </c>
      <c r="AA641" s="238" t="s">
        <v>5525</v>
      </c>
    </row>
    <row r="642" spans="1:28" x14ac:dyDescent="0.2">
      <c r="A642" s="238">
        <v>336042</v>
      </c>
      <c r="B642" s="238" t="s">
        <v>3166</v>
      </c>
      <c r="C642" s="238" t="s">
        <v>933</v>
      </c>
      <c r="D642" s="238" t="s">
        <v>416</v>
      </c>
      <c r="H642" s="238"/>
      <c r="I642" s="238" t="s">
        <v>4111</v>
      </c>
      <c r="N642" s="238">
        <v>2000</v>
      </c>
      <c r="U642" s="238" t="s">
        <v>4171</v>
      </c>
      <c r="V642" s="238" t="s">
        <v>4171</v>
      </c>
      <c r="W642" s="238" t="s">
        <v>4171</v>
      </c>
    </row>
    <row r="643" spans="1:28" x14ac:dyDescent="0.2">
      <c r="A643" s="238">
        <v>328533</v>
      </c>
      <c r="B643" s="238" t="s">
        <v>1470</v>
      </c>
      <c r="C643" s="238" t="s">
        <v>198</v>
      </c>
      <c r="D643" s="238" t="s">
        <v>416</v>
      </c>
      <c r="H643" s="238"/>
      <c r="I643" s="238" t="s">
        <v>4111</v>
      </c>
      <c r="N643" s="238">
        <v>2000</v>
      </c>
      <c r="T643" s="238" t="s">
        <v>4171</v>
      </c>
      <c r="U643" s="238" t="s">
        <v>4171</v>
      </c>
      <c r="V643" s="238" t="s">
        <v>4171</v>
      </c>
      <c r="W643" s="238" t="s">
        <v>4171</v>
      </c>
      <c r="AB643" s="238" t="s">
        <v>7213</v>
      </c>
    </row>
    <row r="644" spans="1:28" x14ac:dyDescent="0.2">
      <c r="A644" s="238">
        <v>334628</v>
      </c>
      <c r="B644" s="238" t="s">
        <v>1392</v>
      </c>
      <c r="C644" s="238" t="s">
        <v>706</v>
      </c>
      <c r="D644" s="238" t="s">
        <v>416</v>
      </c>
      <c r="H644" s="238"/>
      <c r="I644" s="238" t="s">
        <v>4111</v>
      </c>
      <c r="N644" s="238">
        <v>2000</v>
      </c>
      <c r="U644" s="238" t="s">
        <v>4171</v>
      </c>
      <c r="V644" s="238" t="s">
        <v>4171</v>
      </c>
      <c r="W644" s="238" t="s">
        <v>4171</v>
      </c>
      <c r="AB644" s="238" t="s">
        <v>7213</v>
      </c>
    </row>
    <row r="645" spans="1:28" x14ac:dyDescent="0.2">
      <c r="A645" s="238">
        <v>337566</v>
      </c>
      <c r="B645" s="238" t="s">
        <v>3650</v>
      </c>
      <c r="C645" s="238" t="s">
        <v>290</v>
      </c>
      <c r="D645" s="238" t="s">
        <v>416</v>
      </c>
      <c r="H645" s="238"/>
      <c r="I645" s="238" t="s">
        <v>4111</v>
      </c>
      <c r="N645" s="238">
        <v>2000</v>
      </c>
      <c r="V645" s="238" t="s">
        <v>4171</v>
      </c>
      <c r="W645" s="238" t="s">
        <v>4171</v>
      </c>
    </row>
    <row r="646" spans="1:28" x14ac:dyDescent="0.2">
      <c r="A646" s="238">
        <v>333838</v>
      </c>
      <c r="B646" s="238" t="s">
        <v>1342</v>
      </c>
      <c r="C646" s="238" t="s">
        <v>297</v>
      </c>
      <c r="D646" s="238" t="s">
        <v>416</v>
      </c>
      <c r="H646" s="238"/>
      <c r="I646" s="238" t="s">
        <v>4111</v>
      </c>
      <c r="N646" s="238">
        <v>2000</v>
      </c>
      <c r="U646" s="238" t="s">
        <v>4171</v>
      </c>
      <c r="V646" s="238" t="s">
        <v>4171</v>
      </c>
      <c r="W646" s="238" t="s">
        <v>4171</v>
      </c>
    </row>
    <row r="647" spans="1:28" x14ac:dyDescent="0.2">
      <c r="A647" s="238">
        <v>325318</v>
      </c>
      <c r="B647" s="238" t="s">
        <v>4370</v>
      </c>
      <c r="C647" s="238" t="s">
        <v>327</v>
      </c>
      <c r="D647" s="238" t="s">
        <v>416</v>
      </c>
      <c r="H647" s="238"/>
      <c r="I647" s="238" t="s">
        <v>4111</v>
      </c>
      <c r="N647" s="238">
        <v>2000</v>
      </c>
      <c r="V647" s="238" t="s">
        <v>4171</v>
      </c>
      <c r="AB647" s="238" t="s">
        <v>7214</v>
      </c>
    </row>
    <row r="648" spans="1:28" x14ac:dyDescent="0.2">
      <c r="A648" s="238">
        <v>338581</v>
      </c>
      <c r="B648" s="238" t="s">
        <v>4818</v>
      </c>
      <c r="C648" s="238" t="s">
        <v>198</v>
      </c>
      <c r="D648" s="238" t="s">
        <v>4547</v>
      </c>
      <c r="E648" s="238" t="s">
        <v>66</v>
      </c>
      <c r="F648" s="239">
        <v>32554</v>
      </c>
      <c r="G648" s="238" t="s">
        <v>4492</v>
      </c>
      <c r="H648" s="238" t="s">
        <v>4110</v>
      </c>
      <c r="I648" s="238" t="s">
        <v>4111</v>
      </c>
      <c r="J648" s="238" t="s">
        <v>85</v>
      </c>
      <c r="K648" s="238">
        <v>2007</v>
      </c>
      <c r="L648" s="238" t="s">
        <v>86</v>
      </c>
      <c r="X648" s="238" t="s">
        <v>6562</v>
      </c>
      <c r="Y648" s="238" t="s">
        <v>5280</v>
      </c>
      <c r="Z648" s="238" t="s">
        <v>5863</v>
      </c>
      <c r="AA648" s="238" t="s">
        <v>5903</v>
      </c>
    </row>
    <row r="649" spans="1:28" x14ac:dyDescent="0.2">
      <c r="A649" s="238">
        <v>331531</v>
      </c>
      <c r="B649" s="238" t="s">
        <v>4210</v>
      </c>
      <c r="C649" s="238" t="s">
        <v>203</v>
      </c>
      <c r="D649" s="238" t="s">
        <v>401</v>
      </c>
      <c r="H649" s="238"/>
      <c r="I649" s="238" t="s">
        <v>4111</v>
      </c>
      <c r="N649" s="238">
        <v>2000</v>
      </c>
      <c r="AB649" s="238" t="s">
        <v>7214</v>
      </c>
    </row>
    <row r="650" spans="1:28" x14ac:dyDescent="0.2">
      <c r="A650" s="238">
        <v>335934</v>
      </c>
      <c r="B650" s="238" t="s">
        <v>1977</v>
      </c>
      <c r="C650" s="238" t="s">
        <v>267</v>
      </c>
      <c r="D650" s="238" t="s">
        <v>401</v>
      </c>
      <c r="H650" s="238"/>
      <c r="I650" s="238" t="s">
        <v>4111</v>
      </c>
      <c r="N650" s="238">
        <v>2000</v>
      </c>
      <c r="V650" s="238" t="s">
        <v>4171</v>
      </c>
      <c r="W650" s="238" t="s">
        <v>4171</v>
      </c>
    </row>
    <row r="651" spans="1:28" x14ac:dyDescent="0.2">
      <c r="A651" s="238">
        <v>335240</v>
      </c>
      <c r="B651" s="238" t="s">
        <v>2930</v>
      </c>
      <c r="C651" s="238" t="s">
        <v>228</v>
      </c>
      <c r="D651" s="238" t="s">
        <v>401</v>
      </c>
      <c r="H651" s="238"/>
      <c r="I651" s="238" t="s">
        <v>4111</v>
      </c>
      <c r="N651" s="238">
        <v>2000</v>
      </c>
      <c r="U651" s="238" t="s">
        <v>4171</v>
      </c>
      <c r="V651" s="238" t="s">
        <v>4171</v>
      </c>
      <c r="W651" s="238" t="s">
        <v>4171</v>
      </c>
    </row>
    <row r="652" spans="1:28" x14ac:dyDescent="0.2">
      <c r="A652" s="238">
        <v>323229</v>
      </c>
      <c r="B652" s="238" t="s">
        <v>1711</v>
      </c>
      <c r="C652" s="238" t="s">
        <v>249</v>
      </c>
      <c r="D652" s="238" t="s">
        <v>401</v>
      </c>
      <c r="H652" s="238"/>
      <c r="I652" s="238" t="s">
        <v>4111</v>
      </c>
      <c r="N652" s="238">
        <v>2000</v>
      </c>
      <c r="V652" s="238" t="s">
        <v>4171</v>
      </c>
      <c r="W652" s="238" t="s">
        <v>4171</v>
      </c>
    </row>
    <row r="653" spans="1:28" x14ac:dyDescent="0.2">
      <c r="A653" s="238">
        <v>337405</v>
      </c>
      <c r="B653" s="238" t="s">
        <v>3561</v>
      </c>
      <c r="C653" s="238" t="s">
        <v>690</v>
      </c>
      <c r="D653" s="238" t="s">
        <v>401</v>
      </c>
      <c r="H653" s="238"/>
      <c r="I653" s="238" t="s">
        <v>4111</v>
      </c>
      <c r="N653" s="238">
        <v>2000</v>
      </c>
      <c r="V653" s="238" t="s">
        <v>4171</v>
      </c>
      <c r="W653" s="238" t="s">
        <v>4171</v>
      </c>
    </row>
    <row r="654" spans="1:28" x14ac:dyDescent="0.2">
      <c r="A654" s="238">
        <v>334226</v>
      </c>
      <c r="B654" s="238" t="s">
        <v>4325</v>
      </c>
      <c r="C654" s="238" t="s">
        <v>496</v>
      </c>
      <c r="D654" s="238" t="s">
        <v>401</v>
      </c>
      <c r="H654" s="238"/>
      <c r="I654" s="238" t="s">
        <v>4111</v>
      </c>
      <c r="N654" s="238">
        <v>2000</v>
      </c>
      <c r="AB654" s="238" t="s">
        <v>7214</v>
      </c>
    </row>
    <row r="655" spans="1:28" x14ac:dyDescent="0.2">
      <c r="A655" s="238">
        <v>338839</v>
      </c>
      <c r="B655" s="238" t="s">
        <v>5039</v>
      </c>
      <c r="C655" s="238" t="s">
        <v>324</v>
      </c>
      <c r="D655" s="238" t="s">
        <v>401</v>
      </c>
      <c r="E655" s="238" t="s">
        <v>66</v>
      </c>
      <c r="F655" s="239">
        <v>30682</v>
      </c>
      <c r="G655" s="238" t="s">
        <v>4557</v>
      </c>
      <c r="H655" s="238" t="s">
        <v>4110</v>
      </c>
      <c r="I655" s="238" t="s">
        <v>4111</v>
      </c>
      <c r="J655" s="238" t="s">
        <v>85</v>
      </c>
      <c r="K655" s="238">
        <v>2001</v>
      </c>
      <c r="L655" s="238" t="s">
        <v>86</v>
      </c>
      <c r="X655" s="238" t="s">
        <v>7095</v>
      </c>
      <c r="Y655" s="238" t="s">
        <v>7096</v>
      </c>
      <c r="Z655" s="238" t="s">
        <v>5933</v>
      </c>
      <c r="AA655" s="238" t="s">
        <v>7097</v>
      </c>
    </row>
    <row r="656" spans="1:28" x14ac:dyDescent="0.2">
      <c r="A656" s="238">
        <v>334754</v>
      </c>
      <c r="B656" s="238" t="s">
        <v>1688</v>
      </c>
      <c r="C656" s="238" t="s">
        <v>203</v>
      </c>
      <c r="D656" s="238" t="s">
        <v>393</v>
      </c>
      <c r="H656" s="238"/>
      <c r="I656" s="238" t="s">
        <v>4111</v>
      </c>
      <c r="N656" s="238">
        <v>2000</v>
      </c>
      <c r="T656" s="238" t="s">
        <v>4171</v>
      </c>
      <c r="U656" s="238" t="s">
        <v>4171</v>
      </c>
      <c r="V656" s="238" t="s">
        <v>4171</v>
      </c>
      <c r="W656" s="238" t="s">
        <v>4171</v>
      </c>
      <c r="AB656" s="238" t="s">
        <v>7213</v>
      </c>
    </row>
    <row r="657" spans="1:28" x14ac:dyDescent="0.2">
      <c r="A657" s="238">
        <v>334105</v>
      </c>
      <c r="B657" s="238" t="s">
        <v>2531</v>
      </c>
      <c r="C657" s="238" t="s">
        <v>485</v>
      </c>
      <c r="D657" s="238" t="s">
        <v>393</v>
      </c>
      <c r="H657" s="238"/>
      <c r="I657" s="238" t="s">
        <v>4111</v>
      </c>
      <c r="N657" s="238">
        <v>2000</v>
      </c>
      <c r="S657" s="238" t="s">
        <v>4171</v>
      </c>
      <c r="T657" s="238" t="s">
        <v>4171</v>
      </c>
      <c r="U657" s="238" t="s">
        <v>4171</v>
      </c>
      <c r="V657" s="238" t="s">
        <v>4171</v>
      </c>
      <c r="W657" s="238" t="s">
        <v>4171</v>
      </c>
      <c r="AB657" s="238" t="s">
        <v>7213</v>
      </c>
    </row>
    <row r="658" spans="1:28" x14ac:dyDescent="0.2">
      <c r="A658" s="238">
        <v>329340</v>
      </c>
      <c r="B658" s="238" t="s">
        <v>4224</v>
      </c>
      <c r="C658" s="238" t="s">
        <v>333</v>
      </c>
      <c r="D658" s="238" t="s">
        <v>393</v>
      </c>
      <c r="H658" s="238"/>
      <c r="I658" s="238" t="s">
        <v>4111</v>
      </c>
      <c r="N658" s="238">
        <v>2000</v>
      </c>
      <c r="T658" s="238" t="s">
        <v>4171</v>
      </c>
      <c r="U658" s="238" t="s">
        <v>4171</v>
      </c>
      <c r="V658" s="238" t="s">
        <v>4171</v>
      </c>
      <c r="AB658" s="238" t="s">
        <v>7214</v>
      </c>
    </row>
    <row r="659" spans="1:28" x14ac:dyDescent="0.2">
      <c r="A659" s="238">
        <v>336345</v>
      </c>
      <c r="B659" s="238" t="s">
        <v>2080</v>
      </c>
      <c r="C659" s="238" t="s">
        <v>878</v>
      </c>
      <c r="D659" s="238" t="s">
        <v>393</v>
      </c>
      <c r="H659" s="238"/>
      <c r="I659" s="238" t="s">
        <v>4111</v>
      </c>
      <c r="N659" s="238">
        <v>2000</v>
      </c>
      <c r="V659" s="238" t="s">
        <v>4171</v>
      </c>
      <c r="W659" s="238" t="s">
        <v>4171</v>
      </c>
    </row>
    <row r="660" spans="1:28" x14ac:dyDescent="0.2">
      <c r="A660" s="238">
        <v>334767</v>
      </c>
      <c r="B660" s="238" t="s">
        <v>1197</v>
      </c>
      <c r="C660" s="238" t="s">
        <v>245</v>
      </c>
      <c r="D660" s="238" t="s">
        <v>393</v>
      </c>
      <c r="E660" s="238" t="s">
        <v>65</v>
      </c>
      <c r="F660" s="239">
        <v>33246</v>
      </c>
      <c r="G660" s="238" t="s">
        <v>995</v>
      </c>
      <c r="H660" s="238" t="s">
        <v>4110</v>
      </c>
      <c r="I660" s="238" t="s">
        <v>4111</v>
      </c>
      <c r="J660" s="238" t="s">
        <v>87</v>
      </c>
      <c r="L660" s="238" t="s">
        <v>86</v>
      </c>
      <c r="X660" s="238" t="s">
        <v>5518</v>
      </c>
      <c r="Y660" s="238" t="s">
        <v>5518</v>
      </c>
      <c r="Z660" s="238" t="s">
        <v>5519</v>
      </c>
      <c r="AA660" s="238" t="s">
        <v>5520</v>
      </c>
      <c r="AB660" s="238" t="s">
        <v>7213</v>
      </c>
    </row>
    <row r="661" spans="1:28" x14ac:dyDescent="0.2">
      <c r="A661" s="238">
        <v>335946</v>
      </c>
      <c r="B661" s="238" t="s">
        <v>3137</v>
      </c>
      <c r="C661" s="238" t="s">
        <v>498</v>
      </c>
      <c r="D661" s="238" t="s">
        <v>393</v>
      </c>
      <c r="H661" s="238"/>
      <c r="I661" s="238" t="s">
        <v>4111</v>
      </c>
      <c r="N661" s="238">
        <v>2000</v>
      </c>
      <c r="U661" s="238" t="s">
        <v>4171</v>
      </c>
      <c r="V661" s="238" t="s">
        <v>4171</v>
      </c>
      <c r="W661" s="238" t="s">
        <v>4171</v>
      </c>
    </row>
    <row r="662" spans="1:28" x14ac:dyDescent="0.2">
      <c r="A662" s="238">
        <v>336801</v>
      </c>
      <c r="B662" s="238" t="s">
        <v>3374</v>
      </c>
      <c r="C662" s="238" t="s">
        <v>501</v>
      </c>
      <c r="D662" s="238" t="s">
        <v>393</v>
      </c>
      <c r="H662" s="238"/>
      <c r="I662" s="238" t="s">
        <v>4111</v>
      </c>
      <c r="N662" s="238">
        <v>2000</v>
      </c>
      <c r="W662" s="238" t="s">
        <v>4171</v>
      </c>
    </row>
    <row r="663" spans="1:28" x14ac:dyDescent="0.2">
      <c r="A663" s="238">
        <v>332739</v>
      </c>
      <c r="B663" s="238" t="s">
        <v>4415</v>
      </c>
      <c r="C663" s="238" t="s">
        <v>501</v>
      </c>
      <c r="D663" s="238" t="s">
        <v>393</v>
      </c>
      <c r="H663" s="238"/>
      <c r="I663" s="238" t="s">
        <v>4111</v>
      </c>
      <c r="N663" s="238">
        <v>2000</v>
      </c>
      <c r="T663" s="238" t="s">
        <v>4171</v>
      </c>
      <c r="U663" s="238" t="s">
        <v>4171</v>
      </c>
      <c r="V663" s="238" t="s">
        <v>4171</v>
      </c>
      <c r="AB663" s="238" t="s">
        <v>7214</v>
      </c>
    </row>
    <row r="664" spans="1:28" x14ac:dyDescent="0.2">
      <c r="A664" s="238">
        <v>327775</v>
      </c>
      <c r="B664" s="238" t="s">
        <v>2783</v>
      </c>
      <c r="C664" s="238" t="s">
        <v>331</v>
      </c>
      <c r="D664" s="238" t="s">
        <v>393</v>
      </c>
      <c r="H664" s="238"/>
      <c r="I664" s="238" t="s">
        <v>4111</v>
      </c>
      <c r="N664" s="238">
        <v>2000</v>
      </c>
      <c r="R664" s="238" t="s">
        <v>4171</v>
      </c>
      <c r="S664" s="238" t="s">
        <v>4171</v>
      </c>
      <c r="U664" s="238" t="s">
        <v>4171</v>
      </c>
      <c r="V664" s="238" t="s">
        <v>4171</v>
      </c>
      <c r="W664" s="238" t="s">
        <v>4171</v>
      </c>
      <c r="AB664" s="238" t="s">
        <v>7213</v>
      </c>
    </row>
    <row r="665" spans="1:28" x14ac:dyDescent="0.2">
      <c r="A665" s="238">
        <v>337793</v>
      </c>
      <c r="B665" s="238" t="s">
        <v>1984</v>
      </c>
      <c r="C665" s="238" t="s">
        <v>230</v>
      </c>
      <c r="D665" s="238" t="s">
        <v>393</v>
      </c>
      <c r="E665" s="238" t="s">
        <v>65</v>
      </c>
      <c r="F665" s="239">
        <v>36732</v>
      </c>
      <c r="G665" s="238" t="s">
        <v>84</v>
      </c>
      <c r="H665" s="238" t="s">
        <v>4110</v>
      </c>
      <c r="I665" s="238" t="s">
        <v>4111</v>
      </c>
      <c r="J665" s="238" t="s">
        <v>85</v>
      </c>
      <c r="L665" s="238" t="s">
        <v>84</v>
      </c>
      <c r="X665" s="238" t="s">
        <v>6267</v>
      </c>
      <c r="Y665" s="238" t="s">
        <v>6267</v>
      </c>
      <c r="Z665" s="238" t="s">
        <v>6268</v>
      </c>
      <c r="AA665" s="238" t="s">
        <v>5433</v>
      </c>
    </row>
    <row r="666" spans="1:28" x14ac:dyDescent="0.2">
      <c r="A666" s="238">
        <v>331591</v>
      </c>
      <c r="B666" s="238" t="s">
        <v>1288</v>
      </c>
      <c r="C666" s="238" t="s">
        <v>296</v>
      </c>
      <c r="D666" s="238" t="s">
        <v>393</v>
      </c>
      <c r="H666" s="238"/>
      <c r="I666" s="238" t="s">
        <v>4111</v>
      </c>
      <c r="N666" s="238">
        <v>2000</v>
      </c>
      <c r="W666" s="238" t="s">
        <v>4171</v>
      </c>
      <c r="AB666" s="238" t="s">
        <v>7213</v>
      </c>
    </row>
    <row r="667" spans="1:28" x14ac:dyDescent="0.2">
      <c r="A667" s="238">
        <v>330539</v>
      </c>
      <c r="B667" s="238" t="s">
        <v>4428</v>
      </c>
      <c r="C667" s="238" t="s">
        <v>296</v>
      </c>
      <c r="D667" s="238" t="s">
        <v>393</v>
      </c>
      <c r="E667" s="238" t="s">
        <v>65</v>
      </c>
      <c r="F667" s="239">
        <v>35519</v>
      </c>
      <c r="G667" s="238" t="s">
        <v>84</v>
      </c>
      <c r="H667" s="238" t="s">
        <v>4110</v>
      </c>
      <c r="I667" s="238" t="s">
        <v>4111</v>
      </c>
      <c r="J667" s="238" t="s">
        <v>85</v>
      </c>
      <c r="L667" s="238" t="s">
        <v>86</v>
      </c>
      <c r="X667" s="238" t="s">
        <v>5445</v>
      </c>
      <c r="Y667" s="238" t="s">
        <v>5445</v>
      </c>
      <c r="Z667" s="238" t="s">
        <v>5446</v>
      </c>
      <c r="AA667" s="238" t="s">
        <v>5130</v>
      </c>
      <c r="AB667" s="238" t="s">
        <v>7213</v>
      </c>
    </row>
    <row r="668" spans="1:28" x14ac:dyDescent="0.2">
      <c r="A668" s="238">
        <v>338014</v>
      </c>
      <c r="B668" s="238" t="s">
        <v>3864</v>
      </c>
      <c r="C668" s="238" t="s">
        <v>621</v>
      </c>
      <c r="D668" s="238" t="s">
        <v>393</v>
      </c>
      <c r="H668" s="238"/>
      <c r="I668" s="238" t="s">
        <v>4111</v>
      </c>
      <c r="N668" s="238">
        <v>2000</v>
      </c>
      <c r="V668" s="238" t="s">
        <v>4171</v>
      </c>
      <c r="W668" s="238" t="s">
        <v>4171</v>
      </c>
    </row>
    <row r="669" spans="1:28" x14ac:dyDescent="0.2">
      <c r="A669" s="238">
        <v>336056</v>
      </c>
      <c r="B669" s="238" t="s">
        <v>3170</v>
      </c>
      <c r="C669" s="238" t="s">
        <v>280</v>
      </c>
      <c r="D669" s="238" t="s">
        <v>393</v>
      </c>
      <c r="H669" s="238"/>
      <c r="I669" s="238" t="s">
        <v>4111</v>
      </c>
      <c r="N669" s="238">
        <v>2000</v>
      </c>
      <c r="U669" s="238" t="s">
        <v>4171</v>
      </c>
      <c r="V669" s="238" t="s">
        <v>4171</v>
      </c>
      <c r="W669" s="238" t="s">
        <v>4171</v>
      </c>
    </row>
    <row r="670" spans="1:28" x14ac:dyDescent="0.2">
      <c r="A670" s="238">
        <v>336103</v>
      </c>
      <c r="B670" s="238" t="s">
        <v>2015</v>
      </c>
      <c r="C670" s="238" t="s">
        <v>198</v>
      </c>
      <c r="D670" s="238" t="s">
        <v>393</v>
      </c>
      <c r="H670" s="238"/>
      <c r="I670" s="238" t="s">
        <v>4111</v>
      </c>
      <c r="N670" s="238">
        <v>2000</v>
      </c>
      <c r="V670" s="238" t="s">
        <v>4171</v>
      </c>
      <c r="W670" s="238" t="s">
        <v>4171</v>
      </c>
    </row>
    <row r="671" spans="1:28" x14ac:dyDescent="0.2">
      <c r="A671" s="238">
        <v>335205</v>
      </c>
      <c r="B671" s="238" t="s">
        <v>1130</v>
      </c>
      <c r="C671" s="238" t="s">
        <v>295</v>
      </c>
      <c r="D671" s="238" t="s">
        <v>393</v>
      </c>
      <c r="H671" s="238"/>
      <c r="I671" s="238" t="s">
        <v>4111</v>
      </c>
      <c r="N671" s="238">
        <v>2000</v>
      </c>
      <c r="U671" s="238" t="s">
        <v>4171</v>
      </c>
      <c r="V671" s="238" t="s">
        <v>4171</v>
      </c>
      <c r="W671" s="238" t="s">
        <v>4171</v>
      </c>
    </row>
    <row r="672" spans="1:28" x14ac:dyDescent="0.2">
      <c r="A672" s="238">
        <v>327546</v>
      </c>
      <c r="B672" s="238" t="s">
        <v>1461</v>
      </c>
      <c r="C672" s="238" t="s">
        <v>1118</v>
      </c>
      <c r="D672" s="238" t="s">
        <v>393</v>
      </c>
      <c r="H672" s="238"/>
      <c r="I672" s="238" t="s">
        <v>4111</v>
      </c>
      <c r="N672" s="238">
        <v>2000</v>
      </c>
      <c r="T672" s="238" t="s">
        <v>4171</v>
      </c>
      <c r="U672" s="238" t="s">
        <v>4171</v>
      </c>
      <c r="V672" s="238" t="s">
        <v>4171</v>
      </c>
      <c r="W672" s="238" t="s">
        <v>4171</v>
      </c>
      <c r="AB672" s="238" t="s">
        <v>7213</v>
      </c>
    </row>
    <row r="673" spans="1:28" x14ac:dyDescent="0.2">
      <c r="A673" s="238">
        <v>328389</v>
      </c>
      <c r="B673" s="238" t="s">
        <v>1260</v>
      </c>
      <c r="C673" s="238" t="s">
        <v>1118</v>
      </c>
      <c r="D673" s="238" t="s">
        <v>393</v>
      </c>
      <c r="E673" s="238" t="s">
        <v>66</v>
      </c>
      <c r="F673" s="239">
        <v>35235</v>
      </c>
      <c r="G673" s="238" t="s">
        <v>84</v>
      </c>
      <c r="H673" s="238" t="s">
        <v>4110</v>
      </c>
      <c r="I673" s="238" t="s">
        <v>4111</v>
      </c>
      <c r="J673" s="238" t="s">
        <v>87</v>
      </c>
      <c r="L673" s="238" t="s">
        <v>84</v>
      </c>
      <c r="O673" s="238">
        <v>3090</v>
      </c>
      <c r="P673" s="239">
        <v>44616</v>
      </c>
      <c r="Q673" s="238">
        <v>18000</v>
      </c>
      <c r="X673" s="238" t="s">
        <v>6031</v>
      </c>
      <c r="Y673" s="238" t="s">
        <v>6031</v>
      </c>
      <c r="Z673" s="238" t="s">
        <v>5446</v>
      </c>
      <c r="AA673" s="238" t="s">
        <v>5114</v>
      </c>
    </row>
    <row r="674" spans="1:28" x14ac:dyDescent="0.2">
      <c r="A674" s="238">
        <v>327768</v>
      </c>
      <c r="B674" s="238" t="s">
        <v>1462</v>
      </c>
      <c r="C674" s="238" t="s">
        <v>247</v>
      </c>
      <c r="D674" s="238" t="s">
        <v>393</v>
      </c>
      <c r="H674" s="238"/>
      <c r="I674" s="238" t="s">
        <v>4111</v>
      </c>
      <c r="N674" s="238">
        <v>2000</v>
      </c>
      <c r="S674" s="238" t="s">
        <v>4171</v>
      </c>
      <c r="U674" s="238" t="s">
        <v>4171</v>
      </c>
      <c r="V674" s="238" t="s">
        <v>4171</v>
      </c>
      <c r="W674" s="238" t="s">
        <v>4171</v>
      </c>
      <c r="AB674" s="238" t="s">
        <v>7213</v>
      </c>
    </row>
    <row r="675" spans="1:28" x14ac:dyDescent="0.2">
      <c r="A675" s="238">
        <v>337443</v>
      </c>
      <c r="B675" s="238" t="s">
        <v>3583</v>
      </c>
      <c r="C675" s="238" t="s">
        <v>3470</v>
      </c>
      <c r="D675" s="238" t="s">
        <v>393</v>
      </c>
      <c r="H675" s="238"/>
      <c r="I675" s="238" t="s">
        <v>4111</v>
      </c>
      <c r="N675" s="238">
        <v>2000</v>
      </c>
      <c r="W675" s="238" t="s">
        <v>4171</v>
      </c>
    </row>
    <row r="676" spans="1:28" x14ac:dyDescent="0.2">
      <c r="A676" s="238">
        <v>334533</v>
      </c>
      <c r="B676" s="238" t="s">
        <v>2622</v>
      </c>
      <c r="C676" s="238" t="s">
        <v>2171</v>
      </c>
      <c r="D676" s="238" t="s">
        <v>393</v>
      </c>
      <c r="H676" s="238"/>
      <c r="I676" s="238" t="s">
        <v>4111</v>
      </c>
      <c r="N676" s="238">
        <v>2000</v>
      </c>
      <c r="S676" s="238" t="s">
        <v>4171</v>
      </c>
      <c r="T676" s="238" t="s">
        <v>4171</v>
      </c>
      <c r="U676" s="238" t="s">
        <v>4171</v>
      </c>
      <c r="V676" s="238" t="s">
        <v>4171</v>
      </c>
      <c r="W676" s="238" t="s">
        <v>4171</v>
      </c>
      <c r="AB676" s="238" t="s">
        <v>7213</v>
      </c>
    </row>
    <row r="677" spans="1:28" x14ac:dyDescent="0.2">
      <c r="A677" s="238">
        <v>330227</v>
      </c>
      <c r="B677" s="238" t="s">
        <v>4376</v>
      </c>
      <c r="C677" s="238" t="s">
        <v>421</v>
      </c>
      <c r="D677" s="238" t="s">
        <v>393</v>
      </c>
      <c r="H677" s="238"/>
      <c r="I677" s="238" t="s">
        <v>4111</v>
      </c>
      <c r="N677" s="238">
        <v>2000</v>
      </c>
      <c r="V677" s="238" t="s">
        <v>4171</v>
      </c>
      <c r="AB677" s="238" t="s">
        <v>7214</v>
      </c>
    </row>
    <row r="678" spans="1:28" x14ac:dyDescent="0.2">
      <c r="A678" s="238">
        <v>330218</v>
      </c>
      <c r="B678" s="238" t="s">
        <v>2329</v>
      </c>
      <c r="C678" s="238" t="s">
        <v>388</v>
      </c>
      <c r="D678" s="238" t="s">
        <v>1097</v>
      </c>
      <c r="H678" s="238"/>
      <c r="I678" s="238" t="s">
        <v>4111</v>
      </c>
      <c r="N678" s="238">
        <v>2000</v>
      </c>
      <c r="S678" s="238" t="s">
        <v>4171</v>
      </c>
      <c r="T678" s="238" t="s">
        <v>4171</v>
      </c>
      <c r="U678" s="238" t="s">
        <v>4171</v>
      </c>
      <c r="V678" s="238" t="s">
        <v>4171</v>
      </c>
      <c r="W678" s="238" t="s">
        <v>4171</v>
      </c>
      <c r="AB678" s="238" t="s">
        <v>7213</v>
      </c>
    </row>
    <row r="679" spans="1:28" x14ac:dyDescent="0.2">
      <c r="A679" s="238">
        <v>337763</v>
      </c>
      <c r="B679" s="238" t="s">
        <v>3741</v>
      </c>
      <c r="C679" s="238" t="s">
        <v>331</v>
      </c>
      <c r="D679" s="238" t="s">
        <v>1097</v>
      </c>
      <c r="E679" s="238" t="s">
        <v>66</v>
      </c>
      <c r="F679" s="239">
        <v>30905</v>
      </c>
      <c r="G679" s="238" t="s">
        <v>6258</v>
      </c>
      <c r="H679" s="238" t="s">
        <v>4110</v>
      </c>
      <c r="I679" s="238" t="s">
        <v>4111</v>
      </c>
      <c r="J679" s="238" t="s">
        <v>87</v>
      </c>
      <c r="L679" s="238" t="s">
        <v>84</v>
      </c>
      <c r="X679" s="238" t="s">
        <v>6259</v>
      </c>
      <c r="Y679" s="238" t="s">
        <v>6259</v>
      </c>
      <c r="Z679" s="238" t="s">
        <v>6260</v>
      </c>
      <c r="AA679" s="238" t="s">
        <v>5123</v>
      </c>
    </row>
    <row r="680" spans="1:28" x14ac:dyDescent="0.2">
      <c r="A680" s="238">
        <v>337839</v>
      </c>
      <c r="B680" s="238" t="s">
        <v>3783</v>
      </c>
      <c r="C680" s="238" t="s">
        <v>198</v>
      </c>
      <c r="D680" s="238" t="s">
        <v>1097</v>
      </c>
      <c r="E680" s="238" t="s">
        <v>66</v>
      </c>
      <c r="F680" s="239">
        <v>34726</v>
      </c>
      <c r="G680" s="238" t="s">
        <v>4011</v>
      </c>
      <c r="H680" s="238" t="s">
        <v>4110</v>
      </c>
      <c r="I680" s="238" t="s">
        <v>4111</v>
      </c>
      <c r="J680" s="238" t="s">
        <v>87</v>
      </c>
      <c r="L680" s="238" t="s">
        <v>86</v>
      </c>
      <c r="X680" s="238" t="s">
        <v>6279</v>
      </c>
      <c r="Y680" s="238" t="s">
        <v>6279</v>
      </c>
      <c r="Z680" s="238" t="s">
        <v>6260</v>
      </c>
      <c r="AA680" s="238" t="s">
        <v>5559</v>
      </c>
    </row>
    <row r="681" spans="1:28" x14ac:dyDescent="0.2">
      <c r="A681" s="238">
        <v>338820</v>
      </c>
      <c r="B681" s="238" t="s">
        <v>4687</v>
      </c>
      <c r="C681" s="238" t="s">
        <v>195</v>
      </c>
      <c r="D681" s="238" t="s">
        <v>1097</v>
      </c>
      <c r="E681" s="238" t="s">
        <v>66</v>
      </c>
      <c r="F681" s="239">
        <v>33320</v>
      </c>
      <c r="G681" s="238" t="s">
        <v>5315</v>
      </c>
      <c r="H681" s="238" t="s">
        <v>4110</v>
      </c>
      <c r="I681" s="238" t="s">
        <v>4111</v>
      </c>
      <c r="J681" s="238" t="s">
        <v>87</v>
      </c>
      <c r="K681" s="238">
        <v>2009</v>
      </c>
      <c r="L681" s="238" t="s">
        <v>99</v>
      </c>
      <c r="X681" s="238" t="s">
        <v>5316</v>
      </c>
      <c r="Y681" s="238" t="s">
        <v>5221</v>
      </c>
      <c r="Z681" s="238" t="s">
        <v>5317</v>
      </c>
      <c r="AA681" s="238" t="s">
        <v>5318</v>
      </c>
    </row>
    <row r="682" spans="1:28" x14ac:dyDescent="0.2">
      <c r="A682" s="238">
        <v>333083</v>
      </c>
      <c r="B682" s="238" t="s">
        <v>2431</v>
      </c>
      <c r="C682" s="238" t="s">
        <v>2432</v>
      </c>
      <c r="D682" s="238" t="s">
        <v>1097</v>
      </c>
      <c r="H682" s="238"/>
      <c r="I682" s="238" t="s">
        <v>4111</v>
      </c>
      <c r="N682" s="238">
        <v>2000</v>
      </c>
      <c r="S682" s="238" t="s">
        <v>4171</v>
      </c>
      <c r="T682" s="238" t="s">
        <v>4171</v>
      </c>
      <c r="U682" s="238" t="s">
        <v>4171</v>
      </c>
      <c r="V682" s="238" t="s">
        <v>4171</v>
      </c>
      <c r="W682" s="238" t="s">
        <v>4171</v>
      </c>
      <c r="AB682" s="238" t="s">
        <v>7213</v>
      </c>
    </row>
    <row r="683" spans="1:28" x14ac:dyDescent="0.2">
      <c r="A683" s="238">
        <v>309318</v>
      </c>
      <c r="B683" s="238" t="s">
        <v>405</v>
      </c>
      <c r="C683" s="238" t="s">
        <v>203</v>
      </c>
      <c r="D683" s="238" t="s">
        <v>199</v>
      </c>
      <c r="H683" s="238"/>
      <c r="I683" s="238" t="s">
        <v>4111</v>
      </c>
      <c r="N683" s="238">
        <v>2000</v>
      </c>
      <c r="W683" s="238" t="s">
        <v>4171</v>
      </c>
      <c r="AB683" s="238" t="s">
        <v>7213</v>
      </c>
    </row>
    <row r="684" spans="1:28" x14ac:dyDescent="0.2">
      <c r="A684" s="238">
        <v>338982</v>
      </c>
      <c r="B684" s="238" t="s">
        <v>3997</v>
      </c>
      <c r="C684" s="238" t="s">
        <v>456</v>
      </c>
      <c r="D684" s="238" t="s">
        <v>199</v>
      </c>
      <c r="E684" s="238" t="s">
        <v>66</v>
      </c>
      <c r="F684" s="239">
        <v>33275</v>
      </c>
      <c r="G684" s="238" t="s">
        <v>5351</v>
      </c>
      <c r="H684" s="238" t="s">
        <v>4110</v>
      </c>
      <c r="I684" s="238" t="s">
        <v>4111</v>
      </c>
      <c r="J684" s="238" t="s">
        <v>5335</v>
      </c>
      <c r="K684" s="238">
        <v>2010</v>
      </c>
      <c r="L684" s="238" t="s">
        <v>86</v>
      </c>
      <c r="X684" s="238" t="s">
        <v>5352</v>
      </c>
      <c r="Y684" s="238" t="s">
        <v>5353</v>
      </c>
      <c r="Z684" s="238" t="s">
        <v>5354</v>
      </c>
      <c r="AA684" s="238" t="s">
        <v>5355</v>
      </c>
    </row>
    <row r="685" spans="1:28" x14ac:dyDescent="0.2">
      <c r="A685" s="238">
        <v>334040</v>
      </c>
      <c r="B685" s="238" t="s">
        <v>2513</v>
      </c>
      <c r="C685" s="238" t="s">
        <v>1004</v>
      </c>
      <c r="D685" s="238" t="s">
        <v>199</v>
      </c>
      <c r="H685" s="238"/>
      <c r="I685" s="238" t="s">
        <v>4111</v>
      </c>
      <c r="N685" s="238">
        <v>2000</v>
      </c>
      <c r="S685" s="238" t="s">
        <v>4171</v>
      </c>
      <c r="T685" s="238" t="s">
        <v>4171</v>
      </c>
      <c r="U685" s="238" t="s">
        <v>4171</v>
      </c>
      <c r="V685" s="238" t="s">
        <v>4171</v>
      </c>
      <c r="W685" s="238" t="s">
        <v>4171</v>
      </c>
      <c r="AB685" s="238" t="s">
        <v>7213</v>
      </c>
    </row>
    <row r="686" spans="1:28" x14ac:dyDescent="0.2">
      <c r="A686" s="238">
        <v>334706</v>
      </c>
      <c r="B686" s="238" t="s">
        <v>2666</v>
      </c>
      <c r="C686" s="238" t="s">
        <v>363</v>
      </c>
      <c r="D686" s="238" t="s">
        <v>199</v>
      </c>
      <c r="H686" s="238"/>
      <c r="I686" s="238" t="s">
        <v>4111</v>
      </c>
      <c r="N686" s="238">
        <v>2000</v>
      </c>
      <c r="S686" s="238" t="s">
        <v>4171</v>
      </c>
      <c r="T686" s="238" t="s">
        <v>4171</v>
      </c>
      <c r="U686" s="238" t="s">
        <v>4171</v>
      </c>
      <c r="V686" s="238" t="s">
        <v>4171</v>
      </c>
      <c r="W686" s="238" t="s">
        <v>4171</v>
      </c>
      <c r="AB686" s="238" t="s">
        <v>7213</v>
      </c>
    </row>
    <row r="687" spans="1:28" x14ac:dyDescent="0.2">
      <c r="A687" s="238">
        <v>336228</v>
      </c>
      <c r="B687" s="238" t="s">
        <v>3220</v>
      </c>
      <c r="C687" s="238" t="s">
        <v>687</v>
      </c>
      <c r="D687" s="238" t="s">
        <v>199</v>
      </c>
      <c r="H687" s="238"/>
      <c r="I687" s="238" t="s">
        <v>4111</v>
      </c>
      <c r="N687" s="238">
        <v>2000</v>
      </c>
      <c r="U687" s="238" t="s">
        <v>4171</v>
      </c>
      <c r="V687" s="238" t="s">
        <v>4171</v>
      </c>
      <c r="W687" s="238" t="s">
        <v>4171</v>
      </c>
    </row>
    <row r="688" spans="1:28" x14ac:dyDescent="0.2">
      <c r="A688" s="238">
        <v>337226</v>
      </c>
      <c r="B688" s="238" t="s">
        <v>2192</v>
      </c>
      <c r="C688" s="238" t="s">
        <v>670</v>
      </c>
      <c r="D688" s="238" t="s">
        <v>199</v>
      </c>
      <c r="H688" s="238"/>
      <c r="I688" s="238" t="s">
        <v>4111</v>
      </c>
      <c r="N688" s="238">
        <v>2000</v>
      </c>
      <c r="W688" s="238" t="s">
        <v>4171</v>
      </c>
    </row>
    <row r="689" spans="1:28" x14ac:dyDescent="0.2">
      <c r="A689" s="238">
        <v>338641</v>
      </c>
      <c r="B689" s="238" t="s">
        <v>4873</v>
      </c>
      <c r="C689" s="238" t="s">
        <v>367</v>
      </c>
      <c r="D689" s="238" t="s">
        <v>199</v>
      </c>
      <c r="E689" s="238" t="s">
        <v>66</v>
      </c>
      <c r="F689" s="239">
        <v>36526</v>
      </c>
      <c r="G689" s="238" t="s">
        <v>84</v>
      </c>
      <c r="H689" s="238" t="s">
        <v>4110</v>
      </c>
      <c r="I689" s="238" t="s">
        <v>4111</v>
      </c>
      <c r="J689" s="238" t="s">
        <v>85</v>
      </c>
      <c r="K689" s="238">
        <v>2017</v>
      </c>
      <c r="L689" s="238" t="s">
        <v>86</v>
      </c>
      <c r="X689" s="238" t="s">
        <v>6694</v>
      </c>
      <c r="Y689" s="238" t="s">
        <v>5856</v>
      </c>
      <c r="Z689" s="238" t="s">
        <v>5373</v>
      </c>
      <c r="AA689" s="238" t="s">
        <v>5389</v>
      </c>
    </row>
    <row r="690" spans="1:28" x14ac:dyDescent="0.2">
      <c r="A690" s="238">
        <v>315494</v>
      </c>
      <c r="B690" s="238" t="s">
        <v>2209</v>
      </c>
      <c r="C690" s="238" t="s">
        <v>195</v>
      </c>
      <c r="D690" s="238" t="s">
        <v>199</v>
      </c>
      <c r="H690" s="238"/>
      <c r="I690" s="238" t="s">
        <v>4111</v>
      </c>
      <c r="N690" s="238">
        <v>2000</v>
      </c>
      <c r="S690" s="238" t="s">
        <v>4171</v>
      </c>
      <c r="T690" s="238" t="s">
        <v>4171</v>
      </c>
      <c r="U690" s="238" t="s">
        <v>4171</v>
      </c>
      <c r="V690" s="238" t="s">
        <v>4171</v>
      </c>
      <c r="W690" s="238" t="s">
        <v>4171</v>
      </c>
      <c r="AB690" s="238" t="s">
        <v>7213</v>
      </c>
    </row>
    <row r="691" spans="1:28" x14ac:dyDescent="0.2">
      <c r="A691" s="238">
        <v>318166</v>
      </c>
      <c r="B691" s="238" t="s">
        <v>2215</v>
      </c>
      <c r="C691" s="238" t="s">
        <v>195</v>
      </c>
      <c r="D691" s="238" t="s">
        <v>199</v>
      </c>
      <c r="H691" s="238"/>
      <c r="I691" s="238" t="s">
        <v>4111</v>
      </c>
      <c r="N691" s="238">
        <v>2000</v>
      </c>
      <c r="S691" s="238" t="s">
        <v>4171</v>
      </c>
      <c r="T691" s="238" t="s">
        <v>4171</v>
      </c>
      <c r="U691" s="238" t="s">
        <v>4171</v>
      </c>
      <c r="V691" s="238" t="s">
        <v>4171</v>
      </c>
      <c r="W691" s="238" t="s">
        <v>4171</v>
      </c>
      <c r="AB691" s="238" t="s">
        <v>7213</v>
      </c>
    </row>
    <row r="692" spans="1:28" x14ac:dyDescent="0.2">
      <c r="A692" s="238">
        <v>337996</v>
      </c>
      <c r="B692" s="238" t="s">
        <v>3853</v>
      </c>
      <c r="C692" s="238" t="s">
        <v>327</v>
      </c>
      <c r="D692" s="238" t="s">
        <v>199</v>
      </c>
      <c r="E692" s="238" t="s">
        <v>65</v>
      </c>
      <c r="H692" s="238"/>
      <c r="I692" s="238" t="s">
        <v>4111</v>
      </c>
      <c r="X692" s="238" t="s">
        <v>5121</v>
      </c>
      <c r="Y692" s="238" t="s">
        <v>5121</v>
      </c>
    </row>
    <row r="693" spans="1:28" x14ac:dyDescent="0.2">
      <c r="A693" s="238">
        <v>334374</v>
      </c>
      <c r="B693" s="238" t="s">
        <v>1376</v>
      </c>
      <c r="C693" s="238" t="s">
        <v>364</v>
      </c>
      <c r="D693" s="238" t="s">
        <v>199</v>
      </c>
      <c r="H693" s="238"/>
      <c r="I693" s="238" t="s">
        <v>4111</v>
      </c>
      <c r="N693" s="238">
        <v>2000</v>
      </c>
      <c r="U693" s="238" t="s">
        <v>4171</v>
      </c>
      <c r="V693" s="238" t="s">
        <v>4171</v>
      </c>
      <c r="W693" s="238" t="s">
        <v>4171</v>
      </c>
      <c r="AB693" s="238" t="s">
        <v>7213</v>
      </c>
    </row>
    <row r="694" spans="1:28" x14ac:dyDescent="0.2">
      <c r="A694" s="238">
        <v>326227</v>
      </c>
      <c r="B694" s="238" t="s">
        <v>2267</v>
      </c>
      <c r="C694" s="238" t="s">
        <v>58</v>
      </c>
      <c r="D694" s="238" t="s">
        <v>478</v>
      </c>
      <c r="H694" s="238"/>
      <c r="I694" s="238" t="s">
        <v>4111</v>
      </c>
      <c r="N694" s="238">
        <v>2000</v>
      </c>
      <c r="S694" s="238" t="s">
        <v>4171</v>
      </c>
      <c r="T694" s="238" t="s">
        <v>4171</v>
      </c>
      <c r="U694" s="238" t="s">
        <v>4171</v>
      </c>
      <c r="V694" s="238" t="s">
        <v>4171</v>
      </c>
      <c r="W694" s="238" t="s">
        <v>4171</v>
      </c>
      <c r="AB694" s="238" t="s">
        <v>7213</v>
      </c>
    </row>
    <row r="695" spans="1:28" x14ac:dyDescent="0.2">
      <c r="A695" s="238">
        <v>338818</v>
      </c>
      <c r="B695" s="238" t="s">
        <v>5023</v>
      </c>
      <c r="C695" s="238" t="s">
        <v>696</v>
      </c>
      <c r="D695" s="238" t="s">
        <v>478</v>
      </c>
      <c r="E695" s="238" t="s">
        <v>66</v>
      </c>
      <c r="F695" s="239">
        <v>34712</v>
      </c>
      <c r="G695" s="238" t="s">
        <v>84</v>
      </c>
      <c r="H695" s="238" t="s">
        <v>4110</v>
      </c>
      <c r="I695" s="238" t="s">
        <v>4111</v>
      </c>
      <c r="J695" s="238" t="s">
        <v>87</v>
      </c>
      <c r="K695" s="238">
        <v>2012</v>
      </c>
      <c r="L695" s="238" t="s">
        <v>86</v>
      </c>
      <c r="X695" s="238" t="s">
        <v>7056</v>
      </c>
      <c r="Y695" s="238" t="s">
        <v>7057</v>
      </c>
      <c r="Z695" s="238" t="s">
        <v>5373</v>
      </c>
      <c r="AA695" s="238" t="s">
        <v>5870</v>
      </c>
    </row>
    <row r="696" spans="1:28" x14ac:dyDescent="0.2">
      <c r="A696" s="238">
        <v>338701</v>
      </c>
      <c r="B696" s="238" t="s">
        <v>4923</v>
      </c>
      <c r="C696" s="238" t="s">
        <v>195</v>
      </c>
      <c r="D696" s="238" t="s">
        <v>478</v>
      </c>
      <c r="E696" s="238" t="s">
        <v>65</v>
      </c>
      <c r="F696" s="239">
        <v>34700</v>
      </c>
      <c r="G696" s="238" t="s">
        <v>84</v>
      </c>
      <c r="H696" s="238" t="s">
        <v>4110</v>
      </c>
      <c r="I696" s="238" t="s">
        <v>4111</v>
      </c>
      <c r="J696" s="238" t="s">
        <v>87</v>
      </c>
      <c r="K696" s="238">
        <v>2018</v>
      </c>
      <c r="L696" s="238" t="s">
        <v>84</v>
      </c>
      <c r="X696" s="238" t="s">
        <v>6819</v>
      </c>
      <c r="Y696" s="238" t="s">
        <v>5221</v>
      </c>
      <c r="Z696" s="238" t="s">
        <v>5373</v>
      </c>
      <c r="AA696" s="238" t="s">
        <v>5117</v>
      </c>
    </row>
    <row r="697" spans="1:28" x14ac:dyDescent="0.2">
      <c r="A697" s="238">
        <v>338057</v>
      </c>
      <c r="B697" s="238" t="s">
        <v>3885</v>
      </c>
      <c r="C697" s="238" t="s">
        <v>421</v>
      </c>
      <c r="D697" s="238" t="s">
        <v>478</v>
      </c>
      <c r="H697" s="238"/>
      <c r="I697" s="238" t="s">
        <v>4111</v>
      </c>
      <c r="N697" s="238">
        <v>2000</v>
      </c>
      <c r="V697" s="238" t="s">
        <v>4171</v>
      </c>
      <c r="W697" s="238" t="s">
        <v>4171</v>
      </c>
    </row>
    <row r="698" spans="1:28" x14ac:dyDescent="0.2">
      <c r="A698" s="238">
        <v>338652</v>
      </c>
      <c r="B698" s="238" t="s">
        <v>4884</v>
      </c>
      <c r="C698" s="238" t="s">
        <v>203</v>
      </c>
      <c r="D698" s="238" t="s">
        <v>418</v>
      </c>
      <c r="E698" s="238" t="s">
        <v>65</v>
      </c>
      <c r="F698" s="239">
        <v>36190</v>
      </c>
      <c r="G698" s="238" t="s">
        <v>100</v>
      </c>
      <c r="H698" s="238" t="s">
        <v>4110</v>
      </c>
      <c r="I698" s="238" t="s">
        <v>4111</v>
      </c>
      <c r="J698" s="238" t="s">
        <v>87</v>
      </c>
      <c r="K698" s="238">
        <v>2019</v>
      </c>
      <c r="L698" s="238" t="s">
        <v>100</v>
      </c>
      <c r="X698" s="238" t="s">
        <v>6715</v>
      </c>
      <c r="Y698" s="238" t="s">
        <v>5329</v>
      </c>
      <c r="Z698" s="238" t="s">
        <v>5354</v>
      </c>
      <c r="AA698" s="238" t="s">
        <v>6716</v>
      </c>
    </row>
    <row r="699" spans="1:28" x14ac:dyDescent="0.2">
      <c r="A699" s="238">
        <v>333032</v>
      </c>
      <c r="B699" s="238" t="s">
        <v>1567</v>
      </c>
      <c r="C699" s="238" t="s">
        <v>267</v>
      </c>
      <c r="D699" s="238" t="s">
        <v>418</v>
      </c>
      <c r="H699" s="238"/>
      <c r="I699" s="238" t="s">
        <v>4111</v>
      </c>
      <c r="N699" s="238">
        <v>2000</v>
      </c>
      <c r="T699" s="238" t="s">
        <v>4171</v>
      </c>
      <c r="U699" s="238" t="s">
        <v>4171</v>
      </c>
      <c r="V699" s="238" t="s">
        <v>4171</v>
      </c>
      <c r="W699" s="238" t="s">
        <v>4171</v>
      </c>
      <c r="AB699" s="238" t="s">
        <v>7213</v>
      </c>
    </row>
    <row r="700" spans="1:28" x14ac:dyDescent="0.2">
      <c r="A700" s="238">
        <v>338752</v>
      </c>
      <c r="B700" s="238" t="s">
        <v>963</v>
      </c>
      <c r="C700" s="238" t="s">
        <v>198</v>
      </c>
      <c r="D700" s="238" t="s">
        <v>4570</v>
      </c>
      <c r="E700" s="238" t="s">
        <v>65</v>
      </c>
      <c r="F700" s="239">
        <v>35598</v>
      </c>
      <c r="G700" s="238" t="s">
        <v>86</v>
      </c>
      <c r="H700" s="238" t="s">
        <v>4110</v>
      </c>
      <c r="I700" s="238" t="s">
        <v>4111</v>
      </c>
      <c r="J700" s="238" t="s">
        <v>87</v>
      </c>
      <c r="K700" s="238">
        <v>2016</v>
      </c>
      <c r="L700" s="238" t="s">
        <v>84</v>
      </c>
      <c r="X700" s="238" t="s">
        <v>6930</v>
      </c>
      <c r="Y700" s="238" t="s">
        <v>5280</v>
      </c>
      <c r="Z700" s="238" t="s">
        <v>5880</v>
      </c>
      <c r="AA700" s="238" t="s">
        <v>5896</v>
      </c>
    </row>
    <row r="701" spans="1:28" x14ac:dyDescent="0.2">
      <c r="A701" s="238">
        <v>336233</v>
      </c>
      <c r="B701" s="238" t="s">
        <v>1180</v>
      </c>
      <c r="C701" s="238" t="s">
        <v>210</v>
      </c>
      <c r="D701" s="238" t="s">
        <v>446</v>
      </c>
      <c r="H701" s="238"/>
      <c r="I701" s="238" t="s">
        <v>4111</v>
      </c>
      <c r="N701" s="238">
        <v>2000</v>
      </c>
      <c r="V701" s="238" t="s">
        <v>4171</v>
      </c>
      <c r="W701" s="238" t="s">
        <v>4171</v>
      </c>
    </row>
    <row r="702" spans="1:28" x14ac:dyDescent="0.2">
      <c r="A702" s="238">
        <v>338698</v>
      </c>
      <c r="B702" s="238" t="s">
        <v>4920</v>
      </c>
      <c r="C702" s="238" t="s">
        <v>4921</v>
      </c>
      <c r="D702" s="238" t="s">
        <v>446</v>
      </c>
      <c r="E702" s="238" t="s">
        <v>65</v>
      </c>
      <c r="F702" s="239">
        <v>36161</v>
      </c>
      <c r="G702" s="238" t="s">
        <v>6811</v>
      </c>
      <c r="H702" s="238" t="s">
        <v>6077</v>
      </c>
      <c r="I702" s="238" t="s">
        <v>4111</v>
      </c>
      <c r="J702" s="238" t="s">
        <v>87</v>
      </c>
      <c r="K702" s="238">
        <v>2019</v>
      </c>
      <c r="L702" s="238" t="s">
        <v>84</v>
      </c>
      <c r="X702" s="238" t="s">
        <v>6812</v>
      </c>
      <c r="Y702" s="238" t="s">
        <v>6813</v>
      </c>
      <c r="Z702" s="238" t="s">
        <v>6814</v>
      </c>
      <c r="AA702" s="238" t="s">
        <v>5263</v>
      </c>
    </row>
    <row r="703" spans="1:28" x14ac:dyDescent="0.2">
      <c r="A703" s="238">
        <v>338834</v>
      </c>
      <c r="B703" s="238" t="s">
        <v>5034</v>
      </c>
      <c r="C703" s="238" t="s">
        <v>598</v>
      </c>
      <c r="D703" s="238" t="s">
        <v>446</v>
      </c>
      <c r="E703" s="238" t="s">
        <v>66</v>
      </c>
      <c r="F703" s="239">
        <v>34839</v>
      </c>
      <c r="G703" s="238" t="s">
        <v>7082</v>
      </c>
      <c r="H703" s="238" t="s">
        <v>4110</v>
      </c>
      <c r="I703" s="238" t="s">
        <v>4111</v>
      </c>
      <c r="J703" s="238" t="s">
        <v>87</v>
      </c>
      <c r="K703" s="238">
        <v>2021</v>
      </c>
      <c r="L703" s="238" t="s">
        <v>86</v>
      </c>
      <c r="X703" s="238" t="s">
        <v>7083</v>
      </c>
      <c r="Y703" s="238" t="s">
        <v>7084</v>
      </c>
      <c r="Z703" s="238" t="s">
        <v>7085</v>
      </c>
      <c r="AA703" s="238" t="s">
        <v>5274</v>
      </c>
    </row>
    <row r="704" spans="1:28" x14ac:dyDescent="0.2">
      <c r="A704" s="238">
        <v>327463</v>
      </c>
      <c r="B704" s="238" t="s">
        <v>2286</v>
      </c>
      <c r="C704" s="238" t="s">
        <v>210</v>
      </c>
      <c r="D704" s="238" t="s">
        <v>1019</v>
      </c>
      <c r="H704" s="238"/>
      <c r="I704" s="238" t="s">
        <v>4111</v>
      </c>
      <c r="N704" s="238">
        <v>2000</v>
      </c>
      <c r="S704" s="238" t="s">
        <v>4171</v>
      </c>
      <c r="T704" s="238" t="s">
        <v>4171</v>
      </c>
      <c r="U704" s="238" t="s">
        <v>4171</v>
      </c>
      <c r="V704" s="238" t="s">
        <v>4171</v>
      </c>
      <c r="W704" s="238" t="s">
        <v>4171</v>
      </c>
      <c r="AB704" s="238" t="s">
        <v>7213</v>
      </c>
    </row>
    <row r="705" spans="1:28" x14ac:dyDescent="0.2">
      <c r="A705" s="238">
        <v>335308</v>
      </c>
      <c r="B705" s="238" t="s">
        <v>2945</v>
      </c>
      <c r="C705" s="238" t="s">
        <v>282</v>
      </c>
      <c r="D705" s="238" t="s">
        <v>1019</v>
      </c>
      <c r="H705" s="238"/>
      <c r="I705" s="238" t="s">
        <v>4111</v>
      </c>
      <c r="N705" s="238">
        <v>2000</v>
      </c>
      <c r="U705" s="238" t="s">
        <v>4171</v>
      </c>
      <c r="V705" s="238" t="s">
        <v>4171</v>
      </c>
      <c r="W705" s="238" t="s">
        <v>4171</v>
      </c>
    </row>
    <row r="706" spans="1:28" x14ac:dyDescent="0.2">
      <c r="A706" s="238">
        <v>334662</v>
      </c>
      <c r="B706" s="238" t="s">
        <v>1394</v>
      </c>
      <c r="C706" s="238" t="s">
        <v>280</v>
      </c>
      <c r="D706" s="238" t="s">
        <v>1019</v>
      </c>
      <c r="H706" s="238"/>
      <c r="I706" s="238" t="s">
        <v>4111</v>
      </c>
      <c r="N706" s="238">
        <v>2000</v>
      </c>
      <c r="U706" s="238" t="s">
        <v>4171</v>
      </c>
      <c r="V706" s="238" t="s">
        <v>4171</v>
      </c>
      <c r="W706" s="238" t="s">
        <v>4171</v>
      </c>
      <c r="AB706" s="238" t="s">
        <v>7213</v>
      </c>
    </row>
    <row r="707" spans="1:28" x14ac:dyDescent="0.2">
      <c r="A707" s="238">
        <v>336261</v>
      </c>
      <c r="B707" s="238" t="s">
        <v>1089</v>
      </c>
      <c r="C707" s="238" t="s">
        <v>367</v>
      </c>
      <c r="D707" s="238" t="s">
        <v>1019</v>
      </c>
      <c r="H707" s="238"/>
      <c r="I707" s="238" t="s">
        <v>4111</v>
      </c>
      <c r="N707" s="238">
        <v>2000</v>
      </c>
      <c r="U707" s="238" t="s">
        <v>4171</v>
      </c>
      <c r="V707" s="238" t="s">
        <v>4171</v>
      </c>
      <c r="W707" s="238" t="s">
        <v>4171</v>
      </c>
    </row>
    <row r="708" spans="1:28" x14ac:dyDescent="0.2">
      <c r="A708" s="238">
        <v>336691</v>
      </c>
      <c r="B708" s="238" t="s">
        <v>3350</v>
      </c>
      <c r="C708" s="238" t="s">
        <v>195</v>
      </c>
      <c r="D708" s="238" t="s">
        <v>1019</v>
      </c>
      <c r="H708" s="238"/>
      <c r="I708" s="238" t="s">
        <v>4111</v>
      </c>
      <c r="N708" s="238">
        <v>2000</v>
      </c>
      <c r="V708" s="238" t="s">
        <v>4171</v>
      </c>
      <c r="W708" s="238" t="s">
        <v>4171</v>
      </c>
    </row>
    <row r="709" spans="1:28" x14ac:dyDescent="0.2">
      <c r="A709" s="238">
        <v>334087</v>
      </c>
      <c r="B709" s="238" t="s">
        <v>4270</v>
      </c>
      <c r="C709" s="238" t="s">
        <v>58</v>
      </c>
      <c r="D709" s="238" t="s">
        <v>4271</v>
      </c>
      <c r="H709" s="238"/>
      <c r="I709" s="238" t="s">
        <v>4111</v>
      </c>
      <c r="N709" s="238">
        <v>2000</v>
      </c>
      <c r="AB709" s="238" t="s">
        <v>7214</v>
      </c>
    </row>
    <row r="710" spans="1:28" x14ac:dyDescent="0.2">
      <c r="A710" s="238">
        <v>337656</v>
      </c>
      <c r="B710" s="238" t="s">
        <v>4512</v>
      </c>
      <c r="C710" s="238" t="s">
        <v>240</v>
      </c>
      <c r="D710" s="238" t="s">
        <v>3451</v>
      </c>
      <c r="H710" s="238"/>
      <c r="I710" s="238" t="s">
        <v>4111</v>
      </c>
      <c r="N710" s="238">
        <v>2000</v>
      </c>
      <c r="W710" s="238" t="s">
        <v>4171</v>
      </c>
    </row>
    <row r="711" spans="1:28" x14ac:dyDescent="0.2">
      <c r="A711" s="238">
        <v>330954</v>
      </c>
      <c r="B711" s="238" t="s">
        <v>2208</v>
      </c>
      <c r="C711" s="238" t="s">
        <v>196</v>
      </c>
      <c r="D711" s="238" t="s">
        <v>2834</v>
      </c>
      <c r="E711" s="238" t="s">
        <v>65</v>
      </c>
      <c r="G711" s="238" t="s">
        <v>84</v>
      </c>
      <c r="H711" s="238" t="s">
        <v>4110</v>
      </c>
      <c r="I711" s="238" t="s">
        <v>4111</v>
      </c>
      <c r="J711" s="238" t="s">
        <v>87</v>
      </c>
      <c r="L711" s="238" t="s">
        <v>84</v>
      </c>
      <c r="X711" s="238" t="s">
        <v>5451</v>
      </c>
      <c r="Y711" s="238" t="s">
        <v>5451</v>
      </c>
      <c r="Z711" s="238" t="s">
        <v>5452</v>
      </c>
      <c r="AA711" s="238" t="s">
        <v>5453</v>
      </c>
      <c r="AB711" s="238" t="s">
        <v>7213</v>
      </c>
    </row>
    <row r="712" spans="1:28" x14ac:dyDescent="0.2">
      <c r="A712" s="238">
        <v>338567</v>
      </c>
      <c r="B712" s="238" t="s">
        <v>4807</v>
      </c>
      <c r="C712" s="238" t="s">
        <v>216</v>
      </c>
      <c r="D712" s="238" t="s">
        <v>3464</v>
      </c>
      <c r="E712" s="238" t="s">
        <v>65</v>
      </c>
      <c r="F712" s="239">
        <v>30028</v>
      </c>
      <c r="G712" s="238" t="s">
        <v>4064</v>
      </c>
      <c r="H712" s="238" t="s">
        <v>4110</v>
      </c>
      <c r="I712" s="238" t="s">
        <v>4111</v>
      </c>
      <c r="J712" s="238" t="s">
        <v>87</v>
      </c>
      <c r="K712" s="238">
        <v>2001</v>
      </c>
      <c r="L712" s="238" t="s">
        <v>94</v>
      </c>
      <c r="X712" s="238" t="s">
        <v>6533</v>
      </c>
      <c r="Y712" s="238" t="s">
        <v>6534</v>
      </c>
      <c r="Z712" s="238" t="s">
        <v>6535</v>
      </c>
      <c r="AA712" s="238" t="s">
        <v>5123</v>
      </c>
    </row>
    <row r="713" spans="1:28" x14ac:dyDescent="0.2">
      <c r="A713" s="238">
        <v>338141</v>
      </c>
      <c r="B713" s="238" t="s">
        <v>3927</v>
      </c>
      <c r="C713" s="238" t="s">
        <v>249</v>
      </c>
      <c r="D713" s="238" t="s">
        <v>3464</v>
      </c>
      <c r="H713" s="238"/>
      <c r="I713" s="238" t="s">
        <v>4111</v>
      </c>
      <c r="N713" s="238">
        <v>2000</v>
      </c>
      <c r="V713" s="238" t="s">
        <v>4171</v>
      </c>
      <c r="W713" s="238" t="s">
        <v>4171</v>
      </c>
    </row>
    <row r="714" spans="1:28" x14ac:dyDescent="0.2">
      <c r="A714" s="238">
        <v>338254</v>
      </c>
      <c r="B714" s="238" t="s">
        <v>3985</v>
      </c>
      <c r="C714" s="238" t="s">
        <v>195</v>
      </c>
      <c r="D714" s="238" t="s">
        <v>3986</v>
      </c>
      <c r="H714" s="238"/>
      <c r="I714" s="238" t="s">
        <v>4111</v>
      </c>
      <c r="N714" s="238">
        <v>2000</v>
      </c>
      <c r="V714" s="238" t="s">
        <v>4171</v>
      </c>
      <c r="W714" s="238" t="s">
        <v>4171</v>
      </c>
    </row>
    <row r="715" spans="1:28" x14ac:dyDescent="0.2">
      <c r="A715" s="238">
        <v>338789</v>
      </c>
      <c r="B715" s="238" t="s">
        <v>4997</v>
      </c>
      <c r="C715" s="238" t="s">
        <v>1080</v>
      </c>
      <c r="D715" s="238" t="s">
        <v>4607</v>
      </c>
      <c r="E715" s="238" t="s">
        <v>66</v>
      </c>
      <c r="F715" s="239">
        <v>35085</v>
      </c>
      <c r="G715" s="238" t="s">
        <v>84</v>
      </c>
      <c r="H715" s="238" t="s">
        <v>4113</v>
      </c>
      <c r="I715" s="238" t="s">
        <v>4111</v>
      </c>
      <c r="J715" s="238" t="s">
        <v>87</v>
      </c>
      <c r="K715" s="238">
        <v>2014</v>
      </c>
      <c r="L715" s="238" t="s">
        <v>100</v>
      </c>
      <c r="X715" s="238" t="s">
        <v>6996</v>
      </c>
      <c r="Y715" s="238" t="s">
        <v>6997</v>
      </c>
      <c r="Z715" s="238" t="s">
        <v>6998</v>
      </c>
      <c r="AA715" s="238" t="s">
        <v>5112</v>
      </c>
    </row>
    <row r="716" spans="1:28" x14ac:dyDescent="0.2">
      <c r="A716" s="238">
        <v>337710</v>
      </c>
      <c r="B716" s="238" t="s">
        <v>3714</v>
      </c>
      <c r="C716" s="238" t="s">
        <v>267</v>
      </c>
      <c r="D716" s="238" t="s">
        <v>1069</v>
      </c>
      <c r="H716" s="238"/>
      <c r="I716" s="238" t="s">
        <v>4111</v>
      </c>
      <c r="N716" s="238">
        <v>2000</v>
      </c>
      <c r="V716" s="238" t="s">
        <v>4171</v>
      </c>
      <c r="W716" s="238" t="s">
        <v>4171</v>
      </c>
    </row>
    <row r="717" spans="1:28" x14ac:dyDescent="0.2">
      <c r="A717" s="238">
        <v>332533</v>
      </c>
      <c r="B717" s="238" t="s">
        <v>4377</v>
      </c>
      <c r="C717" s="238" t="s">
        <v>195</v>
      </c>
      <c r="D717" s="238" t="s">
        <v>1069</v>
      </c>
      <c r="H717" s="238"/>
      <c r="I717" s="238" t="s">
        <v>4111</v>
      </c>
      <c r="N717" s="238">
        <v>2000</v>
      </c>
      <c r="U717" s="238" t="s">
        <v>4171</v>
      </c>
      <c r="V717" s="238" t="s">
        <v>4171</v>
      </c>
      <c r="AB717" s="238" t="s">
        <v>7214</v>
      </c>
    </row>
    <row r="718" spans="1:28" x14ac:dyDescent="0.2">
      <c r="A718" s="238">
        <v>335498</v>
      </c>
      <c r="B718" s="238" t="s">
        <v>1873</v>
      </c>
      <c r="C718" s="238" t="s">
        <v>485</v>
      </c>
      <c r="D718" s="238" t="s">
        <v>291</v>
      </c>
      <c r="H718" s="238"/>
      <c r="I718" s="238" t="s">
        <v>4111</v>
      </c>
      <c r="N718" s="238">
        <v>2000</v>
      </c>
      <c r="W718" s="238" t="s">
        <v>4171</v>
      </c>
    </row>
    <row r="719" spans="1:28" x14ac:dyDescent="0.2">
      <c r="A719" s="238">
        <v>338207</v>
      </c>
      <c r="B719" s="238" t="s">
        <v>3964</v>
      </c>
      <c r="C719" s="238" t="s">
        <v>522</v>
      </c>
      <c r="D719" s="238" t="s">
        <v>291</v>
      </c>
      <c r="H719" s="238"/>
      <c r="I719" s="238" t="s">
        <v>4111</v>
      </c>
      <c r="N719" s="238">
        <v>2000</v>
      </c>
      <c r="V719" s="238" t="s">
        <v>4171</v>
      </c>
      <c r="W719" s="238" t="s">
        <v>4171</v>
      </c>
    </row>
    <row r="720" spans="1:28" x14ac:dyDescent="0.2">
      <c r="A720" s="238">
        <v>336632</v>
      </c>
      <c r="B720" s="238" t="s">
        <v>3332</v>
      </c>
      <c r="C720" s="238" t="s">
        <v>267</v>
      </c>
      <c r="D720" s="238" t="s">
        <v>291</v>
      </c>
      <c r="H720" s="238"/>
      <c r="I720" s="238" t="s">
        <v>4111</v>
      </c>
      <c r="N720" s="238">
        <v>2000</v>
      </c>
      <c r="U720" s="238" t="s">
        <v>4171</v>
      </c>
      <c r="V720" s="238" t="s">
        <v>4171</v>
      </c>
      <c r="W720" s="238" t="s">
        <v>4171</v>
      </c>
    </row>
    <row r="721" spans="1:28" x14ac:dyDescent="0.2">
      <c r="A721" s="238">
        <v>336738</v>
      </c>
      <c r="B721" s="238" t="s">
        <v>2708</v>
      </c>
      <c r="C721" s="238" t="s">
        <v>210</v>
      </c>
      <c r="D721" s="238" t="s">
        <v>291</v>
      </c>
      <c r="H721" s="238"/>
      <c r="I721" s="238" t="s">
        <v>4111</v>
      </c>
      <c r="N721" s="238">
        <v>2000</v>
      </c>
      <c r="V721" s="238" t="s">
        <v>4171</v>
      </c>
      <c r="W721" s="238" t="s">
        <v>4171</v>
      </c>
    </row>
    <row r="722" spans="1:28" x14ac:dyDescent="0.2">
      <c r="A722" s="238">
        <v>334695</v>
      </c>
      <c r="B722" s="238" t="s">
        <v>1686</v>
      </c>
      <c r="C722" s="238" t="s">
        <v>988</v>
      </c>
      <c r="D722" s="238" t="s">
        <v>291</v>
      </c>
      <c r="H722" s="238"/>
      <c r="I722" s="238" t="s">
        <v>4111</v>
      </c>
      <c r="N722" s="238">
        <v>2000</v>
      </c>
      <c r="T722" s="238" t="s">
        <v>4171</v>
      </c>
      <c r="U722" s="238" t="s">
        <v>4171</v>
      </c>
      <c r="V722" s="238" t="s">
        <v>4171</v>
      </c>
      <c r="W722" s="238" t="s">
        <v>4171</v>
      </c>
      <c r="AB722" s="238" t="s">
        <v>7213</v>
      </c>
    </row>
    <row r="723" spans="1:28" x14ac:dyDescent="0.2">
      <c r="A723" s="238">
        <v>333714</v>
      </c>
      <c r="B723" s="238" t="s">
        <v>4266</v>
      </c>
      <c r="C723" s="238" t="s">
        <v>198</v>
      </c>
      <c r="D723" s="238" t="s">
        <v>291</v>
      </c>
      <c r="H723" s="238"/>
      <c r="I723" s="238" t="s">
        <v>4111</v>
      </c>
      <c r="N723" s="238">
        <v>2000</v>
      </c>
      <c r="AB723" s="238" t="s">
        <v>7214</v>
      </c>
    </row>
    <row r="724" spans="1:28" x14ac:dyDescent="0.2">
      <c r="A724" s="238">
        <v>338019</v>
      </c>
      <c r="B724" s="238" t="s">
        <v>3867</v>
      </c>
      <c r="C724" s="238" t="s">
        <v>195</v>
      </c>
      <c r="D724" s="238" t="s">
        <v>291</v>
      </c>
      <c r="E724" s="238" t="s">
        <v>66</v>
      </c>
      <c r="F724" s="239">
        <v>31568</v>
      </c>
      <c r="G724" s="238" t="s">
        <v>5885</v>
      </c>
      <c r="H724" s="238" t="s">
        <v>4110</v>
      </c>
      <c r="I724" s="238" t="s">
        <v>4111</v>
      </c>
      <c r="J724" s="238" t="s">
        <v>85</v>
      </c>
      <c r="L724" s="238" t="s">
        <v>86</v>
      </c>
      <c r="X724" s="238" t="s">
        <v>6323</v>
      </c>
      <c r="Y724" s="238" t="s">
        <v>6323</v>
      </c>
      <c r="Z724" s="238" t="s">
        <v>5361</v>
      </c>
      <c r="AA724" s="238" t="s">
        <v>5895</v>
      </c>
    </row>
    <row r="725" spans="1:28" x14ac:dyDescent="0.2">
      <c r="A725" s="238">
        <v>338213</v>
      </c>
      <c r="B725" s="238" t="s">
        <v>3967</v>
      </c>
      <c r="C725" s="238" t="s">
        <v>203</v>
      </c>
      <c r="D725" s="238" t="s">
        <v>274</v>
      </c>
      <c r="E725" s="238" t="s">
        <v>66</v>
      </c>
      <c r="F725" s="239">
        <v>34349</v>
      </c>
      <c r="G725" s="238" t="s">
        <v>4539</v>
      </c>
      <c r="H725" s="238" t="s">
        <v>4110</v>
      </c>
      <c r="I725" s="238" t="s">
        <v>4111</v>
      </c>
      <c r="J725" s="238" t="s">
        <v>87</v>
      </c>
      <c r="L725" s="238" t="s">
        <v>86</v>
      </c>
      <c r="X725" s="238" t="s">
        <v>6367</v>
      </c>
      <c r="Y725" s="238" t="s">
        <v>6367</v>
      </c>
      <c r="Z725" s="238" t="s">
        <v>5882</v>
      </c>
      <c r="AA725" s="238" t="s">
        <v>5126</v>
      </c>
    </row>
    <row r="726" spans="1:28" x14ac:dyDescent="0.2">
      <c r="A726" s="238">
        <v>327254</v>
      </c>
      <c r="B726" s="238" t="s">
        <v>2771</v>
      </c>
      <c r="C726" s="238" t="s">
        <v>522</v>
      </c>
      <c r="D726" s="238" t="s">
        <v>274</v>
      </c>
      <c r="E726" s="238" t="s">
        <v>66</v>
      </c>
      <c r="F726" s="239">
        <v>34700</v>
      </c>
      <c r="G726" s="238" t="s">
        <v>84</v>
      </c>
      <c r="H726" s="238" t="s">
        <v>4110</v>
      </c>
      <c r="I726" s="238" t="s">
        <v>4111</v>
      </c>
      <c r="J726" s="238" t="s">
        <v>87</v>
      </c>
      <c r="L726" s="238" t="s">
        <v>84</v>
      </c>
      <c r="X726" s="238" t="s">
        <v>5360</v>
      </c>
      <c r="Y726" s="238" t="s">
        <v>5360</v>
      </c>
      <c r="Z726" s="238" t="s">
        <v>5361</v>
      </c>
      <c r="AA726" s="238" t="s">
        <v>5130</v>
      </c>
      <c r="AB726" s="238" t="s">
        <v>7213</v>
      </c>
    </row>
    <row r="727" spans="1:28" x14ac:dyDescent="0.2">
      <c r="A727" s="238">
        <v>338816</v>
      </c>
      <c r="B727" s="238" t="s">
        <v>5022</v>
      </c>
      <c r="C727" s="238" t="s">
        <v>267</v>
      </c>
      <c r="D727" s="238" t="s">
        <v>274</v>
      </c>
      <c r="E727" s="238" t="s">
        <v>65</v>
      </c>
      <c r="F727" s="239">
        <v>36642</v>
      </c>
      <c r="G727" s="238" t="s">
        <v>7054</v>
      </c>
      <c r="H727" s="238" t="s">
        <v>4110</v>
      </c>
      <c r="I727" s="238" t="s">
        <v>4111</v>
      </c>
      <c r="J727" s="238" t="s">
        <v>85</v>
      </c>
      <c r="K727" s="238">
        <v>2018</v>
      </c>
      <c r="L727" s="238" t="s">
        <v>84</v>
      </c>
      <c r="X727" s="238" t="s">
        <v>7055</v>
      </c>
      <c r="Y727" s="238" t="s">
        <v>5545</v>
      </c>
      <c r="Z727" s="238" t="s">
        <v>5868</v>
      </c>
      <c r="AA727" s="238" t="s">
        <v>5109</v>
      </c>
    </row>
    <row r="728" spans="1:28" x14ac:dyDescent="0.2">
      <c r="A728" s="238">
        <v>335267</v>
      </c>
      <c r="B728" s="238" t="s">
        <v>1824</v>
      </c>
      <c r="C728" s="238" t="s">
        <v>245</v>
      </c>
      <c r="D728" s="238" t="s">
        <v>274</v>
      </c>
      <c r="E728" s="238" t="s">
        <v>65</v>
      </c>
      <c r="H728" s="238"/>
      <c r="I728" s="238" t="s">
        <v>4111</v>
      </c>
      <c r="X728" s="238" t="s">
        <v>5121</v>
      </c>
      <c r="Y728" s="238" t="s">
        <v>5121</v>
      </c>
    </row>
    <row r="729" spans="1:28" x14ac:dyDescent="0.2">
      <c r="A729" s="238">
        <v>331618</v>
      </c>
      <c r="B729" s="238" t="s">
        <v>2840</v>
      </c>
      <c r="C729" s="238" t="s">
        <v>498</v>
      </c>
      <c r="D729" s="238" t="s">
        <v>274</v>
      </c>
      <c r="H729" s="238"/>
      <c r="I729" s="238" t="s">
        <v>4111</v>
      </c>
      <c r="N729" s="238">
        <v>2000</v>
      </c>
      <c r="R729" s="238" t="s">
        <v>4171</v>
      </c>
      <c r="T729" s="238" t="s">
        <v>4171</v>
      </c>
      <c r="U729" s="238" t="s">
        <v>4171</v>
      </c>
      <c r="V729" s="238" t="s">
        <v>4171</v>
      </c>
      <c r="W729" s="238" t="s">
        <v>4171</v>
      </c>
      <c r="AB729" s="238" t="s">
        <v>7213</v>
      </c>
    </row>
    <row r="730" spans="1:28" x14ac:dyDescent="0.2">
      <c r="A730" s="238">
        <v>338617</v>
      </c>
      <c r="B730" s="238" t="s">
        <v>4846</v>
      </c>
      <c r="C730" s="238" t="s">
        <v>210</v>
      </c>
      <c r="D730" s="238" t="s">
        <v>274</v>
      </c>
      <c r="E730" s="238" t="s">
        <v>66</v>
      </c>
      <c r="F730" s="239">
        <v>36256</v>
      </c>
      <c r="G730" s="238" t="s">
        <v>5124</v>
      </c>
      <c r="H730" s="238" t="s">
        <v>6077</v>
      </c>
      <c r="I730" s="238" t="s">
        <v>4111</v>
      </c>
      <c r="J730" s="238" t="s">
        <v>87</v>
      </c>
      <c r="K730" s="238">
        <v>2018</v>
      </c>
      <c r="L730" s="238" t="s">
        <v>99</v>
      </c>
      <c r="X730" s="238" t="s">
        <v>6635</v>
      </c>
      <c r="Y730" s="238" t="s">
        <v>6636</v>
      </c>
      <c r="Z730" s="238" t="s">
        <v>5918</v>
      </c>
      <c r="AA730" s="238" t="s">
        <v>6637</v>
      </c>
    </row>
    <row r="731" spans="1:28" x14ac:dyDescent="0.2">
      <c r="A731" s="238">
        <v>324343</v>
      </c>
      <c r="B731" s="238" t="s">
        <v>1440</v>
      </c>
      <c r="C731" s="238" t="s">
        <v>240</v>
      </c>
      <c r="D731" s="238" t="s">
        <v>274</v>
      </c>
      <c r="H731" s="238"/>
      <c r="I731" s="238" t="s">
        <v>4111</v>
      </c>
      <c r="N731" s="238">
        <v>2000</v>
      </c>
      <c r="S731" s="238" t="s">
        <v>4171</v>
      </c>
      <c r="U731" s="238" t="s">
        <v>4171</v>
      </c>
      <c r="V731" s="238" t="s">
        <v>4171</v>
      </c>
      <c r="W731" s="238" t="s">
        <v>4171</v>
      </c>
      <c r="AB731" s="238" t="s">
        <v>7213</v>
      </c>
    </row>
    <row r="732" spans="1:28" x14ac:dyDescent="0.2">
      <c r="A732" s="238">
        <v>333150</v>
      </c>
      <c r="B732" s="238" t="s">
        <v>4484</v>
      </c>
      <c r="C732" s="238" t="s">
        <v>4416</v>
      </c>
      <c r="D732" s="238" t="s">
        <v>274</v>
      </c>
      <c r="H732" s="238"/>
      <c r="I732" s="238" t="s">
        <v>4111</v>
      </c>
      <c r="N732" s="238">
        <v>2000</v>
      </c>
      <c r="T732" s="238" t="s">
        <v>4171</v>
      </c>
      <c r="U732" s="238" t="s">
        <v>4171</v>
      </c>
      <c r="V732" s="238" t="s">
        <v>4171</v>
      </c>
      <c r="AB732" s="238" t="s">
        <v>7214</v>
      </c>
    </row>
    <row r="733" spans="1:28" x14ac:dyDescent="0.2">
      <c r="A733" s="238">
        <v>337438</v>
      </c>
      <c r="B733" s="238" t="s">
        <v>3580</v>
      </c>
      <c r="C733" s="238" t="s">
        <v>484</v>
      </c>
      <c r="D733" s="238" t="s">
        <v>274</v>
      </c>
      <c r="H733" s="238"/>
      <c r="I733" s="238" t="s">
        <v>4111</v>
      </c>
      <c r="N733" s="238">
        <v>2000</v>
      </c>
      <c r="V733" s="238" t="s">
        <v>4171</v>
      </c>
      <c r="W733" s="238" t="s">
        <v>4171</v>
      </c>
    </row>
    <row r="734" spans="1:28" x14ac:dyDescent="0.2">
      <c r="A734" s="238">
        <v>333935</v>
      </c>
      <c r="B734" s="238" t="s">
        <v>1349</v>
      </c>
      <c r="C734" s="238" t="s">
        <v>1350</v>
      </c>
      <c r="D734" s="238" t="s">
        <v>274</v>
      </c>
      <c r="H734" s="238"/>
      <c r="I734" s="238" t="s">
        <v>4111</v>
      </c>
      <c r="N734" s="238">
        <v>2000</v>
      </c>
      <c r="T734" s="238" t="s">
        <v>4171</v>
      </c>
      <c r="U734" s="238" t="s">
        <v>4171</v>
      </c>
      <c r="V734" s="238" t="s">
        <v>4171</v>
      </c>
      <c r="W734" s="238" t="s">
        <v>4171</v>
      </c>
      <c r="AB734" s="238" t="s">
        <v>7213</v>
      </c>
    </row>
    <row r="735" spans="1:28" x14ac:dyDescent="0.2">
      <c r="A735" s="238">
        <v>334555</v>
      </c>
      <c r="B735" s="238" t="s">
        <v>2631</v>
      </c>
      <c r="C735" s="238" t="s">
        <v>894</v>
      </c>
      <c r="D735" s="238" t="s">
        <v>274</v>
      </c>
      <c r="H735" s="238"/>
      <c r="I735" s="238" t="s">
        <v>4111</v>
      </c>
      <c r="N735" s="238">
        <v>2000</v>
      </c>
      <c r="S735" s="238" t="s">
        <v>4171</v>
      </c>
      <c r="T735" s="238" t="s">
        <v>4171</v>
      </c>
      <c r="U735" s="238" t="s">
        <v>4171</v>
      </c>
      <c r="V735" s="238" t="s">
        <v>4171</v>
      </c>
      <c r="W735" s="238" t="s">
        <v>4171</v>
      </c>
      <c r="AB735" s="238" t="s">
        <v>7213</v>
      </c>
    </row>
    <row r="736" spans="1:28" x14ac:dyDescent="0.2">
      <c r="A736" s="238">
        <v>333875</v>
      </c>
      <c r="B736" s="238" t="s">
        <v>1347</v>
      </c>
      <c r="C736" s="238" t="s">
        <v>445</v>
      </c>
      <c r="D736" s="238" t="s">
        <v>274</v>
      </c>
      <c r="H736" s="238"/>
      <c r="I736" s="238" t="s">
        <v>4111</v>
      </c>
      <c r="N736" s="238">
        <v>2000</v>
      </c>
      <c r="U736" s="238" t="s">
        <v>4171</v>
      </c>
      <c r="V736" s="238" t="s">
        <v>4171</v>
      </c>
      <c r="W736" s="238" t="s">
        <v>4171</v>
      </c>
      <c r="AB736" s="238" t="s">
        <v>7213</v>
      </c>
    </row>
    <row r="737" spans="1:28" x14ac:dyDescent="0.2">
      <c r="A737" s="238">
        <v>322344</v>
      </c>
      <c r="B737" s="238" t="s">
        <v>2239</v>
      </c>
      <c r="C737" s="238" t="s">
        <v>278</v>
      </c>
      <c r="D737" s="238" t="s">
        <v>274</v>
      </c>
      <c r="H737" s="238"/>
      <c r="I737" s="238" t="s">
        <v>4111</v>
      </c>
      <c r="N737" s="238">
        <v>2000</v>
      </c>
      <c r="S737" s="238" t="s">
        <v>4171</v>
      </c>
      <c r="T737" s="238" t="s">
        <v>4171</v>
      </c>
      <c r="U737" s="238" t="s">
        <v>4171</v>
      </c>
      <c r="V737" s="238" t="s">
        <v>4171</v>
      </c>
      <c r="W737" s="238" t="s">
        <v>4171</v>
      </c>
      <c r="AB737" s="238" t="s">
        <v>7213</v>
      </c>
    </row>
    <row r="738" spans="1:28" x14ac:dyDescent="0.2">
      <c r="A738" s="238">
        <v>332257</v>
      </c>
      <c r="B738" s="238" t="s">
        <v>1308</v>
      </c>
      <c r="C738" s="238" t="s">
        <v>1309</v>
      </c>
      <c r="D738" s="238" t="s">
        <v>274</v>
      </c>
      <c r="H738" s="238"/>
      <c r="I738" s="238" t="s">
        <v>4111</v>
      </c>
      <c r="N738" s="238">
        <v>2000</v>
      </c>
      <c r="U738" s="238" t="s">
        <v>4171</v>
      </c>
      <c r="V738" s="238" t="s">
        <v>4171</v>
      </c>
      <c r="W738" s="238" t="s">
        <v>4171</v>
      </c>
      <c r="AB738" s="238" t="s">
        <v>7213</v>
      </c>
    </row>
    <row r="739" spans="1:28" x14ac:dyDescent="0.2">
      <c r="A739" s="238">
        <v>337746</v>
      </c>
      <c r="B739" s="238" t="s">
        <v>3733</v>
      </c>
      <c r="C739" s="238" t="s">
        <v>621</v>
      </c>
      <c r="D739" s="238" t="s">
        <v>274</v>
      </c>
      <c r="H739" s="238"/>
      <c r="I739" s="238" t="s">
        <v>4111</v>
      </c>
      <c r="N739" s="238">
        <v>2000</v>
      </c>
      <c r="V739" s="238" t="s">
        <v>4171</v>
      </c>
      <c r="W739" s="238" t="s">
        <v>4171</v>
      </c>
    </row>
    <row r="740" spans="1:28" x14ac:dyDescent="0.2">
      <c r="A740" s="238">
        <v>335068</v>
      </c>
      <c r="B740" s="238" t="s">
        <v>691</v>
      </c>
      <c r="C740" s="238" t="s">
        <v>699</v>
      </c>
      <c r="D740" s="238" t="s">
        <v>274</v>
      </c>
      <c r="H740" s="238"/>
      <c r="I740" s="238" t="s">
        <v>4111</v>
      </c>
      <c r="N740" s="238">
        <v>2000</v>
      </c>
      <c r="U740" s="238" t="s">
        <v>4171</v>
      </c>
      <c r="V740" s="238" t="s">
        <v>4171</v>
      </c>
      <c r="W740" s="238" t="s">
        <v>4171</v>
      </c>
    </row>
    <row r="741" spans="1:28" x14ac:dyDescent="0.2">
      <c r="A741" s="238">
        <v>335265</v>
      </c>
      <c r="B741" s="238" t="s">
        <v>2936</v>
      </c>
      <c r="C741" s="238" t="s">
        <v>1126</v>
      </c>
      <c r="D741" s="238" t="s">
        <v>274</v>
      </c>
      <c r="H741" s="238"/>
      <c r="I741" s="238" t="s">
        <v>4111</v>
      </c>
      <c r="N741" s="238">
        <v>2000</v>
      </c>
      <c r="W741" s="238" t="s">
        <v>4171</v>
      </c>
    </row>
    <row r="742" spans="1:28" x14ac:dyDescent="0.2">
      <c r="A742" s="238">
        <v>335287</v>
      </c>
      <c r="B742" s="238" t="s">
        <v>2940</v>
      </c>
      <c r="C742" s="238" t="s">
        <v>653</v>
      </c>
      <c r="D742" s="238" t="s">
        <v>274</v>
      </c>
      <c r="H742" s="238"/>
      <c r="I742" s="238" t="s">
        <v>4111</v>
      </c>
      <c r="N742" s="238">
        <v>2000</v>
      </c>
      <c r="U742" s="238" t="s">
        <v>4171</v>
      </c>
      <c r="V742" s="238" t="s">
        <v>4171</v>
      </c>
      <c r="W742" s="238" t="s">
        <v>4171</v>
      </c>
    </row>
    <row r="743" spans="1:28" x14ac:dyDescent="0.2">
      <c r="A743" s="238">
        <v>334829</v>
      </c>
      <c r="B743" s="238" t="s">
        <v>529</v>
      </c>
      <c r="C743" s="238" t="s">
        <v>340</v>
      </c>
      <c r="D743" s="238" t="s">
        <v>274</v>
      </c>
      <c r="H743" s="238"/>
      <c r="I743" s="238" t="s">
        <v>4111</v>
      </c>
      <c r="N743" s="238">
        <v>2000</v>
      </c>
      <c r="T743" s="238" t="s">
        <v>4171</v>
      </c>
      <c r="U743" s="238" t="s">
        <v>4171</v>
      </c>
      <c r="V743" s="238" t="s">
        <v>4171</v>
      </c>
      <c r="W743" s="238" t="s">
        <v>4171</v>
      </c>
      <c r="AB743" s="238" t="s">
        <v>7213</v>
      </c>
    </row>
    <row r="744" spans="1:28" x14ac:dyDescent="0.2">
      <c r="A744" s="238">
        <v>319267</v>
      </c>
      <c r="B744" s="238" t="s">
        <v>2219</v>
      </c>
      <c r="C744" s="238" t="s">
        <v>195</v>
      </c>
      <c r="D744" s="238" t="s">
        <v>274</v>
      </c>
      <c r="H744" s="238"/>
      <c r="I744" s="238" t="s">
        <v>4111</v>
      </c>
      <c r="N744" s="238">
        <v>2000</v>
      </c>
      <c r="S744" s="238" t="s">
        <v>4171</v>
      </c>
      <c r="T744" s="238" t="s">
        <v>4171</v>
      </c>
      <c r="U744" s="238" t="s">
        <v>4171</v>
      </c>
      <c r="V744" s="238" t="s">
        <v>4171</v>
      </c>
      <c r="W744" s="238" t="s">
        <v>4171</v>
      </c>
      <c r="AB744" s="238" t="s">
        <v>7213</v>
      </c>
    </row>
    <row r="745" spans="1:28" x14ac:dyDescent="0.2">
      <c r="A745" s="238">
        <v>336583</v>
      </c>
      <c r="B745" s="238" t="s">
        <v>2148</v>
      </c>
      <c r="C745" s="238" t="s">
        <v>195</v>
      </c>
      <c r="D745" s="238" t="s">
        <v>274</v>
      </c>
      <c r="H745" s="238"/>
      <c r="I745" s="238" t="s">
        <v>4111</v>
      </c>
      <c r="N745" s="238">
        <v>2000</v>
      </c>
      <c r="U745" s="238" t="s">
        <v>4171</v>
      </c>
      <c r="V745" s="238" t="s">
        <v>4171</v>
      </c>
      <c r="W745" s="238" t="s">
        <v>4171</v>
      </c>
    </row>
    <row r="746" spans="1:28" x14ac:dyDescent="0.2">
      <c r="A746" s="238">
        <v>334768</v>
      </c>
      <c r="B746" s="238" t="s">
        <v>1398</v>
      </c>
      <c r="C746" s="238" t="s">
        <v>524</v>
      </c>
      <c r="D746" s="238" t="s">
        <v>274</v>
      </c>
      <c r="H746" s="238"/>
      <c r="I746" s="238" t="s">
        <v>4111</v>
      </c>
      <c r="N746" s="238">
        <v>2000</v>
      </c>
      <c r="U746" s="238" t="s">
        <v>4171</v>
      </c>
      <c r="V746" s="238" t="s">
        <v>4171</v>
      </c>
      <c r="W746" s="238" t="s">
        <v>4171</v>
      </c>
      <c r="AB746" s="238" t="s">
        <v>7213</v>
      </c>
    </row>
    <row r="747" spans="1:28" x14ac:dyDescent="0.2">
      <c r="A747" s="238">
        <v>338817</v>
      </c>
      <c r="B747" s="238" t="s">
        <v>4686</v>
      </c>
      <c r="C747" s="238" t="s">
        <v>455</v>
      </c>
      <c r="D747" s="238" t="s">
        <v>274</v>
      </c>
      <c r="E747" s="238" t="s">
        <v>65</v>
      </c>
      <c r="F747" s="239">
        <v>31428</v>
      </c>
      <c r="G747" s="238" t="s">
        <v>84</v>
      </c>
      <c r="H747" s="238" t="s">
        <v>4110</v>
      </c>
      <c r="I747" s="238" t="s">
        <v>4111</v>
      </c>
      <c r="J747" s="238" t="s">
        <v>87</v>
      </c>
      <c r="K747" s="238">
        <v>2007</v>
      </c>
      <c r="L747" s="238" t="s">
        <v>99</v>
      </c>
      <c r="X747" s="238" t="s">
        <v>5311</v>
      </c>
      <c r="Y747" s="238" t="s">
        <v>5312</v>
      </c>
      <c r="Z747" s="238" t="s">
        <v>5313</v>
      </c>
      <c r="AA747" s="238" t="s">
        <v>5314</v>
      </c>
    </row>
    <row r="748" spans="1:28" x14ac:dyDescent="0.2">
      <c r="A748" s="238">
        <v>335964</v>
      </c>
      <c r="B748" s="238" t="s">
        <v>658</v>
      </c>
      <c r="C748" s="238" t="s">
        <v>890</v>
      </c>
      <c r="D748" s="238" t="s">
        <v>274</v>
      </c>
      <c r="H748" s="238"/>
      <c r="I748" s="238" t="s">
        <v>4111</v>
      </c>
      <c r="N748" s="238">
        <v>2000</v>
      </c>
      <c r="U748" s="238" t="s">
        <v>4171</v>
      </c>
      <c r="V748" s="238" t="s">
        <v>4171</v>
      </c>
      <c r="W748" s="238" t="s">
        <v>4171</v>
      </c>
    </row>
    <row r="749" spans="1:28" x14ac:dyDescent="0.2">
      <c r="A749" s="238">
        <v>336050</v>
      </c>
      <c r="B749" s="238" t="s">
        <v>3167</v>
      </c>
      <c r="C749" s="238" t="s">
        <v>890</v>
      </c>
      <c r="D749" s="238" t="s">
        <v>274</v>
      </c>
      <c r="E749" s="238" t="s">
        <v>66</v>
      </c>
      <c r="F749" s="239">
        <v>32187</v>
      </c>
      <c r="G749" s="238" t="s">
        <v>6135</v>
      </c>
      <c r="H749" s="238" t="s">
        <v>4110</v>
      </c>
      <c r="I749" s="238" t="s">
        <v>4111</v>
      </c>
      <c r="J749" s="238" t="s">
        <v>87</v>
      </c>
      <c r="L749" s="238" t="s">
        <v>84</v>
      </c>
      <c r="X749" s="238" t="s">
        <v>6136</v>
      </c>
      <c r="Y749" s="238" t="s">
        <v>6136</v>
      </c>
      <c r="Z749" s="238" t="s">
        <v>5918</v>
      </c>
      <c r="AA749" s="238" t="s">
        <v>6137</v>
      </c>
    </row>
    <row r="750" spans="1:28" x14ac:dyDescent="0.2">
      <c r="A750" s="238">
        <v>330366</v>
      </c>
      <c r="B750" s="238" t="s">
        <v>1497</v>
      </c>
      <c r="C750" s="238" t="s">
        <v>493</v>
      </c>
      <c r="D750" s="238" t="s">
        <v>274</v>
      </c>
      <c r="H750" s="238"/>
      <c r="I750" s="238" t="s">
        <v>4111</v>
      </c>
      <c r="N750" s="238">
        <v>2000</v>
      </c>
      <c r="T750" s="238" t="s">
        <v>4171</v>
      </c>
      <c r="U750" s="238" t="s">
        <v>4171</v>
      </c>
      <c r="V750" s="238" t="s">
        <v>4171</v>
      </c>
      <c r="W750" s="238" t="s">
        <v>4171</v>
      </c>
      <c r="AB750" s="238" t="s">
        <v>7213</v>
      </c>
    </row>
    <row r="751" spans="1:28" x14ac:dyDescent="0.2">
      <c r="A751" s="238">
        <v>332915</v>
      </c>
      <c r="B751" s="238" t="s">
        <v>1561</v>
      </c>
      <c r="C751" s="238" t="s">
        <v>294</v>
      </c>
      <c r="D751" s="238" t="s">
        <v>274</v>
      </c>
      <c r="H751" s="238"/>
      <c r="I751" s="238" t="s">
        <v>4111</v>
      </c>
      <c r="N751" s="238">
        <v>2000</v>
      </c>
      <c r="S751" s="238" t="s">
        <v>4171</v>
      </c>
      <c r="U751" s="238" t="s">
        <v>4171</v>
      </c>
      <c r="V751" s="238" t="s">
        <v>4171</v>
      </c>
      <c r="W751" s="238" t="s">
        <v>4171</v>
      </c>
      <c r="AB751" s="238" t="s">
        <v>7213</v>
      </c>
    </row>
    <row r="752" spans="1:28" x14ac:dyDescent="0.2">
      <c r="A752" s="238">
        <v>336944</v>
      </c>
      <c r="B752" s="238" t="s">
        <v>4520</v>
      </c>
      <c r="C752" s="238" t="s">
        <v>324</v>
      </c>
      <c r="D752" s="238" t="s">
        <v>274</v>
      </c>
      <c r="E752" s="238" t="s">
        <v>65</v>
      </c>
      <c r="F752" s="239">
        <v>35727</v>
      </c>
      <c r="G752" s="238" t="s">
        <v>84</v>
      </c>
      <c r="H752" s="238" t="s">
        <v>4110</v>
      </c>
      <c r="I752" s="238" t="s">
        <v>4111</v>
      </c>
      <c r="X752" s="238" t="s">
        <v>5121</v>
      </c>
      <c r="Y752" s="238" t="s">
        <v>5121</v>
      </c>
    </row>
    <row r="753" spans="1:28" x14ac:dyDescent="0.2">
      <c r="A753" s="238">
        <v>334250</v>
      </c>
      <c r="B753" s="238" t="s">
        <v>2564</v>
      </c>
      <c r="C753" s="238" t="s">
        <v>2206</v>
      </c>
      <c r="D753" s="238" t="s">
        <v>274</v>
      </c>
      <c r="H753" s="238"/>
      <c r="I753" s="238" t="s">
        <v>4111</v>
      </c>
      <c r="N753" s="238">
        <v>2000</v>
      </c>
      <c r="S753" s="238" t="s">
        <v>4171</v>
      </c>
      <c r="T753" s="238" t="s">
        <v>4171</v>
      </c>
      <c r="U753" s="238" t="s">
        <v>4171</v>
      </c>
      <c r="V753" s="238" t="s">
        <v>4171</v>
      </c>
      <c r="W753" s="238" t="s">
        <v>4171</v>
      </c>
      <c r="AB753" s="238" t="s">
        <v>7213</v>
      </c>
    </row>
    <row r="754" spans="1:28" x14ac:dyDescent="0.2">
      <c r="A754" s="238">
        <v>338692</v>
      </c>
      <c r="B754" s="238" t="s">
        <v>2401</v>
      </c>
      <c r="C754" s="238" t="s">
        <v>640</v>
      </c>
      <c r="D754" s="238" t="s">
        <v>274</v>
      </c>
      <c r="E754" s="238" t="s">
        <v>65</v>
      </c>
      <c r="F754" s="239">
        <v>33943</v>
      </c>
      <c r="G754" s="238" t="s">
        <v>4253</v>
      </c>
      <c r="H754" s="238" t="s">
        <v>4110</v>
      </c>
      <c r="I754" s="238" t="s">
        <v>4111</v>
      </c>
      <c r="X754" s="238" t="s">
        <v>6799</v>
      </c>
      <c r="Y754" s="238" t="s">
        <v>6800</v>
      </c>
      <c r="Z754" s="238" t="s">
        <v>6801</v>
      </c>
      <c r="AA754" s="238" t="s">
        <v>5109</v>
      </c>
    </row>
    <row r="755" spans="1:28" x14ac:dyDescent="0.2">
      <c r="A755" s="238">
        <v>335680</v>
      </c>
      <c r="B755" s="238" t="s">
        <v>3064</v>
      </c>
      <c r="C755" s="238" t="s">
        <v>430</v>
      </c>
      <c r="D755" s="238" t="s">
        <v>274</v>
      </c>
      <c r="E755" s="238" t="s">
        <v>65</v>
      </c>
      <c r="F755" s="239">
        <v>35820</v>
      </c>
      <c r="G755" s="238" t="s">
        <v>4013</v>
      </c>
      <c r="H755" s="238" t="s">
        <v>4110</v>
      </c>
      <c r="I755" s="238" t="s">
        <v>4111</v>
      </c>
      <c r="X755" s="238" t="s">
        <v>5121</v>
      </c>
      <c r="Y755" s="238" t="s">
        <v>5121</v>
      </c>
    </row>
    <row r="756" spans="1:28" x14ac:dyDescent="0.2">
      <c r="A756" s="238">
        <v>337776</v>
      </c>
      <c r="B756" s="238" t="s">
        <v>3508</v>
      </c>
      <c r="C756" s="238" t="s">
        <v>195</v>
      </c>
      <c r="D756" s="238" t="s">
        <v>3750</v>
      </c>
      <c r="H756" s="238"/>
      <c r="I756" s="238" t="s">
        <v>4111</v>
      </c>
      <c r="N756" s="238">
        <v>2000</v>
      </c>
      <c r="V756" s="238" t="s">
        <v>4171</v>
      </c>
      <c r="W756" s="238" t="s">
        <v>4171</v>
      </c>
    </row>
    <row r="757" spans="1:28" x14ac:dyDescent="0.2">
      <c r="A757" s="238">
        <v>338053</v>
      </c>
      <c r="B757" s="238" t="s">
        <v>3883</v>
      </c>
      <c r="C757" s="238" t="s">
        <v>336</v>
      </c>
      <c r="D757" s="238" t="s">
        <v>3884</v>
      </c>
      <c r="H757" s="238"/>
      <c r="I757" s="238" t="s">
        <v>4111</v>
      </c>
      <c r="N757" s="238">
        <v>2000</v>
      </c>
      <c r="V757" s="238" t="s">
        <v>4171</v>
      </c>
      <c r="W757" s="238" t="s">
        <v>4171</v>
      </c>
    </row>
    <row r="758" spans="1:28" x14ac:dyDescent="0.2">
      <c r="A758" s="238">
        <v>332296</v>
      </c>
      <c r="B758" s="238" t="s">
        <v>2397</v>
      </c>
      <c r="C758" s="238" t="s">
        <v>203</v>
      </c>
      <c r="D758" s="238" t="s">
        <v>711</v>
      </c>
      <c r="H758" s="238"/>
      <c r="I758" s="238" t="s">
        <v>4111</v>
      </c>
      <c r="N758" s="238">
        <v>2000</v>
      </c>
      <c r="S758" s="238" t="s">
        <v>4171</v>
      </c>
      <c r="T758" s="238" t="s">
        <v>4171</v>
      </c>
      <c r="U758" s="238" t="s">
        <v>4171</v>
      </c>
      <c r="V758" s="238" t="s">
        <v>4171</v>
      </c>
      <c r="W758" s="238" t="s">
        <v>4171</v>
      </c>
      <c r="AB758" s="238" t="s">
        <v>7213</v>
      </c>
    </row>
    <row r="759" spans="1:28" x14ac:dyDescent="0.2">
      <c r="A759" s="238">
        <v>329986</v>
      </c>
      <c r="B759" s="238" t="s">
        <v>1270</v>
      </c>
      <c r="C759" s="238" t="s">
        <v>203</v>
      </c>
      <c r="D759" s="238" t="s">
        <v>711</v>
      </c>
      <c r="H759" s="238"/>
      <c r="I759" s="238" t="s">
        <v>4111</v>
      </c>
      <c r="N759" s="238">
        <v>2000</v>
      </c>
      <c r="U759" s="238" t="s">
        <v>4171</v>
      </c>
      <c r="V759" s="238" t="s">
        <v>4171</v>
      </c>
      <c r="W759" s="238" t="s">
        <v>4171</v>
      </c>
      <c r="AB759" s="238" t="s">
        <v>7213</v>
      </c>
    </row>
    <row r="760" spans="1:28" x14ac:dyDescent="0.2">
      <c r="A760" s="238">
        <v>336129</v>
      </c>
      <c r="B760" s="238" t="s">
        <v>2024</v>
      </c>
      <c r="C760" s="238" t="s">
        <v>196</v>
      </c>
      <c r="D760" s="238" t="s">
        <v>2025</v>
      </c>
      <c r="H760" s="238"/>
      <c r="I760" s="238" t="s">
        <v>4111</v>
      </c>
      <c r="N760" s="238">
        <v>2000</v>
      </c>
      <c r="V760" s="238" t="s">
        <v>4171</v>
      </c>
      <c r="W760" s="238" t="s">
        <v>4171</v>
      </c>
    </row>
    <row r="761" spans="1:28" x14ac:dyDescent="0.2">
      <c r="A761" s="238">
        <v>336483</v>
      </c>
      <c r="B761" s="238" t="s">
        <v>2116</v>
      </c>
      <c r="C761" s="238" t="s">
        <v>203</v>
      </c>
      <c r="D761" s="238" t="s">
        <v>869</v>
      </c>
      <c r="H761" s="238"/>
      <c r="I761" s="238" t="s">
        <v>4111</v>
      </c>
      <c r="N761" s="238">
        <v>2000</v>
      </c>
      <c r="V761" s="238" t="s">
        <v>4171</v>
      </c>
      <c r="W761" s="238" t="s">
        <v>4171</v>
      </c>
    </row>
    <row r="762" spans="1:28" x14ac:dyDescent="0.2">
      <c r="A762" s="238">
        <v>337562</v>
      </c>
      <c r="B762" s="238" t="s">
        <v>3649</v>
      </c>
      <c r="C762" s="238" t="s">
        <v>232</v>
      </c>
      <c r="D762" s="238" t="s">
        <v>639</v>
      </c>
      <c r="H762" s="238"/>
      <c r="I762" s="238" t="s">
        <v>4111</v>
      </c>
      <c r="N762" s="238">
        <v>2000</v>
      </c>
      <c r="V762" s="238" t="s">
        <v>4171</v>
      </c>
      <c r="W762" s="238" t="s">
        <v>4171</v>
      </c>
    </row>
    <row r="763" spans="1:28" x14ac:dyDescent="0.2">
      <c r="A763" s="238">
        <v>337537</v>
      </c>
      <c r="B763" s="238" t="s">
        <v>3635</v>
      </c>
      <c r="C763" s="238" t="s">
        <v>3636</v>
      </c>
      <c r="D763" s="238" t="s">
        <v>639</v>
      </c>
      <c r="E763" s="238" t="s">
        <v>65</v>
      </c>
      <c r="F763" s="239">
        <v>32902</v>
      </c>
      <c r="G763" s="238" t="s">
        <v>5609</v>
      </c>
      <c r="H763" s="238" t="s">
        <v>4110</v>
      </c>
      <c r="I763" s="238" t="s">
        <v>4111</v>
      </c>
      <c r="J763" s="238" t="s">
        <v>87</v>
      </c>
      <c r="L763" s="238" t="s">
        <v>92</v>
      </c>
      <c r="X763" s="238" t="s">
        <v>6215</v>
      </c>
      <c r="Y763" s="238" t="s">
        <v>6215</v>
      </c>
      <c r="Z763" s="238" t="s">
        <v>6216</v>
      </c>
      <c r="AA763" s="238" t="s">
        <v>5111</v>
      </c>
    </row>
    <row r="764" spans="1:28" x14ac:dyDescent="0.2">
      <c r="A764" s="238">
        <v>337587</v>
      </c>
      <c r="B764" s="238" t="s">
        <v>3657</v>
      </c>
      <c r="C764" s="238" t="s">
        <v>240</v>
      </c>
      <c r="D764" s="238" t="s">
        <v>639</v>
      </c>
      <c r="H764" s="238"/>
      <c r="I764" s="238" t="s">
        <v>4111</v>
      </c>
      <c r="N764" s="238">
        <v>2000</v>
      </c>
      <c r="V764" s="238" t="s">
        <v>4171</v>
      </c>
      <c r="W764" s="238" t="s">
        <v>4171</v>
      </c>
    </row>
    <row r="765" spans="1:28" x14ac:dyDescent="0.2">
      <c r="A765" s="238">
        <v>325350</v>
      </c>
      <c r="B765" s="238" t="s">
        <v>1715</v>
      </c>
      <c r="C765" s="238" t="s">
        <v>1221</v>
      </c>
      <c r="D765" s="238" t="s">
        <v>639</v>
      </c>
      <c r="H765" s="238"/>
      <c r="I765" s="238" t="s">
        <v>4111</v>
      </c>
      <c r="N765" s="238">
        <v>2000</v>
      </c>
      <c r="R765" s="238" t="s">
        <v>4171</v>
      </c>
      <c r="S765" s="238" t="s">
        <v>4171</v>
      </c>
      <c r="U765" s="238" t="s">
        <v>4171</v>
      </c>
      <c r="V765" s="238" t="s">
        <v>4171</v>
      </c>
      <c r="W765" s="238" t="s">
        <v>4171</v>
      </c>
      <c r="AB765" s="238" t="s">
        <v>7213</v>
      </c>
    </row>
    <row r="766" spans="1:28" x14ac:dyDescent="0.2">
      <c r="A766" s="238">
        <v>332433</v>
      </c>
      <c r="B766" s="238" t="s">
        <v>1544</v>
      </c>
      <c r="C766" s="238" t="s">
        <v>195</v>
      </c>
      <c r="D766" s="238" t="s">
        <v>639</v>
      </c>
      <c r="H766" s="238"/>
      <c r="I766" s="238" t="s">
        <v>4111</v>
      </c>
      <c r="N766" s="238">
        <v>2000</v>
      </c>
      <c r="S766" s="238" t="s">
        <v>4171</v>
      </c>
      <c r="U766" s="238" t="s">
        <v>4171</v>
      </c>
      <c r="V766" s="238" t="s">
        <v>4171</v>
      </c>
      <c r="W766" s="238" t="s">
        <v>4171</v>
      </c>
      <c r="AB766" s="238" t="s">
        <v>7213</v>
      </c>
    </row>
    <row r="767" spans="1:28" x14ac:dyDescent="0.2">
      <c r="A767" s="238">
        <v>335911</v>
      </c>
      <c r="B767" s="238" t="s">
        <v>1969</v>
      </c>
      <c r="C767" s="238" t="s">
        <v>195</v>
      </c>
      <c r="D767" s="238" t="s">
        <v>639</v>
      </c>
      <c r="H767" s="238"/>
      <c r="I767" s="238" t="s">
        <v>4111</v>
      </c>
      <c r="N767" s="238">
        <v>2000</v>
      </c>
      <c r="V767" s="238" t="s">
        <v>4171</v>
      </c>
      <c r="W767" s="238" t="s">
        <v>4171</v>
      </c>
    </row>
    <row r="768" spans="1:28" x14ac:dyDescent="0.2">
      <c r="A768" s="238">
        <v>337747</v>
      </c>
      <c r="B768" s="238" t="s">
        <v>3734</v>
      </c>
      <c r="C768" s="238" t="s">
        <v>290</v>
      </c>
      <c r="D768" s="238" t="s">
        <v>3504</v>
      </c>
      <c r="E768" s="238" t="s">
        <v>65</v>
      </c>
      <c r="F768" s="239">
        <v>28097</v>
      </c>
      <c r="G768" s="238" t="s">
        <v>4072</v>
      </c>
      <c r="H768" s="238" t="s">
        <v>4110</v>
      </c>
      <c r="I768" s="238" t="s">
        <v>4111</v>
      </c>
      <c r="J768" s="238" t="s">
        <v>87</v>
      </c>
      <c r="L768" s="238" t="s">
        <v>84</v>
      </c>
      <c r="X768" s="238" t="s">
        <v>6256</v>
      </c>
      <c r="Y768" s="238" t="s">
        <v>6256</v>
      </c>
      <c r="Z768" s="238" t="s">
        <v>5959</v>
      </c>
      <c r="AA768" s="238" t="s">
        <v>5193</v>
      </c>
    </row>
    <row r="769" spans="1:28" x14ac:dyDescent="0.2">
      <c r="A769" s="238">
        <v>336511</v>
      </c>
      <c r="B769" s="238" t="s">
        <v>2123</v>
      </c>
      <c r="C769" s="238" t="s">
        <v>216</v>
      </c>
      <c r="D769" s="238" t="s">
        <v>743</v>
      </c>
      <c r="H769" s="238"/>
      <c r="I769" s="238" t="s">
        <v>4111</v>
      </c>
      <c r="N769" s="238">
        <v>2000</v>
      </c>
      <c r="U769" s="238" t="s">
        <v>4171</v>
      </c>
      <c r="V769" s="238" t="s">
        <v>4171</v>
      </c>
      <c r="W769" s="238" t="s">
        <v>4171</v>
      </c>
    </row>
    <row r="770" spans="1:28" x14ac:dyDescent="0.2">
      <c r="A770" s="238">
        <v>335304</v>
      </c>
      <c r="B770" s="238" t="s">
        <v>2944</v>
      </c>
      <c r="C770" s="238" t="s">
        <v>485</v>
      </c>
      <c r="D770" s="238" t="s">
        <v>743</v>
      </c>
      <c r="H770" s="238"/>
      <c r="I770" s="238" t="s">
        <v>4111</v>
      </c>
      <c r="N770" s="238">
        <v>2000</v>
      </c>
      <c r="U770" s="238" t="s">
        <v>4171</v>
      </c>
      <c r="V770" s="238" t="s">
        <v>4171</v>
      </c>
      <c r="W770" s="238" t="s">
        <v>4171</v>
      </c>
    </row>
    <row r="771" spans="1:28" x14ac:dyDescent="0.2">
      <c r="A771" s="238">
        <v>336462</v>
      </c>
      <c r="B771" s="238" t="s">
        <v>3297</v>
      </c>
      <c r="C771" s="238" t="s">
        <v>331</v>
      </c>
      <c r="D771" s="238" t="s">
        <v>743</v>
      </c>
      <c r="H771" s="238"/>
      <c r="I771" s="238" t="s">
        <v>4111</v>
      </c>
      <c r="N771" s="238">
        <v>2000</v>
      </c>
      <c r="V771" s="238" t="s">
        <v>4171</v>
      </c>
      <c r="W771" s="238" t="s">
        <v>4171</v>
      </c>
    </row>
    <row r="772" spans="1:28" x14ac:dyDescent="0.2">
      <c r="A772" s="238">
        <v>330966</v>
      </c>
      <c r="B772" s="238" t="s">
        <v>4498</v>
      </c>
      <c r="C772" s="238" t="s">
        <v>272</v>
      </c>
      <c r="D772" s="238" t="s">
        <v>743</v>
      </c>
      <c r="H772" s="238"/>
      <c r="I772" s="238" t="s">
        <v>4111</v>
      </c>
      <c r="N772" s="238">
        <v>2000</v>
      </c>
      <c r="W772" s="238" t="s">
        <v>4171</v>
      </c>
      <c r="AB772" s="238" t="s">
        <v>7213</v>
      </c>
    </row>
    <row r="773" spans="1:28" x14ac:dyDescent="0.2">
      <c r="A773" s="238">
        <v>334050</v>
      </c>
      <c r="B773" s="238" t="s">
        <v>1031</v>
      </c>
      <c r="C773" s="238" t="s">
        <v>242</v>
      </c>
      <c r="D773" s="238" t="s">
        <v>743</v>
      </c>
      <c r="E773" s="238" t="s">
        <v>66</v>
      </c>
      <c r="F773" s="239">
        <v>35631</v>
      </c>
      <c r="G773" s="238" t="s">
        <v>5489</v>
      </c>
      <c r="H773" s="238" t="s">
        <v>4113</v>
      </c>
      <c r="I773" s="238" t="s">
        <v>4111</v>
      </c>
      <c r="J773" s="238" t="s">
        <v>87</v>
      </c>
      <c r="L773" s="238" t="s">
        <v>86</v>
      </c>
      <c r="X773" s="238" t="s">
        <v>5490</v>
      </c>
      <c r="Y773" s="238" t="s">
        <v>5490</v>
      </c>
      <c r="Z773" s="238" t="s">
        <v>5491</v>
      </c>
      <c r="AA773" s="238" t="s">
        <v>5478</v>
      </c>
      <c r="AB773" s="238" t="s">
        <v>7213</v>
      </c>
    </row>
    <row r="774" spans="1:28" x14ac:dyDescent="0.2">
      <c r="A774" s="238">
        <v>334111</v>
      </c>
      <c r="B774" s="238" t="s">
        <v>1359</v>
      </c>
      <c r="C774" s="238" t="s">
        <v>294</v>
      </c>
      <c r="D774" s="238" t="s">
        <v>743</v>
      </c>
      <c r="H774" s="238"/>
      <c r="I774" s="238" t="s">
        <v>4111</v>
      </c>
      <c r="N774" s="238">
        <v>2000</v>
      </c>
      <c r="U774" s="238" t="s">
        <v>4171</v>
      </c>
      <c r="V774" s="238" t="s">
        <v>4171</v>
      </c>
      <c r="W774" s="238" t="s">
        <v>4171</v>
      </c>
      <c r="AB774" s="238" t="s">
        <v>7213</v>
      </c>
    </row>
    <row r="775" spans="1:28" x14ac:dyDescent="0.2">
      <c r="A775" s="238">
        <v>336498</v>
      </c>
      <c r="B775" s="238" t="s">
        <v>2121</v>
      </c>
      <c r="C775" s="238" t="s">
        <v>599</v>
      </c>
      <c r="D775" s="238" t="s">
        <v>743</v>
      </c>
      <c r="E775" s="238" t="s">
        <v>65</v>
      </c>
      <c r="F775" s="239">
        <v>33482</v>
      </c>
      <c r="G775" s="238" t="s">
        <v>4065</v>
      </c>
      <c r="H775" s="238" t="s">
        <v>4110</v>
      </c>
      <c r="I775" s="238" t="s">
        <v>4111</v>
      </c>
      <c r="J775" s="238" t="s">
        <v>85</v>
      </c>
      <c r="L775" s="238" t="s">
        <v>98</v>
      </c>
      <c r="X775" s="238" t="s">
        <v>6157</v>
      </c>
      <c r="Y775" s="238" t="s">
        <v>6157</v>
      </c>
      <c r="Z775" s="238" t="s">
        <v>6158</v>
      </c>
      <c r="AA775" s="238" t="s">
        <v>5117</v>
      </c>
    </row>
    <row r="776" spans="1:28" x14ac:dyDescent="0.2">
      <c r="A776" s="238">
        <v>332536</v>
      </c>
      <c r="B776" s="238" t="s">
        <v>4378</v>
      </c>
      <c r="C776" s="238" t="s">
        <v>4379</v>
      </c>
      <c r="D776" s="238" t="s">
        <v>4380</v>
      </c>
      <c r="H776" s="238"/>
      <c r="I776" s="238" t="s">
        <v>4111</v>
      </c>
      <c r="N776" s="238">
        <v>2000</v>
      </c>
      <c r="AB776" s="238" t="s">
        <v>7214</v>
      </c>
    </row>
    <row r="777" spans="1:28" x14ac:dyDescent="0.2">
      <c r="A777" s="238">
        <v>338120</v>
      </c>
      <c r="B777" s="238" t="s">
        <v>3917</v>
      </c>
      <c r="C777" s="238" t="s">
        <v>195</v>
      </c>
      <c r="D777" s="238" t="s">
        <v>1065</v>
      </c>
      <c r="E777" s="238" t="s">
        <v>66</v>
      </c>
      <c r="F777" s="239">
        <v>33586</v>
      </c>
      <c r="G777" s="238" t="s">
        <v>6341</v>
      </c>
      <c r="H777" s="238" t="s">
        <v>4110</v>
      </c>
      <c r="I777" s="238" t="s">
        <v>4111</v>
      </c>
      <c r="J777" s="238" t="s">
        <v>87</v>
      </c>
      <c r="L777" s="238" t="s">
        <v>102</v>
      </c>
      <c r="X777" s="238" t="s">
        <v>6342</v>
      </c>
      <c r="Y777" s="238" t="s">
        <v>6342</v>
      </c>
      <c r="Z777" s="238" t="s">
        <v>6343</v>
      </c>
      <c r="AA777" s="238" t="s">
        <v>5117</v>
      </c>
    </row>
    <row r="778" spans="1:28" x14ac:dyDescent="0.2">
      <c r="A778" s="238">
        <v>324722</v>
      </c>
      <c r="B778" s="238" t="s">
        <v>2742</v>
      </c>
      <c r="C778" s="238" t="s">
        <v>788</v>
      </c>
      <c r="D778" s="238" t="s">
        <v>854</v>
      </c>
      <c r="H778" s="238"/>
      <c r="I778" s="238" t="s">
        <v>4111</v>
      </c>
      <c r="N778" s="238">
        <v>2000</v>
      </c>
      <c r="V778" s="238" t="s">
        <v>4171</v>
      </c>
      <c r="W778" s="238" t="s">
        <v>4171</v>
      </c>
      <c r="AB778" s="238" t="s">
        <v>7213</v>
      </c>
    </row>
    <row r="779" spans="1:28" x14ac:dyDescent="0.2">
      <c r="A779" s="238">
        <v>336029</v>
      </c>
      <c r="B779" s="238" t="s">
        <v>1998</v>
      </c>
      <c r="C779" s="238" t="s">
        <v>970</v>
      </c>
      <c r="D779" s="238" t="s">
        <v>854</v>
      </c>
      <c r="H779" s="238"/>
      <c r="I779" s="238" t="s">
        <v>4111</v>
      </c>
      <c r="N779" s="238">
        <v>2000</v>
      </c>
      <c r="U779" s="238" t="s">
        <v>4171</v>
      </c>
      <c r="V779" s="238" t="s">
        <v>4171</v>
      </c>
      <c r="W779" s="238" t="s">
        <v>4171</v>
      </c>
    </row>
    <row r="780" spans="1:28" x14ac:dyDescent="0.2">
      <c r="A780" s="238">
        <v>337227</v>
      </c>
      <c r="B780" s="238" t="s">
        <v>3420</v>
      </c>
      <c r="C780" s="238" t="s">
        <v>195</v>
      </c>
      <c r="D780" s="238" t="s">
        <v>854</v>
      </c>
      <c r="H780" s="238"/>
      <c r="I780" s="238" t="s">
        <v>4111</v>
      </c>
      <c r="N780" s="238">
        <v>2000</v>
      </c>
      <c r="U780" s="238" t="s">
        <v>4171</v>
      </c>
      <c r="V780" s="238" t="s">
        <v>4171</v>
      </c>
      <c r="W780" s="238" t="s">
        <v>4171</v>
      </c>
    </row>
    <row r="781" spans="1:28" x14ac:dyDescent="0.2">
      <c r="A781" s="238">
        <v>336369</v>
      </c>
      <c r="B781" s="238" t="s">
        <v>3265</v>
      </c>
      <c r="C781" s="238" t="s">
        <v>195</v>
      </c>
      <c r="D781" s="238" t="s">
        <v>854</v>
      </c>
      <c r="E781" s="238" t="s">
        <v>66</v>
      </c>
      <c r="F781" s="239">
        <v>33245</v>
      </c>
      <c r="G781" s="238" t="s">
        <v>5926</v>
      </c>
      <c r="H781" s="238" t="s">
        <v>4110</v>
      </c>
      <c r="I781" s="238" t="s">
        <v>4111</v>
      </c>
      <c r="J781" s="238" t="s">
        <v>87</v>
      </c>
      <c r="L781" s="238" t="s">
        <v>99</v>
      </c>
      <c r="X781" s="238" t="s">
        <v>6152</v>
      </c>
      <c r="Y781" s="238" t="s">
        <v>6152</v>
      </c>
      <c r="Z781" s="238" t="s">
        <v>6153</v>
      </c>
      <c r="AA781" s="238" t="s">
        <v>5921</v>
      </c>
    </row>
    <row r="782" spans="1:28" x14ac:dyDescent="0.2">
      <c r="A782" s="238">
        <v>332788</v>
      </c>
      <c r="B782" s="238" t="s">
        <v>1320</v>
      </c>
      <c r="C782" s="238" t="s">
        <v>364</v>
      </c>
      <c r="D782" s="238" t="s">
        <v>854</v>
      </c>
      <c r="H782" s="238"/>
      <c r="I782" s="238" t="s">
        <v>4111</v>
      </c>
      <c r="N782" s="238">
        <v>2000</v>
      </c>
      <c r="U782" s="238" t="s">
        <v>4171</v>
      </c>
      <c r="V782" s="238" t="s">
        <v>4171</v>
      </c>
      <c r="W782" s="238" t="s">
        <v>4171</v>
      </c>
      <c r="AB782" s="238" t="s">
        <v>7213</v>
      </c>
    </row>
    <row r="783" spans="1:28" x14ac:dyDescent="0.2">
      <c r="A783" s="238">
        <v>330138</v>
      </c>
      <c r="B783" s="238" t="s">
        <v>1493</v>
      </c>
      <c r="C783" s="238" t="s">
        <v>203</v>
      </c>
      <c r="D783" s="238" t="s">
        <v>951</v>
      </c>
      <c r="H783" s="238"/>
      <c r="I783" s="238" t="s">
        <v>4111</v>
      </c>
      <c r="N783" s="238">
        <v>2000</v>
      </c>
      <c r="T783" s="238" t="s">
        <v>4171</v>
      </c>
      <c r="U783" s="238" t="s">
        <v>4171</v>
      </c>
      <c r="V783" s="238" t="s">
        <v>4171</v>
      </c>
      <c r="W783" s="238" t="s">
        <v>4171</v>
      </c>
      <c r="AB783" s="238" t="s">
        <v>7213</v>
      </c>
    </row>
    <row r="784" spans="1:28" x14ac:dyDescent="0.2">
      <c r="A784" s="238">
        <v>337343</v>
      </c>
      <c r="B784" s="238" t="s">
        <v>3540</v>
      </c>
      <c r="C784" s="238" t="s">
        <v>686</v>
      </c>
      <c r="D784" s="238" t="s">
        <v>951</v>
      </c>
      <c r="E784" s="238" t="s">
        <v>65</v>
      </c>
      <c r="F784" s="239">
        <v>35455</v>
      </c>
      <c r="G784" s="238" t="s">
        <v>4031</v>
      </c>
      <c r="H784" s="238" t="s">
        <v>4110</v>
      </c>
      <c r="I784" s="238" t="s">
        <v>4111</v>
      </c>
      <c r="X784" s="238" t="s">
        <v>5121</v>
      </c>
      <c r="Y784" s="238" t="s">
        <v>5121</v>
      </c>
    </row>
    <row r="785" spans="1:28" x14ac:dyDescent="0.2">
      <c r="A785" s="238">
        <v>333352</v>
      </c>
      <c r="B785" s="238" t="s">
        <v>1574</v>
      </c>
      <c r="C785" s="238" t="s">
        <v>566</v>
      </c>
      <c r="D785" s="238" t="s">
        <v>951</v>
      </c>
      <c r="H785" s="238"/>
      <c r="I785" s="238" t="s">
        <v>4111</v>
      </c>
      <c r="N785" s="238">
        <v>2000</v>
      </c>
      <c r="T785" s="238" t="s">
        <v>4171</v>
      </c>
      <c r="U785" s="238" t="s">
        <v>4171</v>
      </c>
      <c r="V785" s="238" t="s">
        <v>4171</v>
      </c>
      <c r="W785" s="238" t="s">
        <v>4171</v>
      </c>
      <c r="AB785" s="238" t="s">
        <v>7213</v>
      </c>
    </row>
    <row r="786" spans="1:28" x14ac:dyDescent="0.2">
      <c r="A786" s="238">
        <v>336649</v>
      </c>
      <c r="B786" s="238" t="s">
        <v>3340</v>
      </c>
      <c r="C786" s="238" t="s">
        <v>421</v>
      </c>
      <c r="D786" s="238" t="s">
        <v>951</v>
      </c>
      <c r="E786" s="238" t="s">
        <v>65</v>
      </c>
      <c r="F786" s="239">
        <v>35923</v>
      </c>
      <c r="G786" s="238" t="s">
        <v>4037</v>
      </c>
      <c r="H786" s="238" t="s">
        <v>4110</v>
      </c>
      <c r="I786" s="238" t="s">
        <v>4111</v>
      </c>
      <c r="J786" s="238" t="s">
        <v>5335</v>
      </c>
      <c r="L786" s="238" t="s">
        <v>99</v>
      </c>
      <c r="X786" s="238" t="s">
        <v>6162</v>
      </c>
      <c r="Y786" s="238" t="s">
        <v>6162</v>
      </c>
      <c r="Z786" s="238" t="s">
        <v>5916</v>
      </c>
      <c r="AA786" s="238" t="s">
        <v>5835</v>
      </c>
    </row>
    <row r="787" spans="1:28" x14ac:dyDescent="0.2">
      <c r="A787" s="238">
        <v>337490</v>
      </c>
      <c r="B787" s="238" t="s">
        <v>3609</v>
      </c>
      <c r="C787" s="238" t="s">
        <v>327</v>
      </c>
      <c r="D787" s="238" t="s">
        <v>951</v>
      </c>
      <c r="E787" s="238" t="s">
        <v>65</v>
      </c>
      <c r="F787" s="239">
        <v>29221</v>
      </c>
      <c r="G787" s="238" t="s">
        <v>84</v>
      </c>
      <c r="H787" s="238" t="s">
        <v>4110</v>
      </c>
      <c r="I787" s="238" t="s">
        <v>4111</v>
      </c>
      <c r="J787" s="238" t="s">
        <v>87</v>
      </c>
      <c r="L787" s="238" t="s">
        <v>86</v>
      </c>
      <c r="X787" s="238" t="s">
        <v>6203</v>
      </c>
      <c r="Y787" s="238" t="s">
        <v>6203</v>
      </c>
      <c r="Z787" s="238" t="s">
        <v>5876</v>
      </c>
      <c r="AA787" s="238" t="s">
        <v>5111</v>
      </c>
    </row>
    <row r="788" spans="1:28" x14ac:dyDescent="0.2">
      <c r="A788" s="238">
        <v>337312</v>
      </c>
      <c r="B788" s="238" t="s">
        <v>4501</v>
      </c>
      <c r="C788" s="238" t="s">
        <v>327</v>
      </c>
      <c r="D788" s="238" t="s">
        <v>951</v>
      </c>
      <c r="E788" s="238" t="s">
        <v>66</v>
      </c>
      <c r="F788" s="239">
        <v>35458</v>
      </c>
      <c r="G788" s="238" t="s">
        <v>4005</v>
      </c>
      <c r="H788" s="238" t="s">
        <v>4110</v>
      </c>
      <c r="I788" s="238" t="s">
        <v>4111</v>
      </c>
      <c r="J788" s="238" t="s">
        <v>85</v>
      </c>
      <c r="L788" s="238" t="s">
        <v>86</v>
      </c>
      <c r="O788" s="238">
        <v>3109</v>
      </c>
      <c r="P788" s="239">
        <v>44616</v>
      </c>
      <c r="Q788" s="238">
        <v>18000</v>
      </c>
      <c r="X788" s="238" t="s">
        <v>6041</v>
      </c>
      <c r="Y788" s="238" t="s">
        <v>6041</v>
      </c>
      <c r="Z788" s="238" t="s">
        <v>5995</v>
      </c>
      <c r="AA788" s="238" t="s">
        <v>5117</v>
      </c>
    </row>
    <row r="789" spans="1:28" x14ac:dyDescent="0.2">
      <c r="A789" s="238">
        <v>331294</v>
      </c>
      <c r="B789" s="238" t="s">
        <v>2356</v>
      </c>
      <c r="C789" s="238" t="s">
        <v>878</v>
      </c>
      <c r="D789" s="238" t="s">
        <v>2357</v>
      </c>
      <c r="H789" s="238"/>
      <c r="I789" s="238" t="s">
        <v>4111</v>
      </c>
      <c r="N789" s="238">
        <v>2000</v>
      </c>
      <c r="V789" s="238" t="s">
        <v>4171</v>
      </c>
      <c r="W789" s="238" t="s">
        <v>4171</v>
      </c>
      <c r="AB789" s="238" t="s">
        <v>7213</v>
      </c>
    </row>
    <row r="790" spans="1:28" x14ac:dyDescent="0.2">
      <c r="A790" s="238">
        <v>338915</v>
      </c>
      <c r="B790" s="238" t="s">
        <v>5089</v>
      </c>
      <c r="C790" s="238" t="s">
        <v>637</v>
      </c>
      <c r="D790" s="238" t="s">
        <v>5090</v>
      </c>
      <c r="E790" s="238" t="s">
        <v>66</v>
      </c>
      <c r="F790" s="239">
        <v>36628</v>
      </c>
      <c r="G790" s="238" t="s">
        <v>84</v>
      </c>
      <c r="H790" s="238" t="s">
        <v>4110</v>
      </c>
      <c r="I790" s="238" t="s">
        <v>4111</v>
      </c>
      <c r="J790" s="238" t="s">
        <v>87</v>
      </c>
      <c r="L790" s="238" t="s">
        <v>84</v>
      </c>
      <c r="X790" s="238" t="s">
        <v>7184</v>
      </c>
      <c r="Y790" s="238" t="s">
        <v>7184</v>
      </c>
      <c r="Z790" s="238" t="s">
        <v>7185</v>
      </c>
      <c r="AA790" s="238" t="s">
        <v>5129</v>
      </c>
    </row>
    <row r="791" spans="1:28" x14ac:dyDescent="0.2">
      <c r="A791" s="238">
        <v>335432</v>
      </c>
      <c r="B791" s="238" t="s">
        <v>1860</v>
      </c>
      <c r="C791" s="238" t="s">
        <v>671</v>
      </c>
      <c r="D791" s="238" t="s">
        <v>1403</v>
      </c>
      <c r="H791" s="238"/>
      <c r="I791" s="238" t="s">
        <v>4111</v>
      </c>
      <c r="N791" s="238">
        <v>2000</v>
      </c>
      <c r="U791" s="238" t="s">
        <v>4171</v>
      </c>
      <c r="V791" s="238" t="s">
        <v>4171</v>
      </c>
      <c r="W791" s="238" t="s">
        <v>4171</v>
      </c>
    </row>
    <row r="792" spans="1:28" x14ac:dyDescent="0.2">
      <c r="A792" s="238">
        <v>329923</v>
      </c>
      <c r="B792" s="238" t="s">
        <v>4344</v>
      </c>
      <c r="C792" s="238" t="s">
        <v>4345</v>
      </c>
      <c r="D792" s="238" t="s">
        <v>4346</v>
      </c>
      <c r="H792" s="238"/>
      <c r="I792" s="238" t="s">
        <v>4111</v>
      </c>
      <c r="N792" s="238">
        <v>2000</v>
      </c>
      <c r="AB792" s="238" t="s">
        <v>7214</v>
      </c>
    </row>
    <row r="793" spans="1:28" x14ac:dyDescent="0.2">
      <c r="A793" s="238">
        <v>335847</v>
      </c>
      <c r="B793" s="238" t="s">
        <v>3099</v>
      </c>
      <c r="C793" s="238" t="s">
        <v>3100</v>
      </c>
      <c r="D793" s="238" t="s">
        <v>3101</v>
      </c>
      <c r="H793" s="238"/>
      <c r="I793" s="238" t="s">
        <v>4111</v>
      </c>
      <c r="N793" s="238">
        <v>2000</v>
      </c>
      <c r="U793" s="238" t="s">
        <v>4171</v>
      </c>
      <c r="V793" s="238" t="s">
        <v>4171</v>
      </c>
      <c r="W793" s="238" t="s">
        <v>4171</v>
      </c>
    </row>
    <row r="794" spans="1:28" x14ac:dyDescent="0.2">
      <c r="A794" s="238">
        <v>338346</v>
      </c>
      <c r="B794" s="238" t="s">
        <v>3996</v>
      </c>
      <c r="C794" s="238" t="s">
        <v>313</v>
      </c>
      <c r="D794" s="238" t="s">
        <v>3101</v>
      </c>
      <c r="H794" s="238"/>
      <c r="I794" s="238" t="s">
        <v>4111</v>
      </c>
      <c r="N794" s="238">
        <v>2000</v>
      </c>
      <c r="W794" s="238" t="s">
        <v>4171</v>
      </c>
    </row>
    <row r="795" spans="1:28" x14ac:dyDescent="0.2">
      <c r="A795" s="238">
        <v>337374</v>
      </c>
      <c r="B795" s="238" t="s">
        <v>3552</v>
      </c>
      <c r="C795" s="238" t="s">
        <v>232</v>
      </c>
      <c r="D795" s="238" t="s">
        <v>884</v>
      </c>
      <c r="H795" s="238"/>
      <c r="I795" s="238" t="s">
        <v>4111</v>
      </c>
      <c r="N795" s="238">
        <v>2000</v>
      </c>
      <c r="V795" s="238" t="s">
        <v>4171</v>
      </c>
      <c r="W795" s="238" t="s">
        <v>4171</v>
      </c>
    </row>
    <row r="796" spans="1:28" x14ac:dyDescent="0.2">
      <c r="A796" s="238">
        <v>334069</v>
      </c>
      <c r="B796" s="238" t="s">
        <v>1618</v>
      </c>
      <c r="C796" s="238" t="s">
        <v>593</v>
      </c>
      <c r="D796" s="238" t="s">
        <v>884</v>
      </c>
      <c r="H796" s="238"/>
      <c r="I796" s="238" t="s">
        <v>4111</v>
      </c>
      <c r="N796" s="238">
        <v>2000</v>
      </c>
      <c r="T796" s="238" t="s">
        <v>4171</v>
      </c>
      <c r="U796" s="238" t="s">
        <v>4171</v>
      </c>
      <c r="V796" s="238" t="s">
        <v>4171</v>
      </c>
      <c r="W796" s="238" t="s">
        <v>4171</v>
      </c>
      <c r="AB796" s="238" t="s">
        <v>7213</v>
      </c>
    </row>
    <row r="797" spans="1:28" x14ac:dyDescent="0.2">
      <c r="A797" s="238">
        <v>335010</v>
      </c>
      <c r="B797" s="238" t="s">
        <v>2878</v>
      </c>
      <c r="C797" s="238" t="s">
        <v>452</v>
      </c>
      <c r="D797" s="238" t="s">
        <v>884</v>
      </c>
      <c r="H797" s="238"/>
      <c r="I797" s="238" t="s">
        <v>4111</v>
      </c>
      <c r="N797" s="238">
        <v>2000</v>
      </c>
      <c r="T797" s="238" t="s">
        <v>4171</v>
      </c>
      <c r="U797" s="238" t="s">
        <v>4171</v>
      </c>
      <c r="V797" s="238" t="s">
        <v>4171</v>
      </c>
      <c r="W797" s="238" t="s">
        <v>4171</v>
      </c>
      <c r="AB797" s="238" t="s">
        <v>7213</v>
      </c>
    </row>
    <row r="798" spans="1:28" x14ac:dyDescent="0.2">
      <c r="A798" s="238">
        <v>335554</v>
      </c>
      <c r="B798" s="238" t="s">
        <v>3026</v>
      </c>
      <c r="C798" s="238" t="s">
        <v>792</v>
      </c>
      <c r="D798" s="238" t="s">
        <v>884</v>
      </c>
      <c r="H798" s="238"/>
      <c r="I798" s="238" t="s">
        <v>4111</v>
      </c>
      <c r="N798" s="238">
        <v>2000</v>
      </c>
      <c r="U798" s="238" t="s">
        <v>4171</v>
      </c>
      <c r="V798" s="238" t="s">
        <v>4171</v>
      </c>
      <c r="W798" s="238" t="s">
        <v>4171</v>
      </c>
    </row>
    <row r="799" spans="1:28" x14ac:dyDescent="0.2">
      <c r="A799" s="238">
        <v>336467</v>
      </c>
      <c r="B799" s="238" t="s">
        <v>2110</v>
      </c>
      <c r="C799" s="238" t="s">
        <v>232</v>
      </c>
      <c r="D799" s="238" t="s">
        <v>241</v>
      </c>
      <c r="H799" s="238"/>
      <c r="I799" s="238" t="s">
        <v>4111</v>
      </c>
      <c r="N799" s="238">
        <v>2000</v>
      </c>
      <c r="W799" s="238" t="s">
        <v>4171</v>
      </c>
    </row>
    <row r="800" spans="1:28" x14ac:dyDescent="0.2">
      <c r="A800" s="238">
        <v>333929</v>
      </c>
      <c r="B800" s="238" t="s">
        <v>2486</v>
      </c>
      <c r="C800" s="238" t="s">
        <v>203</v>
      </c>
      <c r="D800" s="238" t="s">
        <v>241</v>
      </c>
      <c r="H800" s="238"/>
      <c r="I800" s="238" t="s">
        <v>4111</v>
      </c>
      <c r="N800" s="238">
        <v>2000</v>
      </c>
      <c r="S800" s="238" t="s">
        <v>4171</v>
      </c>
      <c r="T800" s="238" t="s">
        <v>4171</v>
      </c>
      <c r="U800" s="238" t="s">
        <v>4171</v>
      </c>
      <c r="V800" s="238" t="s">
        <v>4171</v>
      </c>
      <c r="W800" s="238" t="s">
        <v>4171</v>
      </c>
      <c r="AB800" s="238" t="s">
        <v>7213</v>
      </c>
    </row>
    <row r="801" spans="1:28" x14ac:dyDescent="0.2">
      <c r="A801" s="238">
        <v>330941</v>
      </c>
      <c r="B801" s="238" t="s">
        <v>2833</v>
      </c>
      <c r="C801" s="238" t="s">
        <v>673</v>
      </c>
      <c r="D801" s="238" t="s">
        <v>241</v>
      </c>
      <c r="H801" s="238"/>
      <c r="I801" s="238" t="s">
        <v>4111</v>
      </c>
      <c r="N801" s="238">
        <v>2000</v>
      </c>
      <c r="R801" s="238" t="s">
        <v>4171</v>
      </c>
      <c r="S801" s="238" t="s">
        <v>4171</v>
      </c>
      <c r="U801" s="238" t="s">
        <v>4171</v>
      </c>
      <c r="V801" s="238" t="s">
        <v>4171</v>
      </c>
      <c r="W801" s="238" t="s">
        <v>4171</v>
      </c>
      <c r="AB801" s="238" t="s">
        <v>7213</v>
      </c>
    </row>
    <row r="802" spans="1:28" x14ac:dyDescent="0.2">
      <c r="A802" s="238">
        <v>338813</v>
      </c>
      <c r="B802" s="238" t="s">
        <v>5020</v>
      </c>
      <c r="C802" s="238" t="s">
        <v>878</v>
      </c>
      <c r="D802" s="238" t="s">
        <v>241</v>
      </c>
      <c r="E802" s="238" t="s">
        <v>66</v>
      </c>
      <c r="F802" s="239">
        <v>33239</v>
      </c>
      <c r="G802" s="238" t="s">
        <v>5528</v>
      </c>
      <c r="H802" s="238" t="s">
        <v>4110</v>
      </c>
      <c r="I802" s="238" t="s">
        <v>4111</v>
      </c>
      <c r="J802" s="238" t="s">
        <v>87</v>
      </c>
      <c r="K802" s="238">
        <v>2008</v>
      </c>
      <c r="L802" s="238" t="s">
        <v>102</v>
      </c>
      <c r="X802" s="238" t="s">
        <v>7051</v>
      </c>
      <c r="Y802" s="238" t="s">
        <v>7052</v>
      </c>
      <c r="Z802" s="238" t="s">
        <v>5376</v>
      </c>
      <c r="AA802" s="238" t="s">
        <v>5111</v>
      </c>
    </row>
    <row r="803" spans="1:28" x14ac:dyDescent="0.2">
      <c r="A803" s="238">
        <v>336113</v>
      </c>
      <c r="B803" s="238" t="s">
        <v>3184</v>
      </c>
      <c r="C803" s="238" t="s">
        <v>332</v>
      </c>
      <c r="D803" s="238" t="s">
        <v>241</v>
      </c>
      <c r="H803" s="238"/>
      <c r="I803" s="238" t="s">
        <v>4111</v>
      </c>
      <c r="N803" s="238">
        <v>2000</v>
      </c>
      <c r="U803" s="238" t="s">
        <v>4171</v>
      </c>
      <c r="V803" s="238" t="s">
        <v>4171</v>
      </c>
      <c r="W803" s="238" t="s">
        <v>4171</v>
      </c>
    </row>
    <row r="804" spans="1:28" x14ac:dyDescent="0.2">
      <c r="A804" s="238">
        <v>326409</v>
      </c>
      <c r="B804" s="238" t="s">
        <v>4278</v>
      </c>
      <c r="C804" s="238" t="s">
        <v>331</v>
      </c>
      <c r="D804" s="238" t="s">
        <v>241</v>
      </c>
      <c r="H804" s="238"/>
      <c r="I804" s="238" t="s">
        <v>4111</v>
      </c>
      <c r="N804" s="238">
        <v>2000</v>
      </c>
      <c r="AB804" s="238" t="s">
        <v>7214</v>
      </c>
    </row>
    <row r="805" spans="1:28" x14ac:dyDescent="0.2">
      <c r="A805" s="238">
        <v>334322</v>
      </c>
      <c r="B805" s="238" t="s">
        <v>1061</v>
      </c>
      <c r="C805" s="238" t="s">
        <v>249</v>
      </c>
      <c r="D805" s="238" t="s">
        <v>241</v>
      </c>
      <c r="H805" s="238"/>
      <c r="I805" s="238" t="s">
        <v>4111</v>
      </c>
      <c r="N805" s="238">
        <v>2000</v>
      </c>
      <c r="U805" s="238" t="s">
        <v>4171</v>
      </c>
      <c r="V805" s="238" t="s">
        <v>4171</v>
      </c>
      <c r="W805" s="238" t="s">
        <v>4171</v>
      </c>
      <c r="AB805" s="238" t="s">
        <v>7213</v>
      </c>
    </row>
    <row r="806" spans="1:28" x14ac:dyDescent="0.2">
      <c r="A806" s="238">
        <v>333346</v>
      </c>
      <c r="B806" s="238" t="s">
        <v>2439</v>
      </c>
      <c r="C806" s="238" t="s">
        <v>641</v>
      </c>
      <c r="D806" s="238" t="s">
        <v>241</v>
      </c>
      <c r="H806" s="238"/>
      <c r="I806" s="238" t="s">
        <v>4111</v>
      </c>
      <c r="N806" s="238">
        <v>2000</v>
      </c>
      <c r="S806" s="238" t="s">
        <v>4171</v>
      </c>
      <c r="T806" s="238" t="s">
        <v>4171</v>
      </c>
      <c r="U806" s="238" t="s">
        <v>4171</v>
      </c>
      <c r="V806" s="238" t="s">
        <v>4171</v>
      </c>
      <c r="W806" s="238" t="s">
        <v>4171</v>
      </c>
      <c r="AB806" s="238" t="s">
        <v>7213</v>
      </c>
    </row>
    <row r="807" spans="1:28" x14ac:dyDescent="0.2">
      <c r="A807" s="238">
        <v>333943</v>
      </c>
      <c r="B807" s="238" t="s">
        <v>2489</v>
      </c>
      <c r="C807" s="238" t="s">
        <v>1341</v>
      </c>
      <c r="D807" s="238" t="s">
        <v>241</v>
      </c>
      <c r="H807" s="238"/>
      <c r="I807" s="238" t="s">
        <v>4111</v>
      </c>
      <c r="N807" s="238">
        <v>2000</v>
      </c>
      <c r="V807" s="238" t="s">
        <v>4171</v>
      </c>
      <c r="W807" s="238" t="s">
        <v>4171</v>
      </c>
      <c r="AB807" s="238" t="s">
        <v>7213</v>
      </c>
    </row>
    <row r="808" spans="1:28" x14ac:dyDescent="0.2">
      <c r="A808" s="238">
        <v>338764</v>
      </c>
      <c r="B808" s="238" t="s">
        <v>4677</v>
      </c>
      <c r="C808" s="238" t="s">
        <v>496</v>
      </c>
      <c r="D808" s="238" t="s">
        <v>241</v>
      </c>
      <c r="E808" s="238" t="s">
        <v>65</v>
      </c>
      <c r="F808" s="239">
        <v>32322</v>
      </c>
      <c r="G808" s="238" t="s">
        <v>4618</v>
      </c>
      <c r="H808" s="238" t="s">
        <v>4110</v>
      </c>
      <c r="I808" s="238" t="s">
        <v>4111</v>
      </c>
      <c r="X808" s="238" t="s">
        <v>5284</v>
      </c>
      <c r="Y808" s="238" t="s">
        <v>5285</v>
      </c>
      <c r="Z808" s="238" t="s">
        <v>5286</v>
      </c>
      <c r="AA808" s="238" t="s">
        <v>5111</v>
      </c>
    </row>
    <row r="809" spans="1:28" x14ac:dyDescent="0.2">
      <c r="A809" s="238">
        <v>335315</v>
      </c>
      <c r="B809" s="238" t="s">
        <v>2949</v>
      </c>
      <c r="C809" s="238" t="s">
        <v>564</v>
      </c>
      <c r="D809" s="238" t="s">
        <v>241</v>
      </c>
      <c r="H809" s="238"/>
      <c r="I809" s="238" t="s">
        <v>4111</v>
      </c>
      <c r="N809" s="238">
        <v>2000</v>
      </c>
      <c r="U809" s="238" t="s">
        <v>4171</v>
      </c>
      <c r="V809" s="238" t="s">
        <v>4171</v>
      </c>
      <c r="W809" s="238" t="s">
        <v>4171</v>
      </c>
    </row>
    <row r="810" spans="1:28" x14ac:dyDescent="0.2">
      <c r="A810" s="238">
        <v>334492</v>
      </c>
      <c r="B810" s="238" t="s">
        <v>1663</v>
      </c>
      <c r="C810" s="238" t="s">
        <v>195</v>
      </c>
      <c r="D810" s="238" t="s">
        <v>241</v>
      </c>
      <c r="H810" s="238"/>
      <c r="I810" s="238" t="s">
        <v>4111</v>
      </c>
      <c r="N810" s="238">
        <v>2000</v>
      </c>
      <c r="T810" s="238" t="s">
        <v>4171</v>
      </c>
      <c r="U810" s="238" t="s">
        <v>4171</v>
      </c>
      <c r="V810" s="238" t="s">
        <v>4171</v>
      </c>
      <c r="W810" s="238" t="s">
        <v>4171</v>
      </c>
      <c r="AB810" s="238" t="s">
        <v>7213</v>
      </c>
    </row>
    <row r="811" spans="1:28" x14ac:dyDescent="0.2">
      <c r="A811" s="238">
        <v>336191</v>
      </c>
      <c r="B811" s="238" t="s">
        <v>2039</v>
      </c>
      <c r="C811" s="238" t="s">
        <v>195</v>
      </c>
      <c r="D811" s="238" t="s">
        <v>241</v>
      </c>
      <c r="H811" s="238"/>
      <c r="I811" s="238" t="s">
        <v>4111</v>
      </c>
      <c r="N811" s="238">
        <v>2000</v>
      </c>
      <c r="U811" s="238" t="s">
        <v>4171</v>
      </c>
      <c r="V811" s="238" t="s">
        <v>4171</v>
      </c>
      <c r="W811" s="238" t="s">
        <v>4171</v>
      </c>
    </row>
    <row r="812" spans="1:28" x14ac:dyDescent="0.2">
      <c r="A812" s="238">
        <v>333874</v>
      </c>
      <c r="B812" s="238" t="s">
        <v>1346</v>
      </c>
      <c r="C812" s="238" t="s">
        <v>195</v>
      </c>
      <c r="D812" s="238" t="s">
        <v>241</v>
      </c>
      <c r="H812" s="238"/>
      <c r="I812" s="238" t="s">
        <v>4111</v>
      </c>
      <c r="N812" s="238">
        <v>2000</v>
      </c>
      <c r="U812" s="238" t="s">
        <v>4171</v>
      </c>
      <c r="V812" s="238" t="s">
        <v>4171</v>
      </c>
      <c r="W812" s="238" t="s">
        <v>4171</v>
      </c>
      <c r="AB812" s="238" t="s">
        <v>7213</v>
      </c>
    </row>
    <row r="813" spans="1:28" x14ac:dyDescent="0.2">
      <c r="A813" s="238">
        <v>336135</v>
      </c>
      <c r="B813" s="238" t="s">
        <v>3192</v>
      </c>
      <c r="C813" s="238" t="s">
        <v>1088</v>
      </c>
      <c r="D813" s="238" t="s">
        <v>241</v>
      </c>
      <c r="H813" s="238"/>
      <c r="I813" s="238" t="s">
        <v>4111</v>
      </c>
      <c r="N813" s="238">
        <v>2000</v>
      </c>
      <c r="V813" s="238" t="s">
        <v>4171</v>
      </c>
      <c r="W813" s="238" t="s">
        <v>4171</v>
      </c>
    </row>
    <row r="814" spans="1:28" x14ac:dyDescent="0.2">
      <c r="A814" s="238">
        <v>338657</v>
      </c>
      <c r="B814" s="238" t="s">
        <v>4888</v>
      </c>
      <c r="C814" s="238" t="s">
        <v>196</v>
      </c>
      <c r="D814" s="238" t="s">
        <v>241</v>
      </c>
      <c r="E814" s="238" t="s">
        <v>65</v>
      </c>
      <c r="F814" s="239">
        <v>35065</v>
      </c>
      <c r="G814" s="238" t="s">
        <v>4002</v>
      </c>
      <c r="H814" s="238" t="s">
        <v>4110</v>
      </c>
      <c r="I814" s="238" t="s">
        <v>4111</v>
      </c>
      <c r="J814" s="238" t="s">
        <v>85</v>
      </c>
      <c r="K814" s="238">
        <v>2014</v>
      </c>
      <c r="L814" s="238" t="s">
        <v>94</v>
      </c>
      <c r="X814" s="238" t="s">
        <v>6725</v>
      </c>
      <c r="Y814" s="238" t="s">
        <v>5908</v>
      </c>
      <c r="Z814" s="238" t="s">
        <v>5376</v>
      </c>
      <c r="AA814" s="238" t="s">
        <v>5123</v>
      </c>
    </row>
    <row r="815" spans="1:28" x14ac:dyDescent="0.2">
      <c r="A815" s="238">
        <v>334539</v>
      </c>
      <c r="B815" s="238" t="s">
        <v>2625</v>
      </c>
      <c r="C815" s="238" t="s">
        <v>327</v>
      </c>
      <c r="D815" s="238" t="s">
        <v>241</v>
      </c>
      <c r="H815" s="238"/>
      <c r="I815" s="238" t="s">
        <v>4111</v>
      </c>
      <c r="N815" s="238">
        <v>2000</v>
      </c>
      <c r="S815" s="238" t="s">
        <v>4171</v>
      </c>
      <c r="T815" s="238" t="s">
        <v>4171</v>
      </c>
      <c r="U815" s="238" t="s">
        <v>4171</v>
      </c>
      <c r="V815" s="238" t="s">
        <v>4171</v>
      </c>
      <c r="W815" s="238" t="s">
        <v>4171</v>
      </c>
      <c r="AB815" s="238" t="s">
        <v>7213</v>
      </c>
    </row>
    <row r="816" spans="1:28" x14ac:dyDescent="0.2">
      <c r="A816" s="238">
        <v>336722</v>
      </c>
      <c r="B816" s="238" t="s">
        <v>3361</v>
      </c>
      <c r="C816" s="238" t="s">
        <v>640</v>
      </c>
      <c r="D816" s="238" t="s">
        <v>241</v>
      </c>
      <c r="H816" s="238"/>
      <c r="I816" s="238" t="s">
        <v>4111</v>
      </c>
      <c r="N816" s="238">
        <v>2000</v>
      </c>
      <c r="U816" s="238" t="s">
        <v>4171</v>
      </c>
      <c r="V816" s="238" t="s">
        <v>4171</v>
      </c>
      <c r="W816" s="238" t="s">
        <v>4171</v>
      </c>
    </row>
    <row r="817" spans="1:28" x14ac:dyDescent="0.2">
      <c r="A817" s="238">
        <v>337590</v>
      </c>
      <c r="B817" s="238" t="s">
        <v>3658</v>
      </c>
      <c r="C817" s="238" t="s">
        <v>364</v>
      </c>
      <c r="D817" s="238" t="s">
        <v>241</v>
      </c>
      <c r="H817" s="238"/>
      <c r="I817" s="238" t="s">
        <v>4111</v>
      </c>
      <c r="N817" s="238">
        <v>2000</v>
      </c>
      <c r="V817" s="238" t="s">
        <v>4171</v>
      </c>
      <c r="W817" s="238" t="s">
        <v>4171</v>
      </c>
    </row>
    <row r="818" spans="1:28" x14ac:dyDescent="0.2">
      <c r="A818" s="238">
        <v>335765</v>
      </c>
      <c r="B818" s="238" t="s">
        <v>1932</v>
      </c>
      <c r="C818" s="238" t="s">
        <v>205</v>
      </c>
      <c r="D818" s="238" t="s">
        <v>241</v>
      </c>
      <c r="H818" s="238"/>
      <c r="I818" s="238" t="s">
        <v>4111</v>
      </c>
      <c r="N818" s="238">
        <v>2000</v>
      </c>
      <c r="W818" s="238" t="s">
        <v>4171</v>
      </c>
    </row>
    <row r="819" spans="1:28" x14ac:dyDescent="0.2">
      <c r="A819" s="238">
        <v>331684</v>
      </c>
      <c r="B819" s="238" t="s">
        <v>4234</v>
      </c>
      <c r="C819" s="238" t="s">
        <v>647</v>
      </c>
      <c r="D819" s="238" t="s">
        <v>4235</v>
      </c>
      <c r="H819" s="238"/>
      <c r="I819" s="238" t="s">
        <v>4111</v>
      </c>
      <c r="N819" s="238">
        <v>2000</v>
      </c>
      <c r="AB819" s="238" t="s">
        <v>7214</v>
      </c>
    </row>
    <row r="820" spans="1:28" x14ac:dyDescent="0.2">
      <c r="A820" s="238">
        <v>336161</v>
      </c>
      <c r="B820" s="238" t="s">
        <v>3199</v>
      </c>
      <c r="C820" s="238" t="s">
        <v>369</v>
      </c>
      <c r="D820" s="238" t="s">
        <v>3200</v>
      </c>
      <c r="H820" s="238"/>
      <c r="I820" s="238" t="s">
        <v>4111</v>
      </c>
      <c r="N820" s="238">
        <v>2000</v>
      </c>
      <c r="U820" s="238" t="s">
        <v>4171</v>
      </c>
      <c r="V820" s="238" t="s">
        <v>4171</v>
      </c>
      <c r="W820" s="238" t="s">
        <v>4171</v>
      </c>
    </row>
    <row r="821" spans="1:28" x14ac:dyDescent="0.2">
      <c r="A821" s="238">
        <v>331821</v>
      </c>
      <c r="B821" s="238" t="s">
        <v>2379</v>
      </c>
      <c r="C821" s="238" t="s">
        <v>198</v>
      </c>
      <c r="D821" s="238" t="s">
        <v>2380</v>
      </c>
      <c r="H821" s="238"/>
      <c r="I821" s="238" t="s">
        <v>4111</v>
      </c>
      <c r="N821" s="238">
        <v>2000</v>
      </c>
      <c r="S821" s="238" t="s">
        <v>4171</v>
      </c>
      <c r="T821" s="238" t="s">
        <v>4171</v>
      </c>
      <c r="U821" s="238" t="s">
        <v>4171</v>
      </c>
      <c r="V821" s="238" t="s">
        <v>4171</v>
      </c>
      <c r="W821" s="238" t="s">
        <v>4171</v>
      </c>
      <c r="AB821" s="238" t="s">
        <v>7213</v>
      </c>
    </row>
    <row r="822" spans="1:28" x14ac:dyDescent="0.2">
      <c r="A822" s="238">
        <v>330666</v>
      </c>
      <c r="B822" s="238" t="s">
        <v>4444</v>
      </c>
      <c r="C822" s="238" t="s">
        <v>594</v>
      </c>
      <c r="D822" s="238" t="s">
        <v>4294</v>
      </c>
      <c r="H822" s="238"/>
      <c r="I822" s="238" t="s">
        <v>4111</v>
      </c>
      <c r="N822" s="238">
        <v>2000</v>
      </c>
      <c r="V822" s="238" t="s">
        <v>4171</v>
      </c>
      <c r="W822" s="238" t="s">
        <v>4171</v>
      </c>
      <c r="AB822" s="238" t="s">
        <v>7213</v>
      </c>
    </row>
    <row r="823" spans="1:28" x14ac:dyDescent="0.2">
      <c r="A823" s="238">
        <v>335056</v>
      </c>
      <c r="B823" s="238" t="s">
        <v>1776</v>
      </c>
      <c r="C823" s="238" t="s">
        <v>845</v>
      </c>
      <c r="D823" s="238" t="s">
        <v>4712</v>
      </c>
      <c r="E823" s="238" t="s">
        <v>65</v>
      </c>
      <c r="F823" s="239">
        <v>34313</v>
      </c>
      <c r="G823" s="238" t="s">
        <v>4014</v>
      </c>
      <c r="H823" s="238" t="s">
        <v>4110</v>
      </c>
      <c r="I823" s="238" t="s">
        <v>4111</v>
      </c>
      <c r="J823" s="238" t="s">
        <v>5335</v>
      </c>
      <c r="L823" s="238" t="s">
        <v>102</v>
      </c>
      <c r="X823" s="238" t="s">
        <v>5640</v>
      </c>
      <c r="Y823" s="238" t="s">
        <v>5640</v>
      </c>
      <c r="Z823" s="238" t="s">
        <v>5641</v>
      </c>
      <c r="AA823" s="238" t="s">
        <v>5559</v>
      </c>
    </row>
    <row r="824" spans="1:28" x14ac:dyDescent="0.2">
      <c r="A824" s="238">
        <v>331716</v>
      </c>
      <c r="B824" s="238" t="s">
        <v>2371</v>
      </c>
      <c r="C824" s="238" t="s">
        <v>555</v>
      </c>
      <c r="D824" s="238" t="s">
        <v>2372</v>
      </c>
      <c r="H824" s="238"/>
      <c r="I824" s="238" t="s">
        <v>4111</v>
      </c>
      <c r="N824" s="238">
        <v>2000</v>
      </c>
      <c r="S824" s="238" t="s">
        <v>4171</v>
      </c>
      <c r="T824" s="238" t="s">
        <v>4171</v>
      </c>
      <c r="U824" s="238" t="s">
        <v>4171</v>
      </c>
      <c r="V824" s="238" t="s">
        <v>4171</v>
      </c>
      <c r="W824" s="238" t="s">
        <v>4171</v>
      </c>
      <c r="AB824" s="238" t="s">
        <v>7213</v>
      </c>
    </row>
    <row r="825" spans="1:28" x14ac:dyDescent="0.2">
      <c r="A825" s="238">
        <v>335728</v>
      </c>
      <c r="B825" s="238" t="s">
        <v>3070</v>
      </c>
      <c r="C825" s="238" t="s">
        <v>295</v>
      </c>
      <c r="D825" s="238" t="s">
        <v>394</v>
      </c>
      <c r="H825" s="238"/>
      <c r="I825" s="238" t="s">
        <v>4111</v>
      </c>
      <c r="N825" s="238">
        <v>2000</v>
      </c>
      <c r="U825" s="238" t="s">
        <v>4171</v>
      </c>
      <c r="V825" s="238" t="s">
        <v>4171</v>
      </c>
      <c r="W825" s="238" t="s">
        <v>4171</v>
      </c>
    </row>
    <row r="826" spans="1:28" x14ac:dyDescent="0.2">
      <c r="A826" s="238">
        <v>319485</v>
      </c>
      <c r="B826" s="238" t="s">
        <v>2710</v>
      </c>
      <c r="C826" s="238" t="s">
        <v>2207</v>
      </c>
      <c r="D826" s="238" t="s">
        <v>707</v>
      </c>
      <c r="H826" s="238"/>
      <c r="I826" s="238" t="s">
        <v>4111</v>
      </c>
      <c r="N826" s="238">
        <v>2000</v>
      </c>
      <c r="R826" s="238" t="s">
        <v>4171</v>
      </c>
      <c r="S826" s="238" t="s">
        <v>4171</v>
      </c>
      <c r="U826" s="238" t="s">
        <v>4171</v>
      </c>
      <c r="V826" s="238" t="s">
        <v>4171</v>
      </c>
      <c r="W826" s="238" t="s">
        <v>4171</v>
      </c>
      <c r="AB826" s="238" t="s">
        <v>7213</v>
      </c>
    </row>
    <row r="827" spans="1:28" x14ac:dyDescent="0.2">
      <c r="A827" s="238">
        <v>336363</v>
      </c>
      <c r="B827" s="238" t="s">
        <v>3263</v>
      </c>
      <c r="C827" s="238" t="s">
        <v>411</v>
      </c>
      <c r="D827" s="238" t="s">
        <v>390</v>
      </c>
      <c r="H827" s="238"/>
      <c r="I827" s="238" t="s">
        <v>4111</v>
      </c>
      <c r="N827" s="238">
        <v>2000</v>
      </c>
      <c r="U827" s="238" t="s">
        <v>4171</v>
      </c>
      <c r="V827" s="238" t="s">
        <v>4171</v>
      </c>
      <c r="W827" s="238" t="s">
        <v>4171</v>
      </c>
    </row>
    <row r="828" spans="1:28" x14ac:dyDescent="0.2">
      <c r="A828" s="238">
        <v>333994</v>
      </c>
      <c r="B828" s="238" t="s">
        <v>2502</v>
      </c>
      <c r="C828" s="238" t="s">
        <v>230</v>
      </c>
      <c r="D828" s="238" t="s">
        <v>1009</v>
      </c>
      <c r="H828" s="238"/>
      <c r="I828" s="238" t="s">
        <v>4111</v>
      </c>
      <c r="N828" s="238">
        <v>2000</v>
      </c>
      <c r="S828" s="238" t="s">
        <v>4171</v>
      </c>
      <c r="T828" s="238" t="s">
        <v>4171</v>
      </c>
      <c r="U828" s="238" t="s">
        <v>4171</v>
      </c>
      <c r="V828" s="238" t="s">
        <v>4171</v>
      </c>
      <c r="W828" s="238" t="s">
        <v>4171</v>
      </c>
      <c r="AB828" s="238" t="s">
        <v>7213</v>
      </c>
    </row>
    <row r="829" spans="1:28" x14ac:dyDescent="0.2">
      <c r="A829" s="238">
        <v>338596</v>
      </c>
      <c r="B829" s="238" t="s">
        <v>4831</v>
      </c>
      <c r="C829" s="238" t="s">
        <v>4533</v>
      </c>
      <c r="D829" s="238" t="s">
        <v>1009</v>
      </c>
      <c r="E829" s="238" t="s">
        <v>66</v>
      </c>
      <c r="F829" s="239">
        <v>35065</v>
      </c>
      <c r="G829" s="238" t="s">
        <v>878</v>
      </c>
      <c r="H829" s="238" t="s">
        <v>4110</v>
      </c>
      <c r="I829" s="238" t="s">
        <v>4111</v>
      </c>
      <c r="J829" s="238" t="s">
        <v>85</v>
      </c>
      <c r="K829" s="238">
        <v>2014</v>
      </c>
      <c r="L829" s="238" t="s">
        <v>100</v>
      </c>
      <c r="X829" s="238" t="s">
        <v>6589</v>
      </c>
      <c r="Y829" s="238" t="s">
        <v>6590</v>
      </c>
      <c r="Z829" s="238" t="s">
        <v>6591</v>
      </c>
      <c r="AA829" s="238" t="s">
        <v>5123</v>
      </c>
    </row>
    <row r="830" spans="1:28" x14ac:dyDescent="0.2">
      <c r="A830" s="238">
        <v>336269</v>
      </c>
      <c r="B830" s="238" t="s">
        <v>3230</v>
      </c>
      <c r="C830" s="238" t="s">
        <v>205</v>
      </c>
      <c r="D830" s="238" t="s">
        <v>1009</v>
      </c>
      <c r="H830" s="238"/>
      <c r="I830" s="238" t="s">
        <v>4111</v>
      </c>
      <c r="N830" s="238">
        <v>2000</v>
      </c>
      <c r="V830" s="238" t="s">
        <v>4171</v>
      </c>
      <c r="W830" s="238" t="s">
        <v>4171</v>
      </c>
    </row>
    <row r="831" spans="1:28" x14ac:dyDescent="0.2">
      <c r="A831" s="238">
        <v>335642</v>
      </c>
      <c r="B831" s="238" t="s">
        <v>3053</v>
      </c>
      <c r="C831" s="238" t="s">
        <v>608</v>
      </c>
      <c r="D831" s="238" t="s">
        <v>826</v>
      </c>
      <c r="H831" s="238"/>
      <c r="I831" s="238" t="s">
        <v>4111</v>
      </c>
      <c r="N831" s="238">
        <v>2000</v>
      </c>
      <c r="U831" s="238" t="s">
        <v>4171</v>
      </c>
      <c r="V831" s="238" t="s">
        <v>4171</v>
      </c>
      <c r="W831" s="238" t="s">
        <v>4171</v>
      </c>
    </row>
    <row r="832" spans="1:28" x14ac:dyDescent="0.2">
      <c r="A832" s="238">
        <v>334320</v>
      </c>
      <c r="B832" s="238" t="s">
        <v>2578</v>
      </c>
      <c r="C832" s="238" t="s">
        <v>196</v>
      </c>
      <c r="D832" s="238" t="s">
        <v>826</v>
      </c>
      <c r="H832" s="238"/>
      <c r="I832" s="238" t="s">
        <v>4111</v>
      </c>
      <c r="N832" s="238">
        <v>2000</v>
      </c>
      <c r="S832" s="238" t="s">
        <v>4171</v>
      </c>
      <c r="T832" s="238" t="s">
        <v>4171</v>
      </c>
      <c r="U832" s="238" t="s">
        <v>4171</v>
      </c>
      <c r="V832" s="238" t="s">
        <v>4171</v>
      </c>
      <c r="W832" s="238" t="s">
        <v>4171</v>
      </c>
      <c r="AB832" s="238" t="s">
        <v>7213</v>
      </c>
    </row>
    <row r="833" spans="1:28" x14ac:dyDescent="0.2">
      <c r="A833" s="238">
        <v>336393</v>
      </c>
      <c r="B833" s="238" t="s">
        <v>3275</v>
      </c>
      <c r="C833" s="238" t="s">
        <v>203</v>
      </c>
      <c r="D833" s="238" t="s">
        <v>1141</v>
      </c>
      <c r="H833" s="238"/>
      <c r="I833" s="238" t="s">
        <v>4111</v>
      </c>
      <c r="N833" s="238">
        <v>2000</v>
      </c>
      <c r="U833" s="238" t="s">
        <v>4171</v>
      </c>
      <c r="V833" s="238" t="s">
        <v>4171</v>
      </c>
      <c r="W833" s="238" t="s">
        <v>4171</v>
      </c>
    </row>
    <row r="834" spans="1:28" x14ac:dyDescent="0.2">
      <c r="A834" s="238">
        <v>333970</v>
      </c>
      <c r="B834" s="238" t="s">
        <v>2495</v>
      </c>
      <c r="C834" s="238" t="s">
        <v>198</v>
      </c>
      <c r="D834" s="238" t="s">
        <v>693</v>
      </c>
      <c r="H834" s="238"/>
      <c r="I834" s="238" t="s">
        <v>4111</v>
      </c>
      <c r="N834" s="238">
        <v>2000</v>
      </c>
      <c r="S834" s="238" t="s">
        <v>4171</v>
      </c>
      <c r="T834" s="238" t="s">
        <v>4171</v>
      </c>
      <c r="U834" s="238" t="s">
        <v>4171</v>
      </c>
      <c r="V834" s="238" t="s">
        <v>4171</v>
      </c>
      <c r="W834" s="238" t="s">
        <v>4171</v>
      </c>
      <c r="AB834" s="238" t="s">
        <v>7213</v>
      </c>
    </row>
    <row r="835" spans="1:28" x14ac:dyDescent="0.2">
      <c r="A835" s="238">
        <v>337235</v>
      </c>
      <c r="B835" s="238" t="s">
        <v>2193</v>
      </c>
      <c r="C835" s="238" t="s">
        <v>1137</v>
      </c>
      <c r="D835" s="238" t="s">
        <v>693</v>
      </c>
      <c r="H835" s="238"/>
      <c r="I835" s="238" t="s">
        <v>4111</v>
      </c>
      <c r="N835" s="238">
        <v>2000</v>
      </c>
      <c r="U835" s="238" t="s">
        <v>4171</v>
      </c>
      <c r="V835" s="238" t="s">
        <v>4171</v>
      </c>
      <c r="W835" s="238" t="s">
        <v>4171</v>
      </c>
    </row>
    <row r="836" spans="1:28" x14ac:dyDescent="0.2">
      <c r="A836" s="238">
        <v>334053</v>
      </c>
      <c r="B836" s="238" t="s">
        <v>2517</v>
      </c>
      <c r="C836" s="238" t="s">
        <v>195</v>
      </c>
      <c r="D836" s="238" t="s">
        <v>693</v>
      </c>
      <c r="H836" s="238"/>
      <c r="I836" s="238" t="s">
        <v>4111</v>
      </c>
      <c r="N836" s="238">
        <v>2000</v>
      </c>
      <c r="S836" s="238" t="s">
        <v>4171</v>
      </c>
      <c r="T836" s="238" t="s">
        <v>4171</v>
      </c>
      <c r="U836" s="238" t="s">
        <v>4171</v>
      </c>
      <c r="V836" s="238" t="s">
        <v>4171</v>
      </c>
      <c r="W836" s="238" t="s">
        <v>4171</v>
      </c>
      <c r="AB836" s="238" t="s">
        <v>7213</v>
      </c>
    </row>
    <row r="837" spans="1:28" x14ac:dyDescent="0.2">
      <c r="A837" s="238">
        <v>321214</v>
      </c>
      <c r="B837" s="238" t="s">
        <v>2714</v>
      </c>
      <c r="C837" s="238" t="s">
        <v>524</v>
      </c>
      <c r="D837" s="238" t="s">
        <v>693</v>
      </c>
      <c r="H837" s="238"/>
      <c r="I837" s="238" t="s">
        <v>4111</v>
      </c>
      <c r="N837" s="238">
        <v>2000</v>
      </c>
      <c r="R837" s="238" t="s">
        <v>4171</v>
      </c>
      <c r="T837" s="238" t="s">
        <v>4171</v>
      </c>
      <c r="U837" s="238" t="s">
        <v>4171</v>
      </c>
      <c r="V837" s="238" t="s">
        <v>4171</v>
      </c>
      <c r="W837" s="238" t="s">
        <v>4171</v>
      </c>
      <c r="AB837" s="238" t="s">
        <v>7213</v>
      </c>
    </row>
    <row r="838" spans="1:28" x14ac:dyDescent="0.2">
      <c r="A838" s="238">
        <v>325822</v>
      </c>
      <c r="B838" s="238" t="s">
        <v>2265</v>
      </c>
      <c r="C838" s="238" t="s">
        <v>294</v>
      </c>
      <c r="D838" s="238" t="s">
        <v>776</v>
      </c>
      <c r="H838" s="238"/>
      <c r="I838" s="238" t="s">
        <v>4111</v>
      </c>
      <c r="N838" s="238">
        <v>2000</v>
      </c>
      <c r="S838" s="238" t="s">
        <v>4171</v>
      </c>
      <c r="T838" s="238" t="s">
        <v>4171</v>
      </c>
      <c r="U838" s="238" t="s">
        <v>4171</v>
      </c>
      <c r="V838" s="238" t="s">
        <v>4171</v>
      </c>
      <c r="W838" s="238" t="s">
        <v>4171</v>
      </c>
      <c r="AB838" s="238" t="s">
        <v>7213</v>
      </c>
    </row>
    <row r="839" spans="1:28" x14ac:dyDescent="0.2">
      <c r="A839" s="238">
        <v>335386</v>
      </c>
      <c r="B839" s="238" t="s">
        <v>2978</v>
      </c>
      <c r="C839" s="238" t="s">
        <v>2979</v>
      </c>
      <c r="D839" s="238" t="s">
        <v>2980</v>
      </c>
      <c r="H839" s="238"/>
      <c r="I839" s="238" t="s">
        <v>4111</v>
      </c>
      <c r="N839" s="238">
        <v>2000</v>
      </c>
      <c r="U839" s="238" t="s">
        <v>4171</v>
      </c>
      <c r="V839" s="238" t="s">
        <v>4171</v>
      </c>
      <c r="W839" s="238" t="s">
        <v>4171</v>
      </c>
    </row>
    <row r="840" spans="1:28" x14ac:dyDescent="0.2">
      <c r="A840" s="238">
        <v>338614</v>
      </c>
      <c r="B840" s="238" t="s">
        <v>4655</v>
      </c>
      <c r="C840" s="238" t="s">
        <v>437</v>
      </c>
      <c r="D840" s="238" t="s">
        <v>3509</v>
      </c>
      <c r="E840" s="238" t="s">
        <v>65</v>
      </c>
      <c r="F840" s="239">
        <v>35527</v>
      </c>
      <c r="G840" s="238" t="s">
        <v>95</v>
      </c>
      <c r="H840" s="238" t="s">
        <v>4110</v>
      </c>
      <c r="I840" s="238" t="s">
        <v>4111</v>
      </c>
      <c r="J840" s="238" t="s">
        <v>87</v>
      </c>
      <c r="K840" s="238">
        <v>2015</v>
      </c>
      <c r="L840" s="238" t="s">
        <v>95</v>
      </c>
      <c r="X840" s="238" t="s">
        <v>5211</v>
      </c>
      <c r="Y840" s="238" t="s">
        <v>5212</v>
      </c>
      <c r="Z840" s="238" t="s">
        <v>5213</v>
      </c>
      <c r="AA840" s="238" t="s">
        <v>5214</v>
      </c>
    </row>
    <row r="841" spans="1:28" x14ac:dyDescent="0.2">
      <c r="A841" s="238">
        <v>338874</v>
      </c>
      <c r="B841" s="238" t="s">
        <v>5075</v>
      </c>
      <c r="C841" s="238" t="s">
        <v>5076</v>
      </c>
      <c r="D841" s="238" t="s">
        <v>3509</v>
      </c>
      <c r="E841" s="238" t="s">
        <v>65</v>
      </c>
      <c r="F841" s="239">
        <v>33633</v>
      </c>
      <c r="G841" s="238" t="s">
        <v>7159</v>
      </c>
      <c r="H841" s="238" t="s">
        <v>4110</v>
      </c>
      <c r="I841" s="238" t="s">
        <v>4111</v>
      </c>
      <c r="J841" s="238" t="s">
        <v>5335</v>
      </c>
      <c r="K841" s="238">
        <v>2012</v>
      </c>
      <c r="L841" s="238" t="s">
        <v>102</v>
      </c>
      <c r="X841" s="238" t="s">
        <v>7160</v>
      </c>
      <c r="Y841" s="238" t="s">
        <v>7161</v>
      </c>
      <c r="Z841" s="238" t="s">
        <v>7162</v>
      </c>
      <c r="AA841" s="238" t="s">
        <v>5141</v>
      </c>
    </row>
    <row r="842" spans="1:28" x14ac:dyDescent="0.2">
      <c r="A842" s="238">
        <v>337634</v>
      </c>
      <c r="B842" s="238" t="s">
        <v>3676</v>
      </c>
      <c r="C842" s="238" t="s">
        <v>555</v>
      </c>
      <c r="D842" s="238" t="s">
        <v>3509</v>
      </c>
      <c r="H842" s="238"/>
      <c r="I842" s="238" t="s">
        <v>4111</v>
      </c>
      <c r="N842" s="238">
        <v>2000</v>
      </c>
      <c r="V842" s="238" t="s">
        <v>4171</v>
      </c>
      <c r="W842" s="238" t="s">
        <v>4171</v>
      </c>
    </row>
    <row r="843" spans="1:28" x14ac:dyDescent="0.2">
      <c r="A843" s="238">
        <v>334350</v>
      </c>
      <c r="B843" s="238" t="s">
        <v>4355</v>
      </c>
      <c r="C843" s="238" t="s">
        <v>606</v>
      </c>
      <c r="D843" s="238" t="s">
        <v>4356</v>
      </c>
      <c r="H843" s="238"/>
      <c r="I843" s="238" t="s">
        <v>4111</v>
      </c>
      <c r="N843" s="238">
        <v>2000</v>
      </c>
      <c r="V843" s="238" t="s">
        <v>4171</v>
      </c>
      <c r="AB843" s="238" t="s">
        <v>7214</v>
      </c>
    </row>
    <row r="844" spans="1:28" x14ac:dyDescent="0.2">
      <c r="A844" s="238">
        <v>338787</v>
      </c>
      <c r="B844" s="238" t="s">
        <v>4994</v>
      </c>
      <c r="C844" s="238" t="s">
        <v>4995</v>
      </c>
      <c r="D844" s="238" t="s">
        <v>4356</v>
      </c>
      <c r="E844" s="238" t="s">
        <v>65</v>
      </c>
      <c r="F844" s="239">
        <v>30077</v>
      </c>
      <c r="G844" s="238" t="s">
        <v>4548</v>
      </c>
      <c r="H844" s="238" t="s">
        <v>4110</v>
      </c>
      <c r="I844" s="238" t="s">
        <v>4111</v>
      </c>
      <c r="J844" s="238" t="s">
        <v>87</v>
      </c>
      <c r="K844" s="238">
        <v>2013</v>
      </c>
      <c r="L844" s="238" t="s">
        <v>101</v>
      </c>
      <c r="X844" s="238" t="s">
        <v>6990</v>
      </c>
      <c r="Y844" s="238" t="s">
        <v>6991</v>
      </c>
      <c r="Z844" s="238" t="s">
        <v>5122</v>
      </c>
      <c r="AA844" s="238" t="s">
        <v>5117</v>
      </c>
    </row>
    <row r="845" spans="1:28" x14ac:dyDescent="0.2">
      <c r="A845" s="238">
        <v>335166</v>
      </c>
      <c r="B845" s="238" t="s">
        <v>2905</v>
      </c>
      <c r="C845" s="238" t="s">
        <v>509</v>
      </c>
      <c r="D845" s="238" t="s">
        <v>603</v>
      </c>
      <c r="H845" s="238"/>
      <c r="I845" s="238" t="s">
        <v>4111</v>
      </c>
      <c r="N845" s="238">
        <v>2000</v>
      </c>
      <c r="U845" s="238" t="s">
        <v>4171</v>
      </c>
      <c r="V845" s="238" t="s">
        <v>4171</v>
      </c>
      <c r="W845" s="238" t="s">
        <v>4171</v>
      </c>
    </row>
    <row r="846" spans="1:28" x14ac:dyDescent="0.2">
      <c r="A846" s="238">
        <v>333647</v>
      </c>
      <c r="B846" s="238" t="s">
        <v>1331</v>
      </c>
      <c r="C846" s="238" t="s">
        <v>332</v>
      </c>
      <c r="D846" s="238" t="s">
        <v>700</v>
      </c>
      <c r="H846" s="238"/>
      <c r="I846" s="238" t="s">
        <v>4111</v>
      </c>
      <c r="N846" s="238">
        <v>2000</v>
      </c>
      <c r="U846" s="238" t="s">
        <v>4171</v>
      </c>
      <c r="V846" s="238" t="s">
        <v>4171</v>
      </c>
      <c r="W846" s="238" t="s">
        <v>4171</v>
      </c>
      <c r="AB846" s="238" t="s">
        <v>7213</v>
      </c>
    </row>
    <row r="847" spans="1:28" x14ac:dyDescent="0.2">
      <c r="A847" s="238">
        <v>332254</v>
      </c>
      <c r="B847" s="238" t="s">
        <v>2392</v>
      </c>
      <c r="C847" s="238" t="s">
        <v>400</v>
      </c>
      <c r="D847" s="238" t="s">
        <v>700</v>
      </c>
      <c r="H847" s="238"/>
      <c r="I847" s="238" t="s">
        <v>4111</v>
      </c>
      <c r="N847" s="238">
        <v>2000</v>
      </c>
      <c r="S847" s="238" t="s">
        <v>4171</v>
      </c>
      <c r="T847" s="238" t="s">
        <v>4171</v>
      </c>
      <c r="U847" s="238" t="s">
        <v>4171</v>
      </c>
      <c r="V847" s="238" t="s">
        <v>4171</v>
      </c>
      <c r="W847" s="238" t="s">
        <v>4171</v>
      </c>
      <c r="AB847" s="238" t="s">
        <v>7213</v>
      </c>
    </row>
    <row r="848" spans="1:28" x14ac:dyDescent="0.2">
      <c r="A848" s="238">
        <v>330131</v>
      </c>
      <c r="B848" s="238" t="s">
        <v>1492</v>
      </c>
      <c r="C848" s="238" t="s">
        <v>629</v>
      </c>
      <c r="D848" s="238" t="s">
        <v>700</v>
      </c>
      <c r="H848" s="238"/>
      <c r="I848" s="238" t="s">
        <v>4111</v>
      </c>
      <c r="N848" s="238">
        <v>2000</v>
      </c>
      <c r="T848" s="238" t="s">
        <v>4171</v>
      </c>
      <c r="U848" s="238" t="s">
        <v>4171</v>
      </c>
      <c r="V848" s="238" t="s">
        <v>4171</v>
      </c>
      <c r="W848" s="238" t="s">
        <v>4171</v>
      </c>
      <c r="AB848" s="238" t="s">
        <v>7213</v>
      </c>
    </row>
    <row r="849" spans="1:28" x14ac:dyDescent="0.2">
      <c r="A849" s="238">
        <v>331670</v>
      </c>
      <c r="B849" s="238" t="s">
        <v>4229</v>
      </c>
      <c r="C849" s="238" t="s">
        <v>641</v>
      </c>
      <c r="D849" s="238" t="s">
        <v>700</v>
      </c>
      <c r="H849" s="238"/>
      <c r="I849" s="238" t="s">
        <v>4111</v>
      </c>
      <c r="N849" s="238">
        <v>2000</v>
      </c>
      <c r="AB849" s="238" t="s">
        <v>7214</v>
      </c>
    </row>
    <row r="850" spans="1:28" x14ac:dyDescent="0.2">
      <c r="A850" s="238">
        <v>332454</v>
      </c>
      <c r="B850" s="238" t="s">
        <v>1547</v>
      </c>
      <c r="C850" s="238" t="s">
        <v>352</v>
      </c>
      <c r="D850" s="238" t="s">
        <v>700</v>
      </c>
      <c r="H850" s="238"/>
      <c r="I850" s="238" t="s">
        <v>4111</v>
      </c>
      <c r="N850" s="238">
        <v>2000</v>
      </c>
      <c r="T850" s="238" t="s">
        <v>4171</v>
      </c>
      <c r="U850" s="238" t="s">
        <v>4171</v>
      </c>
      <c r="V850" s="238" t="s">
        <v>4171</v>
      </c>
      <c r="W850" s="238" t="s">
        <v>4171</v>
      </c>
      <c r="AB850" s="238" t="s">
        <v>7213</v>
      </c>
    </row>
    <row r="851" spans="1:28" x14ac:dyDescent="0.2">
      <c r="A851" s="238">
        <v>337651</v>
      </c>
      <c r="B851" s="238" t="s">
        <v>3685</v>
      </c>
      <c r="C851" s="238" t="s">
        <v>1330</v>
      </c>
      <c r="D851" s="238" t="s">
        <v>700</v>
      </c>
      <c r="E851" s="238" t="s">
        <v>66</v>
      </c>
      <c r="F851" s="239">
        <v>31349</v>
      </c>
      <c r="G851" s="238" t="s">
        <v>84</v>
      </c>
      <c r="H851" s="238" t="s">
        <v>4110</v>
      </c>
      <c r="I851" s="238" t="s">
        <v>4111</v>
      </c>
      <c r="J851" s="238" t="s">
        <v>87</v>
      </c>
      <c r="L851" s="238" t="s">
        <v>84</v>
      </c>
      <c r="X851" s="238" t="s">
        <v>6237</v>
      </c>
      <c r="Y851" s="238" t="s">
        <v>6237</v>
      </c>
      <c r="Z851" s="238" t="s">
        <v>6238</v>
      </c>
      <c r="AA851" s="238" t="s">
        <v>5693</v>
      </c>
    </row>
    <row r="852" spans="1:28" x14ac:dyDescent="0.2">
      <c r="A852" s="238">
        <v>333245</v>
      </c>
      <c r="B852" s="238" t="s">
        <v>1762</v>
      </c>
      <c r="C852" s="238" t="s">
        <v>455</v>
      </c>
      <c r="D852" s="238" t="s">
        <v>700</v>
      </c>
      <c r="H852" s="238"/>
      <c r="I852" s="238" t="s">
        <v>4111</v>
      </c>
      <c r="N852" s="238">
        <v>2000</v>
      </c>
      <c r="R852" s="238" t="s">
        <v>4171</v>
      </c>
      <c r="U852" s="238" t="s">
        <v>4171</v>
      </c>
      <c r="V852" s="238" t="s">
        <v>4171</v>
      </c>
      <c r="W852" s="238" t="s">
        <v>4171</v>
      </c>
      <c r="AB852" s="238" t="s">
        <v>7213</v>
      </c>
    </row>
    <row r="853" spans="1:28" x14ac:dyDescent="0.2">
      <c r="A853" s="238">
        <v>338520</v>
      </c>
      <c r="B853" s="238" t="s">
        <v>4769</v>
      </c>
      <c r="C853" s="238" t="s">
        <v>205</v>
      </c>
      <c r="D853" s="238" t="s">
        <v>4770</v>
      </c>
      <c r="E853" s="238" t="s">
        <v>66</v>
      </c>
      <c r="F853" s="239">
        <v>32509</v>
      </c>
      <c r="G853" s="238" t="s">
        <v>84</v>
      </c>
      <c r="H853" s="238" t="s">
        <v>4180</v>
      </c>
      <c r="I853" s="238" t="s">
        <v>4111</v>
      </c>
      <c r="J853" s="238" t="s">
        <v>87</v>
      </c>
      <c r="K853" s="238">
        <v>2011</v>
      </c>
      <c r="L853" s="238" t="s">
        <v>84</v>
      </c>
      <c r="X853" s="238" t="s">
        <v>6430</v>
      </c>
      <c r="Y853" s="238" t="s">
        <v>6431</v>
      </c>
      <c r="Z853" s="238" t="s">
        <v>5725</v>
      </c>
      <c r="AA853" s="238" t="s">
        <v>5130</v>
      </c>
    </row>
    <row r="854" spans="1:28" x14ac:dyDescent="0.2">
      <c r="A854" s="238">
        <v>334698</v>
      </c>
      <c r="B854" s="238" t="s">
        <v>4481</v>
      </c>
      <c r="C854" s="238" t="s">
        <v>1018</v>
      </c>
      <c r="D854" s="238" t="s">
        <v>480</v>
      </c>
      <c r="H854" s="238"/>
      <c r="I854" s="238" t="s">
        <v>4111</v>
      </c>
      <c r="N854" s="238">
        <v>2000</v>
      </c>
      <c r="U854" s="238" t="s">
        <v>4171</v>
      </c>
      <c r="V854" s="238" t="s">
        <v>4171</v>
      </c>
      <c r="AB854" s="238" t="s">
        <v>7214</v>
      </c>
    </row>
    <row r="855" spans="1:28" x14ac:dyDescent="0.2">
      <c r="A855" s="238">
        <v>325417</v>
      </c>
      <c r="B855" s="238" t="s">
        <v>2263</v>
      </c>
      <c r="C855" s="238" t="s">
        <v>525</v>
      </c>
      <c r="D855" s="238" t="s">
        <v>480</v>
      </c>
      <c r="H855" s="238"/>
      <c r="I855" s="238" t="s">
        <v>4111</v>
      </c>
      <c r="N855" s="238">
        <v>2000</v>
      </c>
      <c r="S855" s="238" t="s">
        <v>4171</v>
      </c>
      <c r="T855" s="238" t="s">
        <v>4171</v>
      </c>
      <c r="U855" s="238" t="s">
        <v>4171</v>
      </c>
      <c r="V855" s="238" t="s">
        <v>4171</v>
      </c>
      <c r="W855" s="238" t="s">
        <v>4171</v>
      </c>
      <c r="AB855" s="238" t="s">
        <v>7213</v>
      </c>
    </row>
    <row r="856" spans="1:28" x14ac:dyDescent="0.2">
      <c r="A856" s="238">
        <v>335988</v>
      </c>
      <c r="B856" s="238" t="s">
        <v>1988</v>
      </c>
      <c r="C856" s="238" t="s">
        <v>1989</v>
      </c>
      <c r="D856" s="238" t="s">
        <v>480</v>
      </c>
      <c r="E856" s="238" t="s">
        <v>65</v>
      </c>
      <c r="F856" s="239">
        <v>34557</v>
      </c>
      <c r="G856" s="238" t="s">
        <v>84</v>
      </c>
      <c r="H856" s="238" t="s">
        <v>4110</v>
      </c>
      <c r="I856" s="238" t="s">
        <v>4111</v>
      </c>
      <c r="J856" s="238" t="s">
        <v>85</v>
      </c>
      <c r="L856" s="238" t="s">
        <v>84</v>
      </c>
      <c r="X856" s="238" t="s">
        <v>5724</v>
      </c>
      <c r="Y856" s="238" t="s">
        <v>5724</v>
      </c>
      <c r="Z856" s="238" t="s">
        <v>5725</v>
      </c>
      <c r="AA856" s="238" t="s">
        <v>5540</v>
      </c>
    </row>
    <row r="857" spans="1:28" x14ac:dyDescent="0.2">
      <c r="A857" s="238">
        <v>336324</v>
      </c>
      <c r="B857" s="238" t="s">
        <v>4519</v>
      </c>
      <c r="C857" s="238" t="s">
        <v>352</v>
      </c>
      <c r="D857" s="238" t="s">
        <v>1409</v>
      </c>
      <c r="H857" s="238"/>
      <c r="I857" s="238" t="s">
        <v>4111</v>
      </c>
      <c r="N857" s="238">
        <v>2000</v>
      </c>
      <c r="W857" s="238" t="s">
        <v>4171</v>
      </c>
    </row>
    <row r="858" spans="1:28" x14ac:dyDescent="0.2">
      <c r="A858" s="238">
        <v>325692</v>
      </c>
      <c r="B858" s="238" t="s">
        <v>2747</v>
      </c>
      <c r="C858" s="238" t="s">
        <v>496</v>
      </c>
      <c r="D858" s="238" t="s">
        <v>1409</v>
      </c>
      <c r="H858" s="238"/>
      <c r="I858" s="238" t="s">
        <v>4111</v>
      </c>
      <c r="N858" s="238">
        <v>2000</v>
      </c>
      <c r="R858" s="238" t="s">
        <v>4171</v>
      </c>
      <c r="T858" s="238" t="s">
        <v>4171</v>
      </c>
      <c r="U858" s="238" t="s">
        <v>4171</v>
      </c>
      <c r="V858" s="238" t="s">
        <v>4171</v>
      </c>
      <c r="W858" s="238" t="s">
        <v>4171</v>
      </c>
      <c r="AB858" s="238" t="s">
        <v>7213</v>
      </c>
    </row>
    <row r="859" spans="1:28" x14ac:dyDescent="0.2">
      <c r="A859" s="238">
        <v>327273</v>
      </c>
      <c r="B859" s="238" t="s">
        <v>4091</v>
      </c>
      <c r="C859" s="238" t="s">
        <v>344</v>
      </c>
      <c r="D859" s="238" t="s">
        <v>4092</v>
      </c>
      <c r="H859" s="238"/>
      <c r="I859" s="238" t="s">
        <v>4111</v>
      </c>
      <c r="N859" s="238">
        <v>2000</v>
      </c>
      <c r="V859" s="238" t="s">
        <v>4171</v>
      </c>
      <c r="W859" s="238" t="s">
        <v>4171</v>
      </c>
      <c r="AB859" s="238" t="s">
        <v>7213</v>
      </c>
    </row>
    <row r="860" spans="1:28" x14ac:dyDescent="0.2">
      <c r="A860" s="238">
        <v>336297</v>
      </c>
      <c r="B860" s="238" t="s">
        <v>3241</v>
      </c>
      <c r="C860" s="238" t="s">
        <v>522</v>
      </c>
      <c r="D860" s="238" t="s">
        <v>404</v>
      </c>
      <c r="H860" s="238"/>
      <c r="I860" s="238" t="s">
        <v>4111</v>
      </c>
      <c r="N860" s="238">
        <v>2000</v>
      </c>
      <c r="U860" s="238" t="s">
        <v>4171</v>
      </c>
      <c r="V860" s="238" t="s">
        <v>4171</v>
      </c>
      <c r="W860" s="238" t="s">
        <v>4171</v>
      </c>
    </row>
    <row r="861" spans="1:28" x14ac:dyDescent="0.2">
      <c r="A861" s="238">
        <v>334318</v>
      </c>
      <c r="B861" s="238" t="s">
        <v>2577</v>
      </c>
      <c r="C861" s="238" t="s">
        <v>932</v>
      </c>
      <c r="D861" s="238" t="s">
        <v>404</v>
      </c>
      <c r="H861" s="238"/>
      <c r="I861" s="238" t="s">
        <v>4111</v>
      </c>
      <c r="N861" s="238">
        <v>2000</v>
      </c>
      <c r="S861" s="238" t="s">
        <v>4171</v>
      </c>
      <c r="T861" s="238" t="s">
        <v>4171</v>
      </c>
      <c r="U861" s="238" t="s">
        <v>4171</v>
      </c>
      <c r="V861" s="238" t="s">
        <v>4171</v>
      </c>
      <c r="W861" s="238" t="s">
        <v>4171</v>
      </c>
      <c r="AB861" s="238" t="s">
        <v>7213</v>
      </c>
    </row>
    <row r="862" spans="1:28" x14ac:dyDescent="0.2">
      <c r="A862" s="238">
        <v>331816</v>
      </c>
      <c r="B862" s="238" t="s">
        <v>2377</v>
      </c>
      <c r="C862" s="238" t="s">
        <v>195</v>
      </c>
      <c r="D862" s="238" t="s">
        <v>404</v>
      </c>
      <c r="H862" s="238"/>
      <c r="I862" s="238" t="s">
        <v>4111</v>
      </c>
      <c r="N862" s="238">
        <v>2000</v>
      </c>
      <c r="S862" s="238" t="s">
        <v>4171</v>
      </c>
      <c r="T862" s="238" t="s">
        <v>4171</v>
      </c>
      <c r="U862" s="238" t="s">
        <v>4171</v>
      </c>
      <c r="V862" s="238" t="s">
        <v>4171</v>
      </c>
      <c r="W862" s="238" t="s">
        <v>4171</v>
      </c>
      <c r="AB862" s="238" t="s">
        <v>7213</v>
      </c>
    </row>
    <row r="863" spans="1:28" x14ac:dyDescent="0.2">
      <c r="A863" s="238">
        <v>331823</v>
      </c>
      <c r="B863" s="238" t="s">
        <v>1520</v>
      </c>
      <c r="C863" s="238" t="s">
        <v>195</v>
      </c>
      <c r="D863" s="238" t="s">
        <v>404</v>
      </c>
      <c r="H863" s="238"/>
      <c r="I863" s="238" t="s">
        <v>4111</v>
      </c>
      <c r="N863" s="238">
        <v>2000</v>
      </c>
      <c r="S863" s="238" t="s">
        <v>4171</v>
      </c>
      <c r="U863" s="238" t="s">
        <v>4171</v>
      </c>
      <c r="V863" s="238" t="s">
        <v>4171</v>
      </c>
      <c r="W863" s="238" t="s">
        <v>4171</v>
      </c>
      <c r="AB863" s="238" t="s">
        <v>7213</v>
      </c>
    </row>
    <row r="864" spans="1:28" x14ac:dyDescent="0.2">
      <c r="A864" s="238">
        <v>324002</v>
      </c>
      <c r="B864" s="238" t="s">
        <v>4437</v>
      </c>
      <c r="C864" s="238" t="s">
        <v>195</v>
      </c>
      <c r="D864" s="238" t="s">
        <v>404</v>
      </c>
      <c r="H864" s="238"/>
      <c r="I864" s="238" t="s">
        <v>4111</v>
      </c>
      <c r="N864" s="238">
        <v>2000</v>
      </c>
      <c r="V864" s="238" t="s">
        <v>4171</v>
      </c>
      <c r="AB864" s="238" t="s">
        <v>7214</v>
      </c>
    </row>
    <row r="865" spans="1:28" x14ac:dyDescent="0.2">
      <c r="A865" s="238">
        <v>338969</v>
      </c>
      <c r="B865" s="238" t="s">
        <v>5095</v>
      </c>
      <c r="C865" s="238" t="s">
        <v>195</v>
      </c>
      <c r="D865" s="238" t="s">
        <v>404</v>
      </c>
      <c r="E865" s="238" t="s">
        <v>65</v>
      </c>
      <c r="F865" s="239">
        <v>36399</v>
      </c>
      <c r="G865" s="238" t="s">
        <v>84</v>
      </c>
      <c r="H865" s="238" t="s">
        <v>4110</v>
      </c>
      <c r="I865" s="238" t="s">
        <v>4111</v>
      </c>
      <c r="J865" s="238" t="s">
        <v>87</v>
      </c>
      <c r="L865" s="238" t="s">
        <v>84</v>
      </c>
      <c r="X865" s="238" t="s">
        <v>7191</v>
      </c>
      <c r="Y865" s="238" t="s">
        <v>7191</v>
      </c>
      <c r="Z865" s="238" t="s">
        <v>5538</v>
      </c>
      <c r="AA865" s="238" t="s">
        <v>5123</v>
      </c>
    </row>
    <row r="866" spans="1:28" x14ac:dyDescent="0.2">
      <c r="A866" s="238">
        <v>334510</v>
      </c>
      <c r="B866" s="238" t="s">
        <v>1665</v>
      </c>
      <c r="C866" s="238" t="s">
        <v>323</v>
      </c>
      <c r="D866" s="238" t="s">
        <v>404</v>
      </c>
      <c r="H866" s="238"/>
      <c r="I866" s="238" t="s">
        <v>4111</v>
      </c>
      <c r="N866" s="238">
        <v>2000</v>
      </c>
      <c r="S866" s="238" t="s">
        <v>4171</v>
      </c>
      <c r="U866" s="238" t="s">
        <v>4171</v>
      </c>
      <c r="V866" s="238" t="s">
        <v>4171</v>
      </c>
      <c r="W866" s="238" t="s">
        <v>4171</v>
      </c>
      <c r="AB866" s="238" t="s">
        <v>7213</v>
      </c>
    </row>
    <row r="867" spans="1:28" x14ac:dyDescent="0.2">
      <c r="A867" s="238">
        <v>326593</v>
      </c>
      <c r="B867" s="238" t="s">
        <v>2760</v>
      </c>
      <c r="C867" s="238" t="s">
        <v>230</v>
      </c>
      <c r="D867" s="238" t="s">
        <v>723</v>
      </c>
      <c r="H867" s="238"/>
      <c r="I867" s="238" t="s">
        <v>4111</v>
      </c>
      <c r="N867" s="238">
        <v>2000</v>
      </c>
      <c r="V867" s="238" t="s">
        <v>4171</v>
      </c>
      <c r="W867" s="238" t="s">
        <v>4171</v>
      </c>
      <c r="AB867" s="238" t="s">
        <v>7213</v>
      </c>
    </row>
    <row r="868" spans="1:28" x14ac:dyDescent="0.2">
      <c r="A868" s="238">
        <v>333031</v>
      </c>
      <c r="B868" s="238" t="s">
        <v>4461</v>
      </c>
      <c r="C868" s="238" t="s">
        <v>687</v>
      </c>
      <c r="D868" s="238" t="s">
        <v>787</v>
      </c>
      <c r="H868" s="238"/>
      <c r="I868" s="238" t="s">
        <v>4111</v>
      </c>
      <c r="N868" s="238">
        <v>2000</v>
      </c>
      <c r="U868" s="238" t="s">
        <v>4171</v>
      </c>
      <c r="V868" s="238" t="s">
        <v>4171</v>
      </c>
      <c r="AB868" s="238" t="s">
        <v>7214</v>
      </c>
    </row>
    <row r="869" spans="1:28" x14ac:dyDescent="0.2">
      <c r="A869" s="238">
        <v>333702</v>
      </c>
      <c r="B869" s="238" t="s">
        <v>4433</v>
      </c>
      <c r="C869" s="238" t="s">
        <v>716</v>
      </c>
      <c r="D869" s="238" t="s">
        <v>787</v>
      </c>
      <c r="H869" s="238"/>
      <c r="I869" s="238" t="s">
        <v>4111</v>
      </c>
      <c r="N869" s="238">
        <v>2000</v>
      </c>
      <c r="S869" s="238" t="s">
        <v>4171</v>
      </c>
      <c r="T869" s="238" t="s">
        <v>4171</v>
      </c>
      <c r="U869" s="238" t="s">
        <v>4171</v>
      </c>
      <c r="V869" s="238" t="s">
        <v>4171</v>
      </c>
      <c r="AB869" s="238" t="s">
        <v>7214</v>
      </c>
    </row>
    <row r="870" spans="1:28" x14ac:dyDescent="0.2">
      <c r="A870" s="238">
        <v>335715</v>
      </c>
      <c r="B870" s="238" t="s">
        <v>3068</v>
      </c>
      <c r="C870" s="238" t="s">
        <v>1275</v>
      </c>
      <c r="D870" s="238" t="s">
        <v>787</v>
      </c>
      <c r="H870" s="238"/>
      <c r="I870" s="238" t="s">
        <v>4111</v>
      </c>
      <c r="N870" s="238">
        <v>2000</v>
      </c>
      <c r="U870" s="238" t="s">
        <v>4171</v>
      </c>
      <c r="V870" s="238" t="s">
        <v>4171</v>
      </c>
      <c r="W870" s="238" t="s">
        <v>4171</v>
      </c>
    </row>
    <row r="871" spans="1:28" x14ac:dyDescent="0.2">
      <c r="A871" s="238">
        <v>334377</v>
      </c>
      <c r="B871" s="238" t="s">
        <v>2590</v>
      </c>
      <c r="C871" s="238" t="s">
        <v>198</v>
      </c>
      <c r="D871" s="238" t="s">
        <v>1121</v>
      </c>
      <c r="H871" s="238"/>
      <c r="I871" s="238" t="s">
        <v>4111</v>
      </c>
      <c r="N871" s="238">
        <v>2000</v>
      </c>
      <c r="S871" s="238" t="s">
        <v>4171</v>
      </c>
      <c r="T871" s="238" t="s">
        <v>4171</v>
      </c>
      <c r="U871" s="238" t="s">
        <v>4171</v>
      </c>
      <c r="V871" s="238" t="s">
        <v>4171</v>
      </c>
      <c r="W871" s="238" t="s">
        <v>4171</v>
      </c>
      <c r="AB871" s="238" t="s">
        <v>7213</v>
      </c>
    </row>
    <row r="872" spans="1:28" x14ac:dyDescent="0.2">
      <c r="A872" s="238">
        <v>333872</v>
      </c>
      <c r="B872" s="238" t="s">
        <v>1595</v>
      </c>
      <c r="C872" s="238" t="s">
        <v>1382</v>
      </c>
      <c r="D872" s="238" t="s">
        <v>1121</v>
      </c>
      <c r="H872" s="238"/>
      <c r="I872" s="238" t="s">
        <v>4111</v>
      </c>
      <c r="N872" s="238">
        <v>2000</v>
      </c>
      <c r="T872" s="238" t="s">
        <v>4171</v>
      </c>
      <c r="U872" s="238" t="s">
        <v>4171</v>
      </c>
      <c r="V872" s="238" t="s">
        <v>4171</v>
      </c>
      <c r="W872" s="238" t="s">
        <v>4171</v>
      </c>
      <c r="AB872" s="238" t="s">
        <v>7213</v>
      </c>
    </row>
    <row r="873" spans="1:28" x14ac:dyDescent="0.2">
      <c r="A873" s="238">
        <v>330039</v>
      </c>
      <c r="B873" s="238" t="s">
        <v>1272</v>
      </c>
      <c r="C873" s="238" t="s">
        <v>441</v>
      </c>
      <c r="D873" s="238" t="s">
        <v>1121</v>
      </c>
      <c r="H873" s="238"/>
      <c r="I873" s="238" t="s">
        <v>4111</v>
      </c>
      <c r="N873" s="238">
        <v>2000</v>
      </c>
      <c r="U873" s="238" t="s">
        <v>4171</v>
      </c>
      <c r="V873" s="238" t="s">
        <v>4171</v>
      </c>
      <c r="W873" s="238" t="s">
        <v>4171</v>
      </c>
      <c r="AB873" s="238" t="s">
        <v>7213</v>
      </c>
    </row>
    <row r="874" spans="1:28" x14ac:dyDescent="0.2">
      <c r="A874" s="238">
        <v>303728</v>
      </c>
      <c r="B874" s="238" t="s">
        <v>1206</v>
      </c>
      <c r="C874" s="238" t="s">
        <v>1207</v>
      </c>
      <c r="D874" s="238" t="s">
        <v>914</v>
      </c>
      <c r="H874" s="238"/>
      <c r="I874" s="238" t="s">
        <v>4111</v>
      </c>
      <c r="N874" s="238">
        <v>2000</v>
      </c>
      <c r="U874" s="238" t="s">
        <v>4171</v>
      </c>
      <c r="V874" s="238" t="s">
        <v>4171</v>
      </c>
      <c r="W874" s="238" t="s">
        <v>4171</v>
      </c>
      <c r="AB874" s="238" t="s">
        <v>7213</v>
      </c>
    </row>
    <row r="875" spans="1:28" x14ac:dyDescent="0.2">
      <c r="A875" s="238">
        <v>338769</v>
      </c>
      <c r="B875" s="238" t="s">
        <v>4979</v>
      </c>
      <c r="C875" s="238" t="s">
        <v>198</v>
      </c>
      <c r="D875" s="238" t="s">
        <v>914</v>
      </c>
      <c r="E875" s="238" t="s">
        <v>65</v>
      </c>
      <c r="F875" s="239">
        <v>35882</v>
      </c>
      <c r="G875" s="238" t="s">
        <v>5924</v>
      </c>
      <c r="H875" s="238" t="s">
        <v>4110</v>
      </c>
      <c r="I875" s="238" t="s">
        <v>4111</v>
      </c>
      <c r="J875" s="238" t="s">
        <v>85</v>
      </c>
      <c r="K875" s="238">
        <v>2011</v>
      </c>
      <c r="L875" s="238" t="s">
        <v>96</v>
      </c>
      <c r="X875" s="238" t="s">
        <v>6956</v>
      </c>
      <c r="Y875" s="238" t="s">
        <v>6957</v>
      </c>
      <c r="Z875" s="238" t="s">
        <v>6958</v>
      </c>
      <c r="AA875" s="238" t="s">
        <v>5433</v>
      </c>
    </row>
    <row r="876" spans="1:28" x14ac:dyDescent="0.2">
      <c r="A876" s="238">
        <v>338918</v>
      </c>
      <c r="B876" s="238" t="s">
        <v>5091</v>
      </c>
      <c r="C876" s="238" t="s">
        <v>367</v>
      </c>
      <c r="D876" s="238" t="s">
        <v>4588</v>
      </c>
      <c r="E876" s="238" t="s">
        <v>65</v>
      </c>
      <c r="F876" s="239">
        <v>32778</v>
      </c>
      <c r="G876" s="238" t="s">
        <v>84</v>
      </c>
      <c r="H876" s="238" t="s">
        <v>4110</v>
      </c>
      <c r="I876" s="238" t="s">
        <v>4111</v>
      </c>
      <c r="J876" s="238" t="s">
        <v>85</v>
      </c>
      <c r="L876" s="238" t="s">
        <v>84</v>
      </c>
      <c r="X876" s="238" t="s">
        <v>7186</v>
      </c>
      <c r="Y876" s="238" t="s">
        <v>7186</v>
      </c>
      <c r="Z876" s="238" t="s">
        <v>5979</v>
      </c>
      <c r="AA876" s="238" t="s">
        <v>5252</v>
      </c>
    </row>
    <row r="877" spans="1:28" x14ac:dyDescent="0.2">
      <c r="A877" s="238">
        <v>335354</v>
      </c>
      <c r="B877" s="238" t="s">
        <v>2966</v>
      </c>
      <c r="C877" s="238" t="s">
        <v>298</v>
      </c>
      <c r="D877" s="238" t="s">
        <v>791</v>
      </c>
      <c r="H877" s="238"/>
      <c r="I877" s="238" t="s">
        <v>4111</v>
      </c>
      <c r="N877" s="238">
        <v>2000</v>
      </c>
      <c r="U877" s="238" t="s">
        <v>4171</v>
      </c>
      <c r="V877" s="238" t="s">
        <v>4171</v>
      </c>
      <c r="W877" s="238" t="s">
        <v>4171</v>
      </c>
    </row>
    <row r="878" spans="1:28" x14ac:dyDescent="0.2">
      <c r="A878" s="238">
        <v>331599</v>
      </c>
      <c r="B878" s="238" t="s">
        <v>1289</v>
      </c>
      <c r="C878" s="238" t="s">
        <v>411</v>
      </c>
      <c r="D878" s="238" t="s">
        <v>791</v>
      </c>
      <c r="H878" s="238"/>
      <c r="I878" s="238" t="s">
        <v>4111</v>
      </c>
      <c r="N878" s="238">
        <v>2000</v>
      </c>
      <c r="U878" s="238" t="s">
        <v>4171</v>
      </c>
      <c r="V878" s="238" t="s">
        <v>4171</v>
      </c>
      <c r="W878" s="238" t="s">
        <v>4171</v>
      </c>
      <c r="AB878" s="238" t="s">
        <v>7213</v>
      </c>
    </row>
    <row r="879" spans="1:28" x14ac:dyDescent="0.2">
      <c r="A879" s="238">
        <v>338814</v>
      </c>
      <c r="B879" s="238" t="s">
        <v>5021</v>
      </c>
      <c r="C879" s="238" t="s">
        <v>198</v>
      </c>
      <c r="D879" s="238" t="s">
        <v>791</v>
      </c>
      <c r="E879" s="238" t="s">
        <v>66</v>
      </c>
      <c r="F879" s="239">
        <v>36926</v>
      </c>
      <c r="G879" s="238" t="s">
        <v>84</v>
      </c>
      <c r="H879" s="238" t="s">
        <v>4110</v>
      </c>
      <c r="I879" s="238" t="s">
        <v>4111</v>
      </c>
      <c r="J879" s="238" t="s">
        <v>87</v>
      </c>
      <c r="K879" s="238">
        <v>2019</v>
      </c>
      <c r="L879" s="238" t="s">
        <v>84</v>
      </c>
      <c r="X879" s="238" t="s">
        <v>7053</v>
      </c>
      <c r="Y879" s="238" t="s">
        <v>5568</v>
      </c>
      <c r="Z879" s="238" t="s">
        <v>5614</v>
      </c>
      <c r="AA879" s="238" t="s">
        <v>5141</v>
      </c>
    </row>
    <row r="880" spans="1:28" x14ac:dyDescent="0.2">
      <c r="A880" s="238">
        <v>335425</v>
      </c>
      <c r="B880" s="238" t="s">
        <v>2997</v>
      </c>
      <c r="C880" s="238" t="s">
        <v>195</v>
      </c>
      <c r="D880" s="238" t="s">
        <v>791</v>
      </c>
      <c r="H880" s="238"/>
      <c r="I880" s="238" t="s">
        <v>4111</v>
      </c>
      <c r="N880" s="238">
        <v>2000</v>
      </c>
      <c r="U880" s="238" t="s">
        <v>4171</v>
      </c>
      <c r="V880" s="238" t="s">
        <v>4171</v>
      </c>
      <c r="W880" s="238" t="s">
        <v>4171</v>
      </c>
    </row>
    <row r="881" spans="1:28" x14ac:dyDescent="0.2">
      <c r="A881" s="238">
        <v>332020</v>
      </c>
      <c r="B881" s="238" t="s">
        <v>1043</v>
      </c>
      <c r="C881" s="238" t="s">
        <v>195</v>
      </c>
      <c r="D881" s="238" t="s">
        <v>791</v>
      </c>
      <c r="H881" s="238"/>
      <c r="I881" s="238" t="s">
        <v>4111</v>
      </c>
      <c r="N881" s="238">
        <v>2000</v>
      </c>
      <c r="V881" s="238" t="s">
        <v>4171</v>
      </c>
      <c r="W881" s="238" t="s">
        <v>4171</v>
      </c>
      <c r="AB881" s="238" t="s">
        <v>7213</v>
      </c>
    </row>
    <row r="882" spans="1:28" x14ac:dyDescent="0.2">
      <c r="A882" s="238">
        <v>336579</v>
      </c>
      <c r="B882" s="238" t="s">
        <v>3318</v>
      </c>
      <c r="C882" s="238" t="s">
        <v>532</v>
      </c>
      <c r="D882" s="238" t="s">
        <v>791</v>
      </c>
      <c r="H882" s="238"/>
      <c r="I882" s="238" t="s">
        <v>4111</v>
      </c>
      <c r="N882" s="238">
        <v>2000</v>
      </c>
      <c r="U882" s="238" t="s">
        <v>4171</v>
      </c>
      <c r="V882" s="238" t="s">
        <v>4171</v>
      </c>
      <c r="W882" s="238" t="s">
        <v>4171</v>
      </c>
    </row>
    <row r="883" spans="1:28" x14ac:dyDescent="0.2">
      <c r="A883" s="238">
        <v>335082</v>
      </c>
      <c r="B883" s="238" t="s">
        <v>888</v>
      </c>
      <c r="C883" s="238" t="s">
        <v>533</v>
      </c>
      <c r="D883" s="238" t="s">
        <v>791</v>
      </c>
      <c r="H883" s="238"/>
      <c r="I883" s="238" t="s">
        <v>4111</v>
      </c>
      <c r="N883" s="238">
        <v>2000</v>
      </c>
      <c r="V883" s="238" t="s">
        <v>4171</v>
      </c>
      <c r="W883" s="238" t="s">
        <v>4171</v>
      </c>
    </row>
    <row r="884" spans="1:28" x14ac:dyDescent="0.2">
      <c r="A884" s="238">
        <v>331916</v>
      </c>
      <c r="B884" s="238" t="s">
        <v>2852</v>
      </c>
      <c r="C884" s="238" t="s">
        <v>697</v>
      </c>
      <c r="D884" s="238" t="s">
        <v>791</v>
      </c>
      <c r="H884" s="238"/>
      <c r="I884" s="238" t="s">
        <v>4111</v>
      </c>
      <c r="N884" s="238">
        <v>2000</v>
      </c>
      <c r="R884" s="238" t="s">
        <v>4171</v>
      </c>
      <c r="S884" s="238" t="s">
        <v>4171</v>
      </c>
      <c r="U884" s="238" t="s">
        <v>4171</v>
      </c>
      <c r="V884" s="238" t="s">
        <v>4171</v>
      </c>
      <c r="W884" s="238" t="s">
        <v>4171</v>
      </c>
      <c r="AB884" s="238" t="s">
        <v>7213</v>
      </c>
    </row>
    <row r="885" spans="1:28" x14ac:dyDescent="0.2">
      <c r="A885" s="238">
        <v>334371</v>
      </c>
      <c r="B885" s="238" t="s">
        <v>4365</v>
      </c>
      <c r="C885" s="238" t="s">
        <v>589</v>
      </c>
      <c r="D885" s="238" t="s">
        <v>791</v>
      </c>
      <c r="H885" s="238"/>
      <c r="I885" s="238" t="s">
        <v>4111</v>
      </c>
      <c r="N885" s="238">
        <v>2000</v>
      </c>
      <c r="V885" s="238" t="s">
        <v>4171</v>
      </c>
      <c r="AB885" s="238" t="s">
        <v>7214</v>
      </c>
    </row>
    <row r="886" spans="1:28" x14ac:dyDescent="0.2">
      <c r="A886" s="238">
        <v>338532</v>
      </c>
      <c r="B886" s="238" t="s">
        <v>4780</v>
      </c>
      <c r="C886" s="238" t="s">
        <v>260</v>
      </c>
      <c r="D886" s="238" t="s">
        <v>4623</v>
      </c>
      <c r="E886" s="238" t="s">
        <v>65</v>
      </c>
      <c r="F886" s="239">
        <v>34406</v>
      </c>
      <c r="G886" s="238" t="s">
        <v>84</v>
      </c>
      <c r="H886" s="238" t="s">
        <v>4110</v>
      </c>
      <c r="I886" s="238" t="s">
        <v>4111</v>
      </c>
      <c r="J886" s="238" t="s">
        <v>87</v>
      </c>
      <c r="K886" s="238">
        <v>2012</v>
      </c>
      <c r="L886" s="238" t="s">
        <v>84</v>
      </c>
      <c r="X886" s="238" t="s">
        <v>6456</v>
      </c>
      <c r="Y886" s="238" t="s">
        <v>6457</v>
      </c>
      <c r="Z886" s="238" t="s">
        <v>5972</v>
      </c>
      <c r="AA886" s="238" t="s">
        <v>6458</v>
      </c>
    </row>
    <row r="887" spans="1:28" x14ac:dyDescent="0.2">
      <c r="A887" s="238">
        <v>322635</v>
      </c>
      <c r="B887" s="238" t="s">
        <v>2242</v>
      </c>
      <c r="C887" s="238" t="s">
        <v>600</v>
      </c>
      <c r="D887" s="238" t="s">
        <v>548</v>
      </c>
      <c r="H887" s="238"/>
      <c r="I887" s="238" t="s">
        <v>4111</v>
      </c>
      <c r="N887" s="238">
        <v>2000</v>
      </c>
      <c r="S887" s="238" t="s">
        <v>4171</v>
      </c>
      <c r="T887" s="238" t="s">
        <v>4171</v>
      </c>
      <c r="U887" s="238" t="s">
        <v>4171</v>
      </c>
      <c r="V887" s="238" t="s">
        <v>4171</v>
      </c>
      <c r="W887" s="238" t="s">
        <v>4171</v>
      </c>
      <c r="AB887" s="238" t="s">
        <v>7213</v>
      </c>
    </row>
    <row r="888" spans="1:28" x14ac:dyDescent="0.2">
      <c r="A888" s="238">
        <v>335722</v>
      </c>
      <c r="B888" s="238" t="s">
        <v>1926</v>
      </c>
      <c r="C888" s="238" t="s">
        <v>824</v>
      </c>
      <c r="D888" s="238" t="s">
        <v>548</v>
      </c>
      <c r="H888" s="238"/>
      <c r="I888" s="238" t="s">
        <v>4111</v>
      </c>
      <c r="N888" s="238">
        <v>2000</v>
      </c>
      <c r="U888" s="238" t="s">
        <v>4171</v>
      </c>
      <c r="V888" s="238" t="s">
        <v>4171</v>
      </c>
      <c r="W888" s="238" t="s">
        <v>4171</v>
      </c>
    </row>
    <row r="889" spans="1:28" x14ac:dyDescent="0.2">
      <c r="A889" s="238">
        <v>331535</v>
      </c>
      <c r="B889" s="238" t="s">
        <v>1511</v>
      </c>
      <c r="C889" s="238" t="s">
        <v>400</v>
      </c>
      <c r="D889" s="238" t="s">
        <v>548</v>
      </c>
      <c r="H889" s="238"/>
      <c r="I889" s="238" t="s">
        <v>4111</v>
      </c>
      <c r="N889" s="238">
        <v>2000</v>
      </c>
      <c r="S889" s="238" t="s">
        <v>4171</v>
      </c>
      <c r="U889" s="238" t="s">
        <v>4171</v>
      </c>
      <c r="V889" s="238" t="s">
        <v>4171</v>
      </c>
      <c r="W889" s="238" t="s">
        <v>4171</v>
      </c>
      <c r="AB889" s="238" t="s">
        <v>7213</v>
      </c>
    </row>
    <row r="890" spans="1:28" x14ac:dyDescent="0.2">
      <c r="A890" s="238">
        <v>337345</v>
      </c>
      <c r="B890" s="238" t="s">
        <v>3541</v>
      </c>
      <c r="C890" s="238" t="s">
        <v>198</v>
      </c>
      <c r="D890" s="238" t="s">
        <v>548</v>
      </c>
      <c r="H890" s="238"/>
      <c r="I890" s="238" t="s">
        <v>4111</v>
      </c>
      <c r="N890" s="238">
        <v>2000</v>
      </c>
      <c r="W890" s="238" t="s">
        <v>4171</v>
      </c>
    </row>
    <row r="891" spans="1:28" x14ac:dyDescent="0.2">
      <c r="A891" s="238">
        <v>338501</v>
      </c>
      <c r="B891" s="238" t="s">
        <v>4752</v>
      </c>
      <c r="C891" s="238" t="s">
        <v>471</v>
      </c>
      <c r="D891" s="238" t="s">
        <v>548</v>
      </c>
      <c r="E891" s="238" t="s">
        <v>65</v>
      </c>
      <c r="F891" s="239">
        <v>32582</v>
      </c>
      <c r="G891" s="238" t="s">
        <v>4002</v>
      </c>
      <c r="H891" s="238" t="s">
        <v>4110</v>
      </c>
      <c r="I891" s="238" t="s">
        <v>4111</v>
      </c>
      <c r="J891" s="238" t="s">
        <v>85</v>
      </c>
      <c r="K891" s="238">
        <v>2008</v>
      </c>
      <c r="L891" s="238" t="s">
        <v>94</v>
      </c>
      <c r="X891" s="238" t="s">
        <v>6388</v>
      </c>
      <c r="Y891" s="238" t="s">
        <v>6389</v>
      </c>
      <c r="Z891" s="238" t="s">
        <v>5615</v>
      </c>
      <c r="AA891" s="238" t="s">
        <v>6390</v>
      </c>
    </row>
    <row r="892" spans="1:28" x14ac:dyDescent="0.2">
      <c r="A892" s="238">
        <v>334505</v>
      </c>
      <c r="B892" s="238" t="s">
        <v>2617</v>
      </c>
      <c r="C892" s="238" t="s">
        <v>535</v>
      </c>
      <c r="D892" s="238" t="s">
        <v>548</v>
      </c>
      <c r="H892" s="238"/>
      <c r="I892" s="238" t="s">
        <v>4111</v>
      </c>
      <c r="N892" s="238">
        <v>2000</v>
      </c>
      <c r="S892" s="238" t="s">
        <v>4171</v>
      </c>
      <c r="T892" s="238" t="s">
        <v>4171</v>
      </c>
      <c r="U892" s="238" t="s">
        <v>4171</v>
      </c>
      <c r="V892" s="238" t="s">
        <v>4171</v>
      </c>
      <c r="W892" s="238" t="s">
        <v>4171</v>
      </c>
      <c r="AB892" s="238" t="s">
        <v>7213</v>
      </c>
    </row>
    <row r="893" spans="1:28" x14ac:dyDescent="0.2">
      <c r="A893" s="238">
        <v>333905</v>
      </c>
      <c r="B893" s="238" t="s">
        <v>2483</v>
      </c>
      <c r="C893" s="238" t="s">
        <v>195</v>
      </c>
      <c r="D893" s="238" t="s">
        <v>548</v>
      </c>
      <c r="H893" s="238"/>
      <c r="I893" s="238" t="s">
        <v>4111</v>
      </c>
      <c r="N893" s="238">
        <v>2000</v>
      </c>
      <c r="S893" s="238" t="s">
        <v>4171</v>
      </c>
      <c r="T893" s="238" t="s">
        <v>4171</v>
      </c>
      <c r="U893" s="238" t="s">
        <v>4171</v>
      </c>
      <c r="V893" s="238" t="s">
        <v>4171</v>
      </c>
      <c r="W893" s="238" t="s">
        <v>4171</v>
      </c>
      <c r="AB893" s="238" t="s">
        <v>7213</v>
      </c>
    </row>
    <row r="894" spans="1:28" x14ac:dyDescent="0.2">
      <c r="A894" s="238">
        <v>337643</v>
      </c>
      <c r="B894" s="238" t="s">
        <v>3681</v>
      </c>
      <c r="C894" s="238" t="s">
        <v>524</v>
      </c>
      <c r="D894" s="238" t="s">
        <v>548</v>
      </c>
      <c r="H894" s="238"/>
      <c r="I894" s="238" t="s">
        <v>4111</v>
      </c>
      <c r="N894" s="238">
        <v>2000</v>
      </c>
      <c r="W894" s="238" t="s">
        <v>4171</v>
      </c>
    </row>
    <row r="895" spans="1:28" x14ac:dyDescent="0.2">
      <c r="A895" s="238">
        <v>327499</v>
      </c>
      <c r="B895" s="238" t="s">
        <v>825</v>
      </c>
      <c r="C895" s="238" t="s">
        <v>338</v>
      </c>
      <c r="D895" s="238" t="s">
        <v>548</v>
      </c>
      <c r="H895" s="238"/>
      <c r="I895" s="238" t="s">
        <v>4111</v>
      </c>
      <c r="N895" s="238">
        <v>2000</v>
      </c>
      <c r="U895" s="238" t="s">
        <v>4171</v>
      </c>
      <c r="V895" s="238" t="s">
        <v>4171</v>
      </c>
      <c r="W895" s="238" t="s">
        <v>4171</v>
      </c>
      <c r="AB895" s="238" t="s">
        <v>7213</v>
      </c>
    </row>
    <row r="896" spans="1:28" x14ac:dyDescent="0.2">
      <c r="A896" s="238">
        <v>337342</v>
      </c>
      <c r="B896" s="238" t="s">
        <v>3539</v>
      </c>
      <c r="C896" s="238" t="s">
        <v>373</v>
      </c>
      <c r="D896" s="238" t="s">
        <v>548</v>
      </c>
      <c r="H896" s="238"/>
      <c r="I896" s="238" t="s">
        <v>4111</v>
      </c>
      <c r="N896" s="238">
        <v>2000</v>
      </c>
      <c r="V896" s="238" t="s">
        <v>4171</v>
      </c>
      <c r="W896" s="238" t="s">
        <v>4171</v>
      </c>
    </row>
    <row r="897" spans="1:28" x14ac:dyDescent="0.2">
      <c r="A897" s="238">
        <v>335975</v>
      </c>
      <c r="B897" s="238" t="s">
        <v>1714</v>
      </c>
      <c r="C897" s="238" t="s">
        <v>196</v>
      </c>
      <c r="D897" s="238" t="s">
        <v>3146</v>
      </c>
      <c r="E897" s="238" t="s">
        <v>65</v>
      </c>
      <c r="F897" s="239">
        <v>35266</v>
      </c>
      <c r="G897" s="238" t="s">
        <v>5939</v>
      </c>
      <c r="H897" s="238" t="s">
        <v>4110</v>
      </c>
      <c r="I897" s="238" t="s">
        <v>4111</v>
      </c>
      <c r="J897" s="238" t="s">
        <v>87</v>
      </c>
      <c r="L897" s="238" t="s">
        <v>86</v>
      </c>
      <c r="X897" s="238" t="s">
        <v>6133</v>
      </c>
      <c r="Y897" s="238" t="s">
        <v>6133</v>
      </c>
      <c r="Z897" s="238" t="s">
        <v>5615</v>
      </c>
      <c r="AA897" s="238" t="s">
        <v>5714</v>
      </c>
    </row>
    <row r="898" spans="1:28" x14ac:dyDescent="0.2">
      <c r="A898" s="238">
        <v>331782</v>
      </c>
      <c r="B898" s="238" t="s">
        <v>2375</v>
      </c>
      <c r="C898" s="238" t="s">
        <v>349</v>
      </c>
      <c r="D898" s="238" t="s">
        <v>542</v>
      </c>
      <c r="H898" s="238"/>
      <c r="I898" s="238" t="s">
        <v>4111</v>
      </c>
      <c r="N898" s="238">
        <v>2000</v>
      </c>
      <c r="S898" s="238" t="s">
        <v>4171</v>
      </c>
      <c r="T898" s="238" t="s">
        <v>4171</v>
      </c>
      <c r="U898" s="238" t="s">
        <v>4171</v>
      </c>
      <c r="V898" s="238" t="s">
        <v>4171</v>
      </c>
      <c r="W898" s="238" t="s">
        <v>4171</v>
      </c>
      <c r="AB898" s="238" t="s">
        <v>7213</v>
      </c>
    </row>
    <row r="899" spans="1:28" x14ac:dyDescent="0.2">
      <c r="A899" s="238">
        <v>338864</v>
      </c>
      <c r="B899" s="238" t="s">
        <v>5065</v>
      </c>
      <c r="C899" s="238" t="s">
        <v>349</v>
      </c>
      <c r="D899" s="238" t="s">
        <v>542</v>
      </c>
      <c r="E899" s="238" t="s">
        <v>66</v>
      </c>
      <c r="F899" s="239">
        <v>36627</v>
      </c>
      <c r="G899" s="238" t="s">
        <v>7136</v>
      </c>
      <c r="H899" s="238" t="s">
        <v>6077</v>
      </c>
      <c r="I899" s="238" t="s">
        <v>4111</v>
      </c>
      <c r="J899" s="238" t="s">
        <v>5335</v>
      </c>
      <c r="K899" s="238">
        <v>2019</v>
      </c>
      <c r="L899" s="238" t="s">
        <v>84</v>
      </c>
      <c r="X899" s="238" t="s">
        <v>7137</v>
      </c>
      <c r="Y899" s="238" t="s">
        <v>7138</v>
      </c>
      <c r="Z899" s="238" t="s">
        <v>5909</v>
      </c>
      <c r="AA899" s="238" t="s">
        <v>5123</v>
      </c>
    </row>
    <row r="900" spans="1:28" x14ac:dyDescent="0.2">
      <c r="A900" s="238">
        <v>338087</v>
      </c>
      <c r="B900" s="238" t="s">
        <v>3900</v>
      </c>
      <c r="C900" s="238" t="s">
        <v>3901</v>
      </c>
      <c r="D900" s="238" t="s">
        <v>542</v>
      </c>
      <c r="H900" s="238"/>
      <c r="I900" s="238" t="s">
        <v>4111</v>
      </c>
      <c r="N900" s="238">
        <v>2000</v>
      </c>
      <c r="V900" s="238" t="s">
        <v>4171</v>
      </c>
      <c r="W900" s="238" t="s">
        <v>4171</v>
      </c>
    </row>
    <row r="901" spans="1:28" x14ac:dyDescent="0.2">
      <c r="A901" s="238">
        <v>335536</v>
      </c>
      <c r="B901" s="238" t="s">
        <v>1885</v>
      </c>
      <c r="C901" s="238" t="s">
        <v>697</v>
      </c>
      <c r="D901" s="238" t="s">
        <v>542</v>
      </c>
      <c r="H901" s="238"/>
      <c r="I901" s="238" t="s">
        <v>4111</v>
      </c>
      <c r="N901" s="238">
        <v>2000</v>
      </c>
      <c r="W901" s="238" t="s">
        <v>4171</v>
      </c>
    </row>
    <row r="902" spans="1:28" x14ac:dyDescent="0.2">
      <c r="A902" s="238">
        <v>330753</v>
      </c>
      <c r="B902" s="238" t="s">
        <v>1504</v>
      </c>
      <c r="C902" s="238" t="s">
        <v>430</v>
      </c>
      <c r="D902" s="238" t="s">
        <v>542</v>
      </c>
      <c r="H902" s="238"/>
      <c r="I902" s="238" t="s">
        <v>4111</v>
      </c>
      <c r="N902" s="238">
        <v>2000</v>
      </c>
      <c r="T902" s="238" t="s">
        <v>4171</v>
      </c>
      <c r="U902" s="238" t="s">
        <v>4171</v>
      </c>
      <c r="V902" s="238" t="s">
        <v>4171</v>
      </c>
      <c r="W902" s="238" t="s">
        <v>4171</v>
      </c>
    </row>
    <row r="903" spans="1:28" x14ac:dyDescent="0.2">
      <c r="A903" s="238">
        <v>319734</v>
      </c>
      <c r="B903" s="238" t="s">
        <v>1426</v>
      </c>
      <c r="C903" s="238" t="s">
        <v>503</v>
      </c>
      <c r="D903" s="238" t="s">
        <v>474</v>
      </c>
      <c r="H903" s="238"/>
      <c r="I903" s="238" t="s">
        <v>4111</v>
      </c>
      <c r="N903" s="238">
        <v>2000</v>
      </c>
      <c r="S903" s="238" t="s">
        <v>4171</v>
      </c>
      <c r="U903" s="238" t="s">
        <v>4171</v>
      </c>
      <c r="V903" s="238" t="s">
        <v>4171</v>
      </c>
      <c r="W903" s="238" t="s">
        <v>4171</v>
      </c>
      <c r="AB903" s="238" t="s">
        <v>7213</v>
      </c>
    </row>
    <row r="904" spans="1:28" x14ac:dyDescent="0.2">
      <c r="A904" s="238">
        <v>337437</v>
      </c>
      <c r="B904" s="238" t="s">
        <v>3579</v>
      </c>
      <c r="C904" s="238" t="s">
        <v>195</v>
      </c>
      <c r="D904" s="238" t="s">
        <v>474</v>
      </c>
      <c r="H904" s="238"/>
      <c r="I904" s="238" t="s">
        <v>4111</v>
      </c>
      <c r="N904" s="238">
        <v>2000</v>
      </c>
      <c r="V904" s="238" t="s">
        <v>4171</v>
      </c>
      <c r="W904" s="238" t="s">
        <v>4171</v>
      </c>
    </row>
    <row r="905" spans="1:28" x14ac:dyDescent="0.2">
      <c r="A905" s="238">
        <v>326393</v>
      </c>
      <c r="B905" s="238" t="s">
        <v>4435</v>
      </c>
      <c r="C905" s="238" t="s">
        <v>452</v>
      </c>
      <c r="D905" s="238" t="s">
        <v>474</v>
      </c>
      <c r="H905" s="238"/>
      <c r="I905" s="238" t="s">
        <v>4111</v>
      </c>
      <c r="N905" s="238">
        <v>2000</v>
      </c>
      <c r="AB905" s="238" t="s">
        <v>7214</v>
      </c>
    </row>
    <row r="906" spans="1:28" x14ac:dyDescent="0.2">
      <c r="A906" s="238">
        <v>337686</v>
      </c>
      <c r="B906" s="238" t="s">
        <v>3702</v>
      </c>
      <c r="C906" s="238" t="s">
        <v>520</v>
      </c>
      <c r="D906" s="238" t="s">
        <v>2555</v>
      </c>
      <c r="H906" s="238"/>
      <c r="I906" s="238" t="s">
        <v>4111</v>
      </c>
      <c r="N906" s="238">
        <v>2000</v>
      </c>
      <c r="V906" s="238" t="s">
        <v>4171</v>
      </c>
      <c r="W906" s="238" t="s">
        <v>4171</v>
      </c>
    </row>
    <row r="907" spans="1:28" x14ac:dyDescent="0.2">
      <c r="A907" s="238">
        <v>334221</v>
      </c>
      <c r="B907" s="238" t="s">
        <v>2554</v>
      </c>
      <c r="C907" s="238" t="s">
        <v>205</v>
      </c>
      <c r="D907" s="238" t="s">
        <v>2555</v>
      </c>
      <c r="H907" s="238"/>
      <c r="I907" s="238" t="s">
        <v>4111</v>
      </c>
      <c r="N907" s="238">
        <v>2000</v>
      </c>
      <c r="S907" s="238" t="s">
        <v>4171</v>
      </c>
      <c r="T907" s="238" t="s">
        <v>4171</v>
      </c>
      <c r="U907" s="238" t="s">
        <v>4171</v>
      </c>
      <c r="V907" s="238" t="s">
        <v>4171</v>
      </c>
      <c r="W907" s="238" t="s">
        <v>4171</v>
      </c>
      <c r="AB907" s="238" t="s">
        <v>7213</v>
      </c>
    </row>
    <row r="908" spans="1:28" x14ac:dyDescent="0.2">
      <c r="A908" s="238">
        <v>324398</v>
      </c>
      <c r="B908" s="238" t="s">
        <v>4447</v>
      </c>
      <c r="C908" s="238" t="s">
        <v>196</v>
      </c>
      <c r="D908" s="238" t="s">
        <v>4448</v>
      </c>
      <c r="H908" s="238"/>
      <c r="I908" s="238" t="s">
        <v>4111</v>
      </c>
      <c r="N908" s="238">
        <v>2000</v>
      </c>
      <c r="U908" s="238" t="s">
        <v>4171</v>
      </c>
      <c r="V908" s="238" t="s">
        <v>4171</v>
      </c>
      <c r="AB908" s="238" t="s">
        <v>7214</v>
      </c>
    </row>
    <row r="909" spans="1:28" x14ac:dyDescent="0.2">
      <c r="A909" s="238">
        <v>330613</v>
      </c>
      <c r="B909" s="238" t="s">
        <v>1502</v>
      </c>
      <c r="C909" s="238" t="s">
        <v>297</v>
      </c>
      <c r="D909" s="238" t="s">
        <v>1503</v>
      </c>
      <c r="H909" s="238"/>
      <c r="I909" s="238" t="s">
        <v>4111</v>
      </c>
      <c r="N909" s="238">
        <v>2000</v>
      </c>
      <c r="T909" s="238" t="s">
        <v>4171</v>
      </c>
      <c r="U909" s="238" t="s">
        <v>4171</v>
      </c>
      <c r="V909" s="238" t="s">
        <v>4171</v>
      </c>
      <c r="W909" s="238" t="s">
        <v>4171</v>
      </c>
      <c r="AB909" s="238" t="s">
        <v>7213</v>
      </c>
    </row>
    <row r="910" spans="1:28" x14ac:dyDescent="0.2">
      <c r="A910" s="238">
        <v>336905</v>
      </c>
      <c r="B910" s="238" t="s">
        <v>3394</v>
      </c>
      <c r="C910" s="238" t="s">
        <v>367</v>
      </c>
      <c r="D910" s="238" t="s">
        <v>912</v>
      </c>
      <c r="E910" s="238" t="s">
        <v>65</v>
      </c>
      <c r="F910" s="239">
        <v>36912</v>
      </c>
      <c r="G910" s="238" t="s">
        <v>84</v>
      </c>
      <c r="H910" s="238" t="s">
        <v>4110</v>
      </c>
      <c r="I910" s="238" t="s">
        <v>4111</v>
      </c>
      <c r="J910" s="238" t="s">
        <v>191</v>
      </c>
      <c r="L910" s="238" t="s">
        <v>86</v>
      </c>
      <c r="X910" s="238" t="s">
        <v>5814</v>
      </c>
      <c r="Y910" s="238" t="s">
        <v>5814</v>
      </c>
      <c r="Z910" s="238" t="s">
        <v>5815</v>
      </c>
      <c r="AA910" s="238" t="s">
        <v>5548</v>
      </c>
    </row>
    <row r="911" spans="1:28" x14ac:dyDescent="0.2">
      <c r="A911" s="238">
        <v>320748</v>
      </c>
      <c r="B911" s="238" t="s">
        <v>2227</v>
      </c>
      <c r="C911" s="238" t="s">
        <v>618</v>
      </c>
      <c r="D911" s="238" t="s">
        <v>912</v>
      </c>
      <c r="H911" s="238"/>
      <c r="I911" s="238" t="s">
        <v>4111</v>
      </c>
      <c r="N911" s="238">
        <v>2000</v>
      </c>
      <c r="S911" s="238" t="s">
        <v>4171</v>
      </c>
      <c r="T911" s="238" t="s">
        <v>4171</v>
      </c>
      <c r="U911" s="238" t="s">
        <v>4171</v>
      </c>
      <c r="V911" s="238" t="s">
        <v>4171</v>
      </c>
      <c r="W911" s="238" t="s">
        <v>4171</v>
      </c>
      <c r="AB911" s="238" t="s">
        <v>7213</v>
      </c>
    </row>
    <row r="912" spans="1:28" x14ac:dyDescent="0.2">
      <c r="A912" s="238">
        <v>333895</v>
      </c>
      <c r="B912" s="238" t="s">
        <v>2481</v>
      </c>
      <c r="C912" s="238" t="s">
        <v>196</v>
      </c>
      <c r="D912" s="238" t="s">
        <v>912</v>
      </c>
      <c r="H912" s="238"/>
      <c r="I912" s="238" t="s">
        <v>4111</v>
      </c>
      <c r="N912" s="238">
        <v>2000</v>
      </c>
      <c r="S912" s="238" t="s">
        <v>4171</v>
      </c>
      <c r="T912" s="238" t="s">
        <v>4171</v>
      </c>
      <c r="U912" s="238" t="s">
        <v>4171</v>
      </c>
      <c r="V912" s="238" t="s">
        <v>4171</v>
      </c>
      <c r="W912" s="238" t="s">
        <v>4171</v>
      </c>
      <c r="AB912" s="238" t="s">
        <v>7213</v>
      </c>
    </row>
    <row r="913" spans="1:28" x14ac:dyDescent="0.2">
      <c r="A913" s="238">
        <v>336002</v>
      </c>
      <c r="B913" s="238" t="s">
        <v>3151</v>
      </c>
      <c r="C913" s="238" t="s">
        <v>677</v>
      </c>
      <c r="D913" s="238" t="s">
        <v>834</v>
      </c>
      <c r="H913" s="238"/>
      <c r="I913" s="238" t="s">
        <v>4111</v>
      </c>
      <c r="N913" s="238">
        <v>2000</v>
      </c>
      <c r="U913" s="238" t="s">
        <v>4171</v>
      </c>
      <c r="V913" s="238" t="s">
        <v>4171</v>
      </c>
      <c r="W913" s="238" t="s">
        <v>4171</v>
      </c>
    </row>
    <row r="914" spans="1:28" x14ac:dyDescent="0.2">
      <c r="A914" s="238">
        <v>337684</v>
      </c>
      <c r="B914" s="238" t="s">
        <v>4515</v>
      </c>
      <c r="C914" s="238" t="s">
        <v>270</v>
      </c>
      <c r="D914" s="238" t="s">
        <v>834</v>
      </c>
      <c r="H914" s="238"/>
      <c r="I914" s="238" t="s">
        <v>4111</v>
      </c>
      <c r="N914" s="238">
        <v>2000</v>
      </c>
      <c r="W914" s="238" t="s">
        <v>4171</v>
      </c>
    </row>
    <row r="915" spans="1:28" x14ac:dyDescent="0.2">
      <c r="A915" s="238">
        <v>338528</v>
      </c>
      <c r="B915" s="238" t="s">
        <v>4776</v>
      </c>
      <c r="C915" s="238" t="s">
        <v>205</v>
      </c>
      <c r="D915" s="238" t="s">
        <v>4628</v>
      </c>
      <c r="E915" s="238" t="s">
        <v>66</v>
      </c>
      <c r="F915" s="239">
        <v>36180</v>
      </c>
      <c r="G915" s="238" t="s">
        <v>6444</v>
      </c>
      <c r="H915" s="238" t="s">
        <v>4110</v>
      </c>
      <c r="I915" s="238" t="s">
        <v>4111</v>
      </c>
      <c r="J915" s="238" t="s">
        <v>85</v>
      </c>
      <c r="K915" s="238">
        <v>2016</v>
      </c>
      <c r="L915" s="238" t="s">
        <v>94</v>
      </c>
      <c r="X915" s="238" t="s">
        <v>6445</v>
      </c>
      <c r="Y915" s="238" t="s">
        <v>6446</v>
      </c>
      <c r="Z915" s="238" t="s">
        <v>5546</v>
      </c>
      <c r="AA915" s="238" t="s">
        <v>5549</v>
      </c>
    </row>
    <row r="916" spans="1:28" x14ac:dyDescent="0.2">
      <c r="A916" s="238">
        <v>324889</v>
      </c>
      <c r="B916" s="238" t="s">
        <v>2743</v>
      </c>
      <c r="C916" s="238" t="s">
        <v>699</v>
      </c>
      <c r="D916" s="238" t="s">
        <v>1181</v>
      </c>
      <c r="H916" s="238"/>
      <c r="I916" s="238" t="s">
        <v>4111</v>
      </c>
      <c r="N916" s="238">
        <v>2000</v>
      </c>
      <c r="R916" s="238" t="s">
        <v>4171</v>
      </c>
      <c r="S916" s="238" t="s">
        <v>4171</v>
      </c>
      <c r="U916" s="238" t="s">
        <v>4171</v>
      </c>
      <c r="V916" s="238" t="s">
        <v>4171</v>
      </c>
      <c r="W916" s="238" t="s">
        <v>4171</v>
      </c>
      <c r="AB916" s="238" t="s">
        <v>7213</v>
      </c>
    </row>
    <row r="917" spans="1:28" x14ac:dyDescent="0.2">
      <c r="A917" s="238">
        <v>335879</v>
      </c>
      <c r="B917" s="238" t="s">
        <v>1960</v>
      </c>
      <c r="C917" s="238" t="s">
        <v>213</v>
      </c>
      <c r="D917" s="238" t="s">
        <v>1181</v>
      </c>
      <c r="H917" s="238"/>
      <c r="I917" s="238" t="s">
        <v>4111</v>
      </c>
      <c r="N917" s="238">
        <v>2000</v>
      </c>
      <c r="W917" s="238" t="s">
        <v>4171</v>
      </c>
    </row>
    <row r="918" spans="1:28" x14ac:dyDescent="0.2">
      <c r="A918" s="238">
        <v>335310</v>
      </c>
      <c r="B918" s="238" t="s">
        <v>1835</v>
      </c>
      <c r="C918" s="238" t="s">
        <v>242</v>
      </c>
      <c r="D918" s="238" t="s">
        <v>1181</v>
      </c>
      <c r="E918" s="238" t="s">
        <v>65</v>
      </c>
      <c r="F918" s="239">
        <v>35311</v>
      </c>
      <c r="G918" s="238" t="s">
        <v>84</v>
      </c>
      <c r="H918" s="238" t="s">
        <v>4113</v>
      </c>
      <c r="I918" s="238" t="s">
        <v>4111</v>
      </c>
      <c r="J918" s="238" t="s">
        <v>87</v>
      </c>
      <c r="L918" s="238" t="s">
        <v>86</v>
      </c>
      <c r="X918" s="238" t="s">
        <v>5676</v>
      </c>
      <c r="Y918" s="238" t="s">
        <v>5676</v>
      </c>
      <c r="Z918" s="238" t="s">
        <v>5677</v>
      </c>
      <c r="AA918" s="238" t="s">
        <v>5469</v>
      </c>
    </row>
    <row r="919" spans="1:28" x14ac:dyDescent="0.2">
      <c r="A919" s="238">
        <v>336171</v>
      </c>
      <c r="B919" s="238" t="s">
        <v>3203</v>
      </c>
      <c r="C919" s="238" t="s">
        <v>245</v>
      </c>
      <c r="D919" s="238" t="s">
        <v>859</v>
      </c>
      <c r="H919" s="238"/>
      <c r="I919" s="238" t="s">
        <v>4111</v>
      </c>
      <c r="N919" s="238">
        <v>2000</v>
      </c>
      <c r="U919" s="238" t="s">
        <v>4171</v>
      </c>
      <c r="V919" s="238" t="s">
        <v>4171</v>
      </c>
      <c r="W919" s="238" t="s">
        <v>4171</v>
      </c>
    </row>
    <row r="920" spans="1:28" x14ac:dyDescent="0.2">
      <c r="A920" s="238">
        <v>331608</v>
      </c>
      <c r="B920" s="238" t="s">
        <v>1290</v>
      </c>
      <c r="C920" s="238" t="s">
        <v>332</v>
      </c>
      <c r="D920" s="238" t="s">
        <v>859</v>
      </c>
      <c r="H920" s="238"/>
      <c r="I920" s="238" t="s">
        <v>4111</v>
      </c>
      <c r="N920" s="238">
        <v>2000</v>
      </c>
      <c r="W920" s="238" t="s">
        <v>4171</v>
      </c>
      <c r="AB920" s="238" t="s">
        <v>7213</v>
      </c>
    </row>
    <row r="921" spans="1:28" x14ac:dyDescent="0.2">
      <c r="A921" s="238">
        <v>338670</v>
      </c>
      <c r="B921" s="238" t="s">
        <v>4599</v>
      </c>
      <c r="C921" s="238" t="s">
        <v>1697</v>
      </c>
      <c r="D921" s="238" t="s">
        <v>859</v>
      </c>
      <c r="E921" s="238" t="s">
        <v>66</v>
      </c>
      <c r="F921" s="239">
        <v>35892</v>
      </c>
      <c r="G921" s="238" t="s">
        <v>5124</v>
      </c>
      <c r="H921" s="238" t="s">
        <v>4110</v>
      </c>
      <c r="I921" s="238" t="s">
        <v>4111</v>
      </c>
      <c r="J921" s="238" t="s">
        <v>87</v>
      </c>
      <c r="K921" s="238">
        <v>2016</v>
      </c>
      <c r="L921" s="238" t="s">
        <v>94</v>
      </c>
      <c r="X921" s="238" t="s">
        <v>5232</v>
      </c>
      <c r="Y921" s="238" t="s">
        <v>5233</v>
      </c>
      <c r="Z921" s="238" t="s">
        <v>5234</v>
      </c>
      <c r="AA921" s="238" t="s">
        <v>5235</v>
      </c>
    </row>
    <row r="922" spans="1:28" x14ac:dyDescent="0.2">
      <c r="A922" s="238">
        <v>332460</v>
      </c>
      <c r="B922" s="238" t="s">
        <v>1211</v>
      </c>
      <c r="C922" s="238" t="s">
        <v>695</v>
      </c>
      <c r="D922" s="238" t="s">
        <v>859</v>
      </c>
      <c r="H922" s="238"/>
      <c r="I922" s="238" t="s">
        <v>4111</v>
      </c>
      <c r="N922" s="238">
        <v>2000</v>
      </c>
      <c r="R922" s="238" t="s">
        <v>4171</v>
      </c>
      <c r="T922" s="238" t="s">
        <v>4171</v>
      </c>
      <c r="U922" s="238" t="s">
        <v>4171</v>
      </c>
      <c r="V922" s="238" t="s">
        <v>4171</v>
      </c>
      <c r="W922" s="238" t="s">
        <v>4171</v>
      </c>
      <c r="AB922" s="238" t="s">
        <v>7213</v>
      </c>
    </row>
    <row r="923" spans="1:28" x14ac:dyDescent="0.2">
      <c r="A923" s="238">
        <v>334579</v>
      </c>
      <c r="B923" s="238" t="s">
        <v>1388</v>
      </c>
      <c r="C923" s="238" t="s">
        <v>195</v>
      </c>
      <c r="D923" s="238" t="s">
        <v>859</v>
      </c>
      <c r="H923" s="238"/>
      <c r="I923" s="238" t="s">
        <v>4111</v>
      </c>
      <c r="N923" s="238">
        <v>2000</v>
      </c>
      <c r="U923" s="238" t="s">
        <v>4171</v>
      </c>
      <c r="V923" s="238" t="s">
        <v>4171</v>
      </c>
      <c r="W923" s="238" t="s">
        <v>4171</v>
      </c>
      <c r="AB923" s="238" t="s">
        <v>7213</v>
      </c>
    </row>
    <row r="924" spans="1:28" x14ac:dyDescent="0.2">
      <c r="A924" s="238">
        <v>335784</v>
      </c>
      <c r="B924" s="238" t="s">
        <v>1934</v>
      </c>
      <c r="C924" s="238" t="s">
        <v>344</v>
      </c>
      <c r="D924" s="238" t="s">
        <v>859</v>
      </c>
      <c r="E924" s="238" t="s">
        <v>65</v>
      </c>
      <c r="F924" s="239">
        <v>34901</v>
      </c>
      <c r="G924" s="238" t="s">
        <v>5697</v>
      </c>
      <c r="H924" s="238" t="s">
        <v>4110</v>
      </c>
      <c r="I924" s="238" t="s">
        <v>4111</v>
      </c>
      <c r="J924" s="238" t="s">
        <v>87</v>
      </c>
      <c r="L924" s="238" t="s">
        <v>93</v>
      </c>
      <c r="X924" s="238" t="s">
        <v>5698</v>
      </c>
      <c r="Y924" s="238" t="s">
        <v>5698</v>
      </c>
      <c r="Z924" s="238" t="s">
        <v>5600</v>
      </c>
      <c r="AA924" s="238" t="s">
        <v>5156</v>
      </c>
    </row>
    <row r="925" spans="1:28" x14ac:dyDescent="0.2">
      <c r="A925" s="238">
        <v>333896</v>
      </c>
      <c r="B925" s="238" t="s">
        <v>1133</v>
      </c>
      <c r="C925" s="238" t="s">
        <v>245</v>
      </c>
      <c r="D925" s="238" t="s">
        <v>1001</v>
      </c>
      <c r="H925" s="238"/>
      <c r="I925" s="238" t="s">
        <v>4111</v>
      </c>
      <c r="N925" s="238">
        <v>2000</v>
      </c>
      <c r="U925" s="238" t="s">
        <v>4171</v>
      </c>
      <c r="V925" s="238" t="s">
        <v>4171</v>
      </c>
      <c r="W925" s="238" t="s">
        <v>4171</v>
      </c>
      <c r="AB925" s="238" t="s">
        <v>7213</v>
      </c>
    </row>
    <row r="926" spans="1:28" x14ac:dyDescent="0.2">
      <c r="A926" s="238">
        <v>333842</v>
      </c>
      <c r="B926" s="238" t="s">
        <v>2464</v>
      </c>
      <c r="C926" s="238" t="s">
        <v>363</v>
      </c>
      <c r="D926" s="238" t="s">
        <v>915</v>
      </c>
      <c r="H926" s="238"/>
      <c r="I926" s="238" t="s">
        <v>4111</v>
      </c>
      <c r="N926" s="238">
        <v>2000</v>
      </c>
      <c r="S926" s="238" t="s">
        <v>4171</v>
      </c>
      <c r="T926" s="238" t="s">
        <v>4171</v>
      </c>
      <c r="U926" s="238" t="s">
        <v>4171</v>
      </c>
      <c r="V926" s="238" t="s">
        <v>4171</v>
      </c>
      <c r="W926" s="238" t="s">
        <v>4171</v>
      </c>
      <c r="AB926" s="238" t="s">
        <v>7213</v>
      </c>
    </row>
    <row r="927" spans="1:28" x14ac:dyDescent="0.2">
      <c r="A927" s="238">
        <v>330318</v>
      </c>
      <c r="B927" s="238" t="s">
        <v>1746</v>
      </c>
      <c r="C927" s="238" t="s">
        <v>301</v>
      </c>
      <c r="D927" s="238" t="s">
        <v>1237</v>
      </c>
      <c r="H927" s="238"/>
      <c r="I927" s="238" t="s">
        <v>4111</v>
      </c>
      <c r="N927" s="238">
        <v>2000</v>
      </c>
      <c r="R927" s="238" t="s">
        <v>4171</v>
      </c>
      <c r="U927" s="238" t="s">
        <v>4171</v>
      </c>
      <c r="V927" s="238" t="s">
        <v>4171</v>
      </c>
      <c r="W927" s="238" t="s">
        <v>4171</v>
      </c>
      <c r="AB927" s="238" t="s">
        <v>7213</v>
      </c>
    </row>
    <row r="928" spans="1:28" x14ac:dyDescent="0.2">
      <c r="A928" s="238">
        <v>334478</v>
      </c>
      <c r="B928" s="238" t="s">
        <v>2611</v>
      </c>
      <c r="C928" s="238" t="s">
        <v>242</v>
      </c>
      <c r="D928" s="238" t="s">
        <v>1735</v>
      </c>
      <c r="H928" s="238"/>
      <c r="I928" s="238" t="s">
        <v>4111</v>
      </c>
      <c r="N928" s="238">
        <v>2000</v>
      </c>
      <c r="S928" s="238" t="s">
        <v>4171</v>
      </c>
      <c r="T928" s="238" t="s">
        <v>4171</v>
      </c>
      <c r="U928" s="238" t="s">
        <v>4171</v>
      </c>
      <c r="V928" s="238" t="s">
        <v>4171</v>
      </c>
      <c r="W928" s="238" t="s">
        <v>4171</v>
      </c>
      <c r="AB928" s="238" t="s">
        <v>7213</v>
      </c>
    </row>
    <row r="929" spans="1:28" x14ac:dyDescent="0.2">
      <c r="A929" s="238">
        <v>331807</v>
      </c>
      <c r="B929" s="238" t="s">
        <v>2850</v>
      </c>
      <c r="C929" s="238" t="s">
        <v>1408</v>
      </c>
      <c r="D929" s="238" t="s">
        <v>1079</v>
      </c>
      <c r="E929" s="238" t="s">
        <v>66</v>
      </c>
      <c r="F929" s="239">
        <v>28805</v>
      </c>
      <c r="G929" s="238" t="s">
        <v>5124</v>
      </c>
      <c r="H929" s="238" t="s">
        <v>4110</v>
      </c>
      <c r="I929" s="238" t="s">
        <v>4111</v>
      </c>
      <c r="J929" s="238" t="s">
        <v>87</v>
      </c>
      <c r="L929" s="238" t="s">
        <v>98</v>
      </c>
      <c r="X929" s="238" t="s">
        <v>5462</v>
      </c>
      <c r="Y929" s="238" t="s">
        <v>5462</v>
      </c>
      <c r="Z929" s="238" t="s">
        <v>5463</v>
      </c>
      <c r="AA929" s="238" t="s">
        <v>5117</v>
      </c>
      <c r="AB929" s="238" t="s">
        <v>7213</v>
      </c>
    </row>
    <row r="930" spans="1:28" x14ac:dyDescent="0.2">
      <c r="A930" s="238">
        <v>330395</v>
      </c>
      <c r="B930" s="238" t="s">
        <v>4407</v>
      </c>
      <c r="C930" s="238" t="s">
        <v>1275</v>
      </c>
      <c r="D930" s="238" t="s">
        <v>4408</v>
      </c>
      <c r="H930" s="238"/>
      <c r="I930" s="238" t="s">
        <v>4111</v>
      </c>
      <c r="N930" s="238">
        <v>2000</v>
      </c>
      <c r="AB930" s="238" t="s">
        <v>7214</v>
      </c>
    </row>
    <row r="931" spans="1:28" x14ac:dyDescent="0.2">
      <c r="A931" s="238">
        <v>331859</v>
      </c>
      <c r="B931" s="238" t="s">
        <v>1298</v>
      </c>
      <c r="C931" s="238" t="s">
        <v>298</v>
      </c>
      <c r="D931" s="238" t="s">
        <v>830</v>
      </c>
      <c r="H931" s="238"/>
      <c r="I931" s="238" t="s">
        <v>4111</v>
      </c>
      <c r="N931" s="238">
        <v>2000</v>
      </c>
      <c r="U931" s="238" t="s">
        <v>4171</v>
      </c>
      <c r="V931" s="238" t="s">
        <v>4171</v>
      </c>
      <c r="W931" s="238" t="s">
        <v>4171</v>
      </c>
    </row>
    <row r="932" spans="1:28" x14ac:dyDescent="0.2">
      <c r="A932" s="238">
        <v>338530</v>
      </c>
      <c r="B932" s="238" t="s">
        <v>4778</v>
      </c>
      <c r="C932" s="238" t="s">
        <v>4615</v>
      </c>
      <c r="D932" s="238" t="s">
        <v>830</v>
      </c>
      <c r="E932" s="238" t="s">
        <v>65</v>
      </c>
      <c r="F932" s="239">
        <v>35988</v>
      </c>
      <c r="G932" s="238" t="s">
        <v>84</v>
      </c>
      <c r="H932" s="238" t="s">
        <v>4110</v>
      </c>
      <c r="I932" s="238" t="s">
        <v>4111</v>
      </c>
      <c r="J932" s="238" t="s">
        <v>85</v>
      </c>
      <c r="K932" s="238">
        <v>2016</v>
      </c>
      <c r="L932" s="238" t="s">
        <v>84</v>
      </c>
      <c r="X932" s="238" t="s">
        <v>6451</v>
      </c>
      <c r="Y932" s="238" t="s">
        <v>6452</v>
      </c>
      <c r="Z932" s="238" t="s">
        <v>6016</v>
      </c>
      <c r="AA932" s="238">
        <v>32175</v>
      </c>
    </row>
    <row r="933" spans="1:28" x14ac:dyDescent="0.2">
      <c r="A933" s="238">
        <v>326934</v>
      </c>
      <c r="B933" s="238" t="s">
        <v>1456</v>
      </c>
      <c r="C933" s="238" t="s">
        <v>324</v>
      </c>
      <c r="D933" s="238" t="s">
        <v>830</v>
      </c>
      <c r="H933" s="238"/>
      <c r="I933" s="238" t="s">
        <v>4111</v>
      </c>
      <c r="N933" s="238">
        <v>2000</v>
      </c>
      <c r="T933" s="238" t="s">
        <v>4171</v>
      </c>
      <c r="U933" s="238" t="s">
        <v>4171</v>
      </c>
      <c r="V933" s="238" t="s">
        <v>4171</v>
      </c>
      <c r="W933" s="238" t="s">
        <v>4171</v>
      </c>
    </row>
    <row r="934" spans="1:28" x14ac:dyDescent="0.2">
      <c r="A934" s="238">
        <v>329892</v>
      </c>
      <c r="B934" s="238" t="s">
        <v>1485</v>
      </c>
      <c r="C934" s="238" t="s">
        <v>364</v>
      </c>
      <c r="D934" s="238" t="s">
        <v>830</v>
      </c>
      <c r="H934" s="238"/>
      <c r="I934" s="238" t="s">
        <v>4111</v>
      </c>
      <c r="N934" s="238">
        <v>2000</v>
      </c>
      <c r="T934" s="238" t="s">
        <v>4171</v>
      </c>
      <c r="U934" s="238" t="s">
        <v>4171</v>
      </c>
      <c r="V934" s="238" t="s">
        <v>4171</v>
      </c>
      <c r="W934" s="238" t="s">
        <v>4171</v>
      </c>
      <c r="AB934" s="238" t="s">
        <v>7213</v>
      </c>
    </row>
    <row r="935" spans="1:28" x14ac:dyDescent="0.2">
      <c r="A935" s="238">
        <v>336376</v>
      </c>
      <c r="B935" s="238" t="s">
        <v>3269</v>
      </c>
      <c r="C935" s="238" t="s">
        <v>301</v>
      </c>
      <c r="D935" s="238" t="s">
        <v>909</v>
      </c>
      <c r="E935" s="238" t="s">
        <v>66</v>
      </c>
      <c r="F935" s="239">
        <v>36912</v>
      </c>
      <c r="G935" s="238" t="s">
        <v>5124</v>
      </c>
      <c r="H935" s="238" t="s">
        <v>4110</v>
      </c>
      <c r="I935" s="238" t="s">
        <v>4111</v>
      </c>
      <c r="J935" s="238" t="s">
        <v>87</v>
      </c>
      <c r="L935" s="238" t="s">
        <v>94</v>
      </c>
      <c r="X935" s="238" t="s">
        <v>6154</v>
      </c>
      <c r="Y935" s="238" t="s">
        <v>6154</v>
      </c>
      <c r="Z935" s="238" t="s">
        <v>6155</v>
      </c>
      <c r="AA935" s="238" t="s">
        <v>5575</v>
      </c>
    </row>
    <row r="936" spans="1:28" x14ac:dyDescent="0.2">
      <c r="A936" s="238">
        <v>335600</v>
      </c>
      <c r="B936" s="238" t="s">
        <v>3037</v>
      </c>
      <c r="C936" s="238" t="s">
        <v>301</v>
      </c>
      <c r="D936" s="238" t="s">
        <v>909</v>
      </c>
      <c r="E936" s="238" t="s">
        <v>66</v>
      </c>
      <c r="F936" s="239">
        <v>35101</v>
      </c>
      <c r="G936" s="238" t="s">
        <v>5124</v>
      </c>
      <c r="H936" s="238" t="s">
        <v>4110</v>
      </c>
      <c r="I936" s="238" t="s">
        <v>4111</v>
      </c>
      <c r="J936" s="238" t="s">
        <v>87</v>
      </c>
      <c r="L936" s="238" t="s">
        <v>94</v>
      </c>
      <c r="O936" s="238">
        <v>2696</v>
      </c>
      <c r="P936" s="239">
        <v>44607</v>
      </c>
      <c r="Q936" s="238">
        <v>1000</v>
      </c>
      <c r="X936" s="238" t="s">
        <v>6035</v>
      </c>
      <c r="Y936" s="238" t="s">
        <v>6035</v>
      </c>
      <c r="Z936" s="238" t="s">
        <v>5557</v>
      </c>
      <c r="AA936" s="238" t="s">
        <v>5597</v>
      </c>
    </row>
    <row r="937" spans="1:28" x14ac:dyDescent="0.2">
      <c r="A937" s="238">
        <v>333121</v>
      </c>
      <c r="B937" s="238" t="s">
        <v>1327</v>
      </c>
      <c r="C937" s="238" t="s">
        <v>921</v>
      </c>
      <c r="D937" s="238" t="s">
        <v>909</v>
      </c>
      <c r="H937" s="238"/>
      <c r="I937" s="238" t="s">
        <v>4111</v>
      </c>
      <c r="N937" s="238">
        <v>2000</v>
      </c>
      <c r="U937" s="238" t="s">
        <v>4171</v>
      </c>
      <c r="V937" s="238" t="s">
        <v>4171</v>
      </c>
      <c r="W937" s="238" t="s">
        <v>4171</v>
      </c>
      <c r="AB937" s="238" t="s">
        <v>7213</v>
      </c>
    </row>
    <row r="938" spans="1:28" x14ac:dyDescent="0.2">
      <c r="A938" s="238">
        <v>331879</v>
      </c>
      <c r="B938" s="238" t="s">
        <v>758</v>
      </c>
      <c r="C938" s="238" t="s">
        <v>329</v>
      </c>
      <c r="D938" s="238" t="s">
        <v>909</v>
      </c>
      <c r="H938" s="238"/>
      <c r="I938" s="238" t="s">
        <v>4111</v>
      </c>
      <c r="N938" s="238">
        <v>2000</v>
      </c>
      <c r="U938" s="238" t="s">
        <v>4171</v>
      </c>
      <c r="V938" s="238" t="s">
        <v>4171</v>
      </c>
      <c r="W938" s="238" t="s">
        <v>4171</v>
      </c>
      <c r="AB938" s="238" t="s">
        <v>7213</v>
      </c>
    </row>
    <row r="939" spans="1:28" x14ac:dyDescent="0.2">
      <c r="A939" s="238">
        <v>332023</v>
      </c>
      <c r="B939" s="238" t="s">
        <v>4285</v>
      </c>
      <c r="C939" s="238" t="s">
        <v>532</v>
      </c>
      <c r="D939" s="238" t="s">
        <v>909</v>
      </c>
      <c r="H939" s="238"/>
      <c r="I939" s="238" t="s">
        <v>4111</v>
      </c>
      <c r="N939" s="238">
        <v>2000</v>
      </c>
      <c r="R939" s="238" t="s">
        <v>4171</v>
      </c>
      <c r="S939" s="238" t="s">
        <v>4171</v>
      </c>
      <c r="U939" s="238" t="s">
        <v>4171</v>
      </c>
      <c r="V939" s="238" t="s">
        <v>4171</v>
      </c>
      <c r="AB939" s="238" t="s">
        <v>7214</v>
      </c>
    </row>
    <row r="940" spans="1:28" x14ac:dyDescent="0.2">
      <c r="A940" s="238">
        <v>332735</v>
      </c>
      <c r="B940" s="238" t="s">
        <v>4414</v>
      </c>
      <c r="C940" s="238" t="s">
        <v>313</v>
      </c>
      <c r="D940" s="238" t="s">
        <v>909</v>
      </c>
      <c r="H940" s="238"/>
      <c r="I940" s="238" t="s">
        <v>4111</v>
      </c>
      <c r="N940" s="238">
        <v>2000</v>
      </c>
      <c r="AB940" s="238" t="s">
        <v>7214</v>
      </c>
    </row>
    <row r="941" spans="1:28" x14ac:dyDescent="0.2">
      <c r="A941" s="238">
        <v>338808</v>
      </c>
      <c r="B941" s="238" t="s">
        <v>4626</v>
      </c>
      <c r="C941" s="238" t="s">
        <v>201</v>
      </c>
      <c r="D941" s="238" t="s">
        <v>5016</v>
      </c>
      <c r="E941" s="238" t="s">
        <v>66</v>
      </c>
      <c r="F941" s="239">
        <v>29518</v>
      </c>
      <c r="G941" s="238" t="s">
        <v>4042</v>
      </c>
      <c r="H941" s="238" t="s">
        <v>4110</v>
      </c>
      <c r="I941" s="238" t="s">
        <v>4111</v>
      </c>
      <c r="J941" s="238" t="s">
        <v>87</v>
      </c>
      <c r="K941" s="238">
        <v>2003</v>
      </c>
      <c r="L941" s="238" t="s">
        <v>86</v>
      </c>
      <c r="X941" s="238" t="s">
        <v>5975</v>
      </c>
      <c r="Y941" s="238" t="s">
        <v>7042</v>
      </c>
      <c r="Z941" s="238" t="s">
        <v>7043</v>
      </c>
      <c r="AA941" s="238" t="s">
        <v>5111</v>
      </c>
    </row>
    <row r="942" spans="1:28" x14ac:dyDescent="0.2">
      <c r="A942" s="238">
        <v>337749</v>
      </c>
      <c r="B942" s="238" t="s">
        <v>3735</v>
      </c>
      <c r="C942" s="238" t="s">
        <v>456</v>
      </c>
      <c r="D942" s="238" t="s">
        <v>1003</v>
      </c>
      <c r="H942" s="238"/>
      <c r="I942" s="238" t="s">
        <v>4111</v>
      </c>
      <c r="N942" s="238">
        <v>2000</v>
      </c>
      <c r="W942" s="238" t="s">
        <v>4171</v>
      </c>
    </row>
    <row r="943" spans="1:28" x14ac:dyDescent="0.2">
      <c r="A943" s="238">
        <v>338827</v>
      </c>
      <c r="B943" s="238" t="s">
        <v>3327</v>
      </c>
      <c r="C943" s="238" t="s">
        <v>282</v>
      </c>
      <c r="D943" s="238" t="s">
        <v>1003</v>
      </c>
      <c r="E943" s="238" t="s">
        <v>66</v>
      </c>
      <c r="F943" s="239">
        <v>29534</v>
      </c>
      <c r="G943" s="238" t="s">
        <v>86</v>
      </c>
      <c r="H943" s="238" t="s">
        <v>4110</v>
      </c>
      <c r="I943" s="238" t="s">
        <v>4111</v>
      </c>
      <c r="J943" s="238" t="s">
        <v>87</v>
      </c>
      <c r="K943" s="238">
        <v>2021</v>
      </c>
      <c r="L943" s="238" t="s">
        <v>86</v>
      </c>
      <c r="X943" s="238" t="s">
        <v>7070</v>
      </c>
      <c r="Y943" s="238" t="s">
        <v>7071</v>
      </c>
      <c r="Z943" s="238" t="s">
        <v>7072</v>
      </c>
      <c r="AA943" s="238" t="s">
        <v>5318</v>
      </c>
    </row>
    <row r="944" spans="1:28" x14ac:dyDescent="0.2">
      <c r="A944" s="238">
        <v>335915</v>
      </c>
      <c r="B944" s="238" t="s">
        <v>1971</v>
      </c>
      <c r="C944" s="238" t="s">
        <v>509</v>
      </c>
      <c r="D944" s="238" t="s">
        <v>1219</v>
      </c>
      <c r="H944" s="238"/>
      <c r="I944" s="238" t="s">
        <v>4111</v>
      </c>
      <c r="N944" s="238">
        <v>2000</v>
      </c>
      <c r="V944" s="238" t="s">
        <v>4171</v>
      </c>
      <c r="W944" s="238" t="s">
        <v>4171</v>
      </c>
    </row>
    <row r="945" spans="1:28" x14ac:dyDescent="0.2">
      <c r="A945" s="238">
        <v>335995</v>
      </c>
      <c r="B945" s="238" t="s">
        <v>3150</v>
      </c>
      <c r="C945" s="238" t="s">
        <v>196</v>
      </c>
      <c r="D945" s="238" t="s">
        <v>1219</v>
      </c>
      <c r="H945" s="238"/>
      <c r="I945" s="238" t="s">
        <v>4111</v>
      </c>
      <c r="N945" s="238">
        <v>2000</v>
      </c>
      <c r="U945" s="238" t="s">
        <v>4171</v>
      </c>
      <c r="V945" s="238" t="s">
        <v>4171</v>
      </c>
      <c r="W945" s="238" t="s">
        <v>4171</v>
      </c>
    </row>
    <row r="946" spans="1:28" x14ac:dyDescent="0.2">
      <c r="A946" s="238">
        <v>334108</v>
      </c>
      <c r="B946" s="238" t="s">
        <v>1623</v>
      </c>
      <c r="C946" s="238" t="s">
        <v>1624</v>
      </c>
      <c r="D946" s="238" t="s">
        <v>609</v>
      </c>
      <c r="H946" s="238"/>
      <c r="I946" s="238" t="s">
        <v>4111</v>
      </c>
      <c r="N946" s="238">
        <v>2000</v>
      </c>
      <c r="T946" s="238" t="s">
        <v>4171</v>
      </c>
      <c r="U946" s="238" t="s">
        <v>4171</v>
      </c>
      <c r="V946" s="238" t="s">
        <v>4171</v>
      </c>
      <c r="W946" s="238" t="s">
        <v>4171</v>
      </c>
      <c r="AB946" s="238" t="s">
        <v>7213</v>
      </c>
    </row>
    <row r="947" spans="1:28" x14ac:dyDescent="0.2">
      <c r="A947" s="238">
        <v>334009</v>
      </c>
      <c r="B947" s="238" t="s">
        <v>648</v>
      </c>
      <c r="C947" s="238" t="s">
        <v>198</v>
      </c>
      <c r="D947" s="238" t="s">
        <v>609</v>
      </c>
      <c r="E947" s="238" t="s">
        <v>65</v>
      </c>
      <c r="F947" s="239">
        <v>33072</v>
      </c>
      <c r="G947" s="238" t="s">
        <v>84</v>
      </c>
      <c r="H947" s="238" t="s">
        <v>4110</v>
      </c>
      <c r="I947" s="238" t="s">
        <v>4111</v>
      </c>
      <c r="J947" s="238" t="s">
        <v>87</v>
      </c>
      <c r="L947" s="238" t="s">
        <v>102</v>
      </c>
      <c r="X947" s="238" t="s">
        <v>5484</v>
      </c>
      <c r="Y947" s="238" t="s">
        <v>5484</v>
      </c>
      <c r="Z947" s="238" t="s">
        <v>5485</v>
      </c>
      <c r="AA947" s="238" t="s">
        <v>5111</v>
      </c>
      <c r="AB947" s="238" t="s">
        <v>7213</v>
      </c>
    </row>
    <row r="948" spans="1:28" x14ac:dyDescent="0.2">
      <c r="A948" s="238">
        <v>338766</v>
      </c>
      <c r="B948" s="238" t="s">
        <v>4976</v>
      </c>
      <c r="C948" s="238" t="s">
        <v>195</v>
      </c>
      <c r="D948" s="238" t="s">
        <v>609</v>
      </c>
      <c r="E948" s="238" t="s">
        <v>65</v>
      </c>
      <c r="F948" s="239">
        <v>33863</v>
      </c>
      <c r="G948" s="238" t="s">
        <v>84</v>
      </c>
      <c r="H948" s="238" t="s">
        <v>4110</v>
      </c>
      <c r="I948" s="238" t="s">
        <v>4111</v>
      </c>
      <c r="J948" s="238" t="s">
        <v>87</v>
      </c>
      <c r="K948" s="238">
        <v>2013</v>
      </c>
      <c r="L948" s="238" t="s">
        <v>99</v>
      </c>
      <c r="X948" s="238" t="s">
        <v>6950</v>
      </c>
      <c r="Y948" s="238" t="s">
        <v>6951</v>
      </c>
      <c r="Z948" s="238" t="s">
        <v>5485</v>
      </c>
      <c r="AA948" s="238" t="s">
        <v>5117</v>
      </c>
    </row>
    <row r="949" spans="1:28" x14ac:dyDescent="0.2">
      <c r="A949" s="238">
        <v>327613</v>
      </c>
      <c r="B949" s="238" t="s">
        <v>526</v>
      </c>
      <c r="C949" s="238" t="s">
        <v>452</v>
      </c>
      <c r="D949" s="238" t="s">
        <v>838</v>
      </c>
      <c r="H949" s="238"/>
      <c r="I949" s="238" t="s">
        <v>4111</v>
      </c>
      <c r="N949" s="238">
        <v>2000</v>
      </c>
      <c r="T949" s="238" t="s">
        <v>4171</v>
      </c>
      <c r="U949" s="238" t="s">
        <v>4171</v>
      </c>
      <c r="V949" s="238" t="s">
        <v>4171</v>
      </c>
      <c r="W949" s="238" t="s">
        <v>4171</v>
      </c>
      <c r="AB949" s="238" t="s">
        <v>7213</v>
      </c>
    </row>
    <row r="950" spans="1:28" x14ac:dyDescent="0.2">
      <c r="A950" s="238">
        <v>330543</v>
      </c>
      <c r="B950" s="238" t="s">
        <v>971</v>
      </c>
      <c r="C950" s="238" t="s">
        <v>662</v>
      </c>
      <c r="D950" s="238" t="s">
        <v>972</v>
      </c>
      <c r="H950" s="238"/>
      <c r="I950" s="238" t="s">
        <v>4111</v>
      </c>
      <c r="N950" s="238">
        <v>2000</v>
      </c>
      <c r="V950" s="238" t="s">
        <v>4171</v>
      </c>
      <c r="W950" s="238" t="s">
        <v>4171</v>
      </c>
    </row>
    <row r="951" spans="1:28" x14ac:dyDescent="0.2">
      <c r="A951" s="238">
        <v>331680</v>
      </c>
      <c r="B951" s="238" t="s">
        <v>1294</v>
      </c>
      <c r="C951" s="238" t="s">
        <v>203</v>
      </c>
      <c r="D951" s="238" t="s">
        <v>956</v>
      </c>
      <c r="H951" s="238"/>
      <c r="I951" s="238" t="s">
        <v>4111</v>
      </c>
      <c r="N951" s="238">
        <v>2000</v>
      </c>
      <c r="U951" s="238" t="s">
        <v>4171</v>
      </c>
      <c r="V951" s="238" t="s">
        <v>4171</v>
      </c>
      <c r="W951" s="238" t="s">
        <v>4171</v>
      </c>
      <c r="AB951" s="238" t="s">
        <v>7213</v>
      </c>
    </row>
    <row r="952" spans="1:28" x14ac:dyDescent="0.2">
      <c r="A952" s="238">
        <v>338307</v>
      </c>
      <c r="B952" s="238" t="s">
        <v>3988</v>
      </c>
      <c r="C952" s="238" t="s">
        <v>437</v>
      </c>
      <c r="D952" s="238" t="s">
        <v>956</v>
      </c>
      <c r="E952" s="238" t="s">
        <v>65</v>
      </c>
      <c r="F952" s="239">
        <v>33971</v>
      </c>
      <c r="G952" s="238" t="s">
        <v>84</v>
      </c>
      <c r="H952" s="238" t="s">
        <v>4110</v>
      </c>
      <c r="I952" s="238" t="s">
        <v>4111</v>
      </c>
      <c r="J952" s="238" t="s">
        <v>85</v>
      </c>
      <c r="L952" s="238" t="s">
        <v>84</v>
      </c>
      <c r="X952" s="238" t="s">
        <v>6381</v>
      </c>
      <c r="Y952" s="238" t="s">
        <v>6381</v>
      </c>
      <c r="Z952" s="238" t="s">
        <v>6382</v>
      </c>
      <c r="AA952" s="238" t="s">
        <v>5123</v>
      </c>
    </row>
    <row r="953" spans="1:28" x14ac:dyDescent="0.2">
      <c r="A953" s="238">
        <v>335415</v>
      </c>
      <c r="B953" s="238" t="s">
        <v>2991</v>
      </c>
      <c r="C953" s="238" t="s">
        <v>485</v>
      </c>
      <c r="D953" s="238" t="s">
        <v>956</v>
      </c>
      <c r="H953" s="238"/>
      <c r="I953" s="238" t="s">
        <v>4111</v>
      </c>
      <c r="N953" s="238">
        <v>2000</v>
      </c>
      <c r="U953" s="238" t="s">
        <v>4171</v>
      </c>
      <c r="V953" s="238" t="s">
        <v>4171</v>
      </c>
      <c r="W953" s="238" t="s">
        <v>4171</v>
      </c>
    </row>
    <row r="954" spans="1:28" x14ac:dyDescent="0.2">
      <c r="A954" s="238">
        <v>334018</v>
      </c>
      <c r="B954" s="238" t="s">
        <v>4250</v>
      </c>
      <c r="C954" s="238" t="s">
        <v>195</v>
      </c>
      <c r="D954" s="238" t="s">
        <v>4251</v>
      </c>
      <c r="H954" s="238"/>
      <c r="I954" s="238" t="s">
        <v>4111</v>
      </c>
      <c r="N954" s="238">
        <v>2000</v>
      </c>
      <c r="V954" s="238" t="s">
        <v>4171</v>
      </c>
      <c r="AB954" s="238" t="s">
        <v>7214</v>
      </c>
    </row>
    <row r="955" spans="1:28" x14ac:dyDescent="0.2">
      <c r="A955" s="238">
        <v>334414</v>
      </c>
      <c r="B955" s="238" t="s">
        <v>2601</v>
      </c>
      <c r="C955" s="238" t="s">
        <v>452</v>
      </c>
      <c r="D955" s="238" t="s">
        <v>2008</v>
      </c>
      <c r="H955" s="238"/>
      <c r="I955" s="238" t="s">
        <v>4111</v>
      </c>
      <c r="N955" s="238">
        <v>2000</v>
      </c>
      <c r="S955" s="238" t="s">
        <v>4171</v>
      </c>
      <c r="T955" s="238" t="s">
        <v>4171</v>
      </c>
      <c r="U955" s="238" t="s">
        <v>4171</v>
      </c>
      <c r="V955" s="238" t="s">
        <v>4171</v>
      </c>
      <c r="W955" s="238" t="s">
        <v>4171</v>
      </c>
      <c r="AB955" s="238" t="s">
        <v>7213</v>
      </c>
    </row>
    <row r="956" spans="1:28" x14ac:dyDescent="0.2">
      <c r="A956" s="238">
        <v>334718</v>
      </c>
      <c r="B956" s="238" t="s">
        <v>2670</v>
      </c>
      <c r="C956" s="238" t="s">
        <v>196</v>
      </c>
      <c r="D956" s="238" t="s">
        <v>1218</v>
      </c>
      <c r="H956" s="238"/>
      <c r="I956" s="238" t="s">
        <v>4111</v>
      </c>
      <c r="N956" s="238">
        <v>2000</v>
      </c>
      <c r="S956" s="238" t="s">
        <v>4171</v>
      </c>
      <c r="T956" s="238" t="s">
        <v>4171</v>
      </c>
      <c r="U956" s="238" t="s">
        <v>4171</v>
      </c>
      <c r="V956" s="238" t="s">
        <v>4171</v>
      </c>
      <c r="W956" s="238" t="s">
        <v>4171</v>
      </c>
      <c r="AB956" s="238" t="s">
        <v>7213</v>
      </c>
    </row>
    <row r="957" spans="1:28" x14ac:dyDescent="0.2">
      <c r="A957" s="238">
        <v>337233</v>
      </c>
      <c r="B957" s="238" t="s">
        <v>3424</v>
      </c>
      <c r="C957" s="238" t="s">
        <v>1214</v>
      </c>
      <c r="D957" s="238" t="s">
        <v>217</v>
      </c>
      <c r="E957" s="238" t="s">
        <v>65</v>
      </c>
      <c r="F957" s="239">
        <v>26460</v>
      </c>
      <c r="G957" s="238" t="s">
        <v>4082</v>
      </c>
      <c r="H957" s="238" t="s">
        <v>4110</v>
      </c>
      <c r="I957" s="238" t="s">
        <v>4111</v>
      </c>
      <c r="X957" s="238" t="s">
        <v>5121</v>
      </c>
      <c r="Y957" s="238" t="s">
        <v>5121</v>
      </c>
    </row>
    <row r="958" spans="1:28" x14ac:dyDescent="0.2">
      <c r="A958" s="238">
        <v>335902</v>
      </c>
      <c r="B958" s="238" t="s">
        <v>1966</v>
      </c>
      <c r="C958" s="238" t="s">
        <v>569</v>
      </c>
      <c r="D958" s="238" t="s">
        <v>217</v>
      </c>
      <c r="H958" s="238"/>
      <c r="I958" s="238" t="s">
        <v>4111</v>
      </c>
      <c r="N958" s="238">
        <v>2000</v>
      </c>
      <c r="V958" s="238" t="s">
        <v>4171</v>
      </c>
      <c r="W958" s="238" t="s">
        <v>4171</v>
      </c>
    </row>
    <row r="959" spans="1:28" x14ac:dyDescent="0.2">
      <c r="A959" s="238">
        <v>338529</v>
      </c>
      <c r="B959" s="238" t="s">
        <v>4777</v>
      </c>
      <c r="C959" s="238" t="s">
        <v>331</v>
      </c>
      <c r="D959" s="238" t="s">
        <v>217</v>
      </c>
      <c r="E959" s="238" t="s">
        <v>65</v>
      </c>
      <c r="F959" s="239">
        <v>31079</v>
      </c>
      <c r="G959" s="238" t="s">
        <v>6447</v>
      </c>
      <c r="H959" s="238" t="s">
        <v>4110</v>
      </c>
      <c r="I959" s="238" t="s">
        <v>4111</v>
      </c>
      <c r="J959" s="238" t="s">
        <v>87</v>
      </c>
      <c r="K959" s="238">
        <v>2005</v>
      </c>
      <c r="L959" s="238" t="s">
        <v>93</v>
      </c>
      <c r="X959" s="238" t="s">
        <v>6448</v>
      </c>
      <c r="Y959" s="238" t="s">
        <v>6449</v>
      </c>
      <c r="Z959" s="238" t="s">
        <v>6450</v>
      </c>
      <c r="AA959" s="238" t="s">
        <v>5111</v>
      </c>
    </row>
    <row r="960" spans="1:28" x14ac:dyDescent="0.2">
      <c r="A960" s="238">
        <v>336152</v>
      </c>
      <c r="B960" s="238" t="s">
        <v>3195</v>
      </c>
      <c r="C960" s="238" t="s">
        <v>555</v>
      </c>
      <c r="D960" s="238" t="s">
        <v>217</v>
      </c>
      <c r="H960" s="238"/>
      <c r="I960" s="238" t="s">
        <v>4111</v>
      </c>
      <c r="N960" s="238">
        <v>2000</v>
      </c>
      <c r="U960" s="238" t="s">
        <v>4171</v>
      </c>
      <c r="V960" s="238" t="s">
        <v>4171</v>
      </c>
      <c r="W960" s="238" t="s">
        <v>4171</v>
      </c>
    </row>
    <row r="961" spans="1:28" x14ac:dyDescent="0.2">
      <c r="A961" s="238">
        <v>336243</v>
      </c>
      <c r="B961" s="238" t="s">
        <v>2058</v>
      </c>
      <c r="C961" s="238" t="s">
        <v>485</v>
      </c>
      <c r="D961" s="238" t="s">
        <v>255</v>
      </c>
      <c r="H961" s="238"/>
      <c r="I961" s="238" t="s">
        <v>4111</v>
      </c>
      <c r="N961" s="238">
        <v>2000</v>
      </c>
      <c r="U961" s="238" t="s">
        <v>4171</v>
      </c>
      <c r="V961" s="238" t="s">
        <v>4171</v>
      </c>
      <c r="W961" s="238" t="s">
        <v>4171</v>
      </c>
    </row>
    <row r="962" spans="1:28" x14ac:dyDescent="0.2">
      <c r="A962" s="238">
        <v>332024</v>
      </c>
      <c r="B962" s="238" t="s">
        <v>2856</v>
      </c>
      <c r="C962" s="238" t="s">
        <v>267</v>
      </c>
      <c r="D962" s="238" t="s">
        <v>255</v>
      </c>
      <c r="H962" s="238"/>
      <c r="I962" s="238" t="s">
        <v>4111</v>
      </c>
      <c r="N962" s="238">
        <v>2000</v>
      </c>
      <c r="R962" s="238" t="s">
        <v>4171</v>
      </c>
      <c r="T962" s="238" t="s">
        <v>4171</v>
      </c>
      <c r="U962" s="238" t="s">
        <v>4171</v>
      </c>
      <c r="V962" s="238" t="s">
        <v>4171</v>
      </c>
      <c r="W962" s="238" t="s">
        <v>4171</v>
      </c>
      <c r="AB962" s="238" t="s">
        <v>7213</v>
      </c>
    </row>
    <row r="963" spans="1:28" x14ac:dyDescent="0.2">
      <c r="A963" s="238">
        <v>332038</v>
      </c>
      <c r="B963" s="238" t="s">
        <v>1301</v>
      </c>
      <c r="C963" s="238" t="s">
        <v>272</v>
      </c>
      <c r="D963" s="238" t="s">
        <v>255</v>
      </c>
      <c r="H963" s="238"/>
      <c r="I963" s="238" t="s">
        <v>4111</v>
      </c>
      <c r="N963" s="238">
        <v>2000</v>
      </c>
      <c r="V963" s="238" t="s">
        <v>4171</v>
      </c>
      <c r="W963" s="238" t="s">
        <v>4171</v>
      </c>
      <c r="AB963" s="238" t="s">
        <v>7213</v>
      </c>
    </row>
    <row r="964" spans="1:28" x14ac:dyDescent="0.2">
      <c r="A964" s="238">
        <v>334403</v>
      </c>
      <c r="B964" s="238" t="s">
        <v>1174</v>
      </c>
      <c r="C964" s="238" t="s">
        <v>367</v>
      </c>
      <c r="D964" s="238" t="s">
        <v>255</v>
      </c>
      <c r="H964" s="238"/>
      <c r="I964" s="238" t="s">
        <v>4111</v>
      </c>
      <c r="N964" s="238">
        <v>2000</v>
      </c>
      <c r="V964" s="238" t="s">
        <v>4171</v>
      </c>
      <c r="W964" s="238" t="s">
        <v>4171</v>
      </c>
    </row>
    <row r="965" spans="1:28" x14ac:dyDescent="0.2">
      <c r="A965" s="238">
        <v>335238</v>
      </c>
      <c r="B965" s="238" t="s">
        <v>2928</v>
      </c>
      <c r="C965" s="238" t="s">
        <v>352</v>
      </c>
      <c r="D965" s="238" t="s">
        <v>255</v>
      </c>
      <c r="H965" s="238"/>
      <c r="I965" s="238" t="s">
        <v>4111</v>
      </c>
      <c r="N965" s="238">
        <v>2000</v>
      </c>
      <c r="U965" s="238" t="s">
        <v>4171</v>
      </c>
      <c r="V965" s="238" t="s">
        <v>4171</v>
      </c>
      <c r="W965" s="238" t="s">
        <v>4171</v>
      </c>
    </row>
    <row r="966" spans="1:28" x14ac:dyDescent="0.2">
      <c r="A966" s="238">
        <v>333370</v>
      </c>
      <c r="B966" s="238" t="s">
        <v>1763</v>
      </c>
      <c r="C966" s="238" t="s">
        <v>426</v>
      </c>
      <c r="D966" s="238" t="s">
        <v>255</v>
      </c>
      <c r="H966" s="238"/>
      <c r="I966" s="238" t="s">
        <v>4111</v>
      </c>
      <c r="N966" s="238">
        <v>2000</v>
      </c>
      <c r="R966" s="238" t="s">
        <v>4171</v>
      </c>
      <c r="U966" s="238" t="s">
        <v>4171</v>
      </c>
      <c r="V966" s="238" t="s">
        <v>4171</v>
      </c>
      <c r="W966" s="238" t="s">
        <v>4171</v>
      </c>
      <c r="AB966" s="238" t="s">
        <v>7213</v>
      </c>
    </row>
    <row r="967" spans="1:28" x14ac:dyDescent="0.2">
      <c r="A967" s="238">
        <v>331414</v>
      </c>
      <c r="B967" s="238" t="s">
        <v>4195</v>
      </c>
      <c r="C967" s="238" t="s">
        <v>678</v>
      </c>
      <c r="D967" s="238" t="s">
        <v>255</v>
      </c>
      <c r="H967" s="238"/>
      <c r="I967" s="238" t="s">
        <v>4111</v>
      </c>
      <c r="N967" s="238">
        <v>2000</v>
      </c>
      <c r="AB967" s="238" t="s">
        <v>7214</v>
      </c>
    </row>
    <row r="968" spans="1:28" x14ac:dyDescent="0.2">
      <c r="A968" s="238">
        <v>334224</v>
      </c>
      <c r="B968" s="238" t="s">
        <v>1635</v>
      </c>
      <c r="C968" s="238" t="s">
        <v>421</v>
      </c>
      <c r="D968" s="238" t="s">
        <v>255</v>
      </c>
      <c r="H968" s="238"/>
      <c r="I968" s="238" t="s">
        <v>4111</v>
      </c>
      <c r="N968" s="238">
        <v>2000</v>
      </c>
      <c r="T968" s="238" t="s">
        <v>4171</v>
      </c>
      <c r="U968" s="238" t="s">
        <v>4171</v>
      </c>
      <c r="V968" s="238" t="s">
        <v>4171</v>
      </c>
      <c r="W968" s="238" t="s">
        <v>4171</v>
      </c>
    </row>
    <row r="969" spans="1:28" x14ac:dyDescent="0.2">
      <c r="A969" s="238">
        <v>332466</v>
      </c>
      <c r="B969" s="238" t="s">
        <v>2859</v>
      </c>
      <c r="C969" s="238" t="s">
        <v>231</v>
      </c>
      <c r="D969" s="238" t="s">
        <v>954</v>
      </c>
      <c r="H969" s="238"/>
      <c r="I969" s="238" t="s">
        <v>4111</v>
      </c>
      <c r="N969" s="238">
        <v>2000</v>
      </c>
      <c r="R969" s="238" t="s">
        <v>4171</v>
      </c>
      <c r="S969" s="238" t="s">
        <v>4171</v>
      </c>
      <c r="U969" s="238" t="s">
        <v>4171</v>
      </c>
      <c r="V969" s="238" t="s">
        <v>4171</v>
      </c>
      <c r="W969" s="238" t="s">
        <v>4171</v>
      </c>
      <c r="AB969" s="238" t="s">
        <v>7213</v>
      </c>
    </row>
    <row r="970" spans="1:28" x14ac:dyDescent="0.2">
      <c r="A970" s="238">
        <v>332418</v>
      </c>
      <c r="B970" s="238" t="s">
        <v>1169</v>
      </c>
      <c r="C970" s="238" t="s">
        <v>450</v>
      </c>
      <c r="D970" s="238" t="s">
        <v>954</v>
      </c>
      <c r="H970" s="238"/>
      <c r="I970" s="238" t="s">
        <v>4111</v>
      </c>
      <c r="N970" s="238">
        <v>2000</v>
      </c>
      <c r="S970" s="238" t="s">
        <v>4171</v>
      </c>
      <c r="T970" s="238" t="s">
        <v>4171</v>
      </c>
      <c r="U970" s="238" t="s">
        <v>4171</v>
      </c>
      <c r="V970" s="238" t="s">
        <v>4171</v>
      </c>
      <c r="W970" s="238" t="s">
        <v>4171</v>
      </c>
      <c r="AB970" s="238" t="s">
        <v>7213</v>
      </c>
    </row>
    <row r="971" spans="1:28" x14ac:dyDescent="0.2">
      <c r="A971" s="238">
        <v>338702</v>
      </c>
      <c r="B971" s="238" t="s">
        <v>4924</v>
      </c>
      <c r="C971" s="238" t="s">
        <v>562</v>
      </c>
      <c r="D971" s="238" t="s">
        <v>954</v>
      </c>
      <c r="E971" s="238" t="s">
        <v>66</v>
      </c>
      <c r="F971" s="239">
        <v>35719</v>
      </c>
      <c r="G971" s="238" t="s">
        <v>5981</v>
      </c>
      <c r="H971" s="238" t="s">
        <v>4110</v>
      </c>
      <c r="I971" s="238" t="s">
        <v>4111</v>
      </c>
      <c r="J971" s="238" t="s">
        <v>87</v>
      </c>
      <c r="K971" s="238">
        <v>2020</v>
      </c>
      <c r="L971" s="238" t="s">
        <v>84</v>
      </c>
      <c r="X971" s="238" t="s">
        <v>6820</v>
      </c>
      <c r="Y971" s="238" t="s">
        <v>6821</v>
      </c>
      <c r="Z971" s="238" t="s">
        <v>5906</v>
      </c>
      <c r="AA971" s="238" t="s">
        <v>6822</v>
      </c>
    </row>
    <row r="972" spans="1:28" x14ac:dyDescent="0.2">
      <c r="A972" s="238">
        <v>333169</v>
      </c>
      <c r="B972" s="238" t="s">
        <v>4491</v>
      </c>
      <c r="C972" s="238" t="s">
        <v>203</v>
      </c>
      <c r="D972" s="238" t="s">
        <v>550</v>
      </c>
      <c r="H972" s="238"/>
      <c r="I972" s="238" t="s">
        <v>4111</v>
      </c>
      <c r="N972" s="238">
        <v>2000</v>
      </c>
      <c r="V972" s="238" t="s">
        <v>4171</v>
      </c>
      <c r="AB972" s="238" t="s">
        <v>7214</v>
      </c>
    </row>
    <row r="973" spans="1:28" x14ac:dyDescent="0.2">
      <c r="A973" s="238">
        <v>333011</v>
      </c>
      <c r="B973" s="238" t="s">
        <v>2427</v>
      </c>
      <c r="C973" s="238" t="s">
        <v>349</v>
      </c>
      <c r="D973" s="238" t="s">
        <v>550</v>
      </c>
      <c r="H973" s="238"/>
      <c r="I973" s="238" t="s">
        <v>4111</v>
      </c>
      <c r="N973" s="238">
        <v>2000</v>
      </c>
      <c r="S973" s="238" t="s">
        <v>4171</v>
      </c>
      <c r="T973" s="238" t="s">
        <v>4171</v>
      </c>
      <c r="U973" s="238" t="s">
        <v>4171</v>
      </c>
      <c r="V973" s="238" t="s">
        <v>4171</v>
      </c>
      <c r="W973" s="238" t="s">
        <v>4171</v>
      </c>
      <c r="AB973" s="238" t="s">
        <v>7213</v>
      </c>
    </row>
    <row r="974" spans="1:28" x14ac:dyDescent="0.2">
      <c r="A974" s="238">
        <v>335625</v>
      </c>
      <c r="B974" s="238" t="s">
        <v>3046</v>
      </c>
      <c r="C974" s="238" t="s">
        <v>402</v>
      </c>
      <c r="D974" s="238" t="s">
        <v>550</v>
      </c>
      <c r="H974" s="238"/>
      <c r="I974" s="238" t="s">
        <v>4111</v>
      </c>
      <c r="N974" s="238">
        <v>2000</v>
      </c>
      <c r="U974" s="238" t="s">
        <v>4171</v>
      </c>
      <c r="V974" s="238" t="s">
        <v>4171</v>
      </c>
      <c r="W974" s="238" t="s">
        <v>4171</v>
      </c>
    </row>
    <row r="975" spans="1:28" x14ac:dyDescent="0.2">
      <c r="A975" s="238">
        <v>336678</v>
      </c>
      <c r="B975" s="238" t="s">
        <v>2173</v>
      </c>
      <c r="C975" s="238" t="s">
        <v>210</v>
      </c>
      <c r="D975" s="238" t="s">
        <v>550</v>
      </c>
      <c r="H975" s="238"/>
      <c r="I975" s="238" t="s">
        <v>4111</v>
      </c>
      <c r="N975" s="238">
        <v>2000</v>
      </c>
      <c r="V975" s="238" t="s">
        <v>4171</v>
      </c>
      <c r="W975" s="238" t="s">
        <v>4171</v>
      </c>
    </row>
    <row r="976" spans="1:28" x14ac:dyDescent="0.2">
      <c r="A976" s="238">
        <v>334025</v>
      </c>
      <c r="B976" s="238" t="s">
        <v>2510</v>
      </c>
      <c r="C976" s="238" t="s">
        <v>608</v>
      </c>
      <c r="D976" s="238" t="s">
        <v>550</v>
      </c>
      <c r="H976" s="238"/>
      <c r="I976" s="238" t="s">
        <v>4111</v>
      </c>
      <c r="N976" s="238">
        <v>2000</v>
      </c>
      <c r="S976" s="238" t="s">
        <v>4171</v>
      </c>
      <c r="T976" s="238" t="s">
        <v>4171</v>
      </c>
      <c r="U976" s="238" t="s">
        <v>4171</v>
      </c>
      <c r="V976" s="238" t="s">
        <v>4171</v>
      </c>
      <c r="W976" s="238" t="s">
        <v>4171</v>
      </c>
      <c r="AB976" s="238" t="s">
        <v>7213</v>
      </c>
    </row>
    <row r="977" spans="1:28" x14ac:dyDescent="0.2">
      <c r="A977" s="238">
        <v>338080</v>
      </c>
      <c r="B977" s="238" t="s">
        <v>3896</v>
      </c>
      <c r="C977" s="238" t="s">
        <v>230</v>
      </c>
      <c r="D977" s="238" t="s">
        <v>550</v>
      </c>
      <c r="H977" s="238"/>
      <c r="I977" s="238" t="s">
        <v>4111</v>
      </c>
      <c r="N977" s="238">
        <v>2000</v>
      </c>
      <c r="V977" s="238" t="s">
        <v>4171</v>
      </c>
      <c r="W977" s="238" t="s">
        <v>4171</v>
      </c>
    </row>
    <row r="978" spans="1:28" x14ac:dyDescent="0.2">
      <c r="A978" s="238">
        <v>336251</v>
      </c>
      <c r="B978" s="238" t="s">
        <v>1117</v>
      </c>
      <c r="C978" s="238" t="s">
        <v>417</v>
      </c>
      <c r="D978" s="238" t="s">
        <v>550</v>
      </c>
      <c r="H978" s="238"/>
      <c r="I978" s="238" t="s">
        <v>4111</v>
      </c>
      <c r="N978" s="238">
        <v>2000</v>
      </c>
      <c r="U978" s="238" t="s">
        <v>4171</v>
      </c>
      <c r="V978" s="238" t="s">
        <v>4171</v>
      </c>
      <c r="W978" s="238" t="s">
        <v>4171</v>
      </c>
    </row>
    <row r="979" spans="1:28" x14ac:dyDescent="0.2">
      <c r="A979" s="238">
        <v>336813</v>
      </c>
      <c r="B979" s="238" t="s">
        <v>3377</v>
      </c>
      <c r="C979" s="238" t="s">
        <v>799</v>
      </c>
      <c r="D979" s="238" t="s">
        <v>550</v>
      </c>
      <c r="H979" s="238"/>
      <c r="I979" s="238" t="s">
        <v>4111</v>
      </c>
      <c r="N979" s="238">
        <v>2000</v>
      </c>
      <c r="V979" s="238" t="s">
        <v>4171</v>
      </c>
      <c r="W979" s="238" t="s">
        <v>4171</v>
      </c>
    </row>
    <row r="980" spans="1:28" x14ac:dyDescent="0.2">
      <c r="A980" s="238">
        <v>336383</v>
      </c>
      <c r="B980" s="238" t="s">
        <v>3271</v>
      </c>
      <c r="C980" s="238" t="s">
        <v>195</v>
      </c>
      <c r="D980" s="238" t="s">
        <v>550</v>
      </c>
      <c r="H980" s="238"/>
      <c r="I980" s="238" t="s">
        <v>4111</v>
      </c>
      <c r="N980" s="238">
        <v>2000</v>
      </c>
      <c r="V980" s="238" t="s">
        <v>4171</v>
      </c>
      <c r="W980" s="238" t="s">
        <v>4171</v>
      </c>
    </row>
    <row r="981" spans="1:28" x14ac:dyDescent="0.2">
      <c r="A981" s="238">
        <v>332074</v>
      </c>
      <c r="B981" s="238" t="s">
        <v>4295</v>
      </c>
      <c r="C981" s="238" t="s">
        <v>311</v>
      </c>
      <c r="D981" s="238" t="s">
        <v>550</v>
      </c>
      <c r="E981" s="238" t="s">
        <v>66</v>
      </c>
      <c r="F981" s="239">
        <v>35825</v>
      </c>
      <c r="G981" s="238" t="s">
        <v>5124</v>
      </c>
      <c r="H981" s="238" t="s">
        <v>4110</v>
      </c>
      <c r="I981" s="238" t="s">
        <v>4111</v>
      </c>
      <c r="J981" s="238" t="s">
        <v>85</v>
      </c>
      <c r="L981" s="238" t="s">
        <v>84</v>
      </c>
      <c r="X981" s="238" t="s">
        <v>5464</v>
      </c>
      <c r="Y981" s="238" t="s">
        <v>5464</v>
      </c>
      <c r="Z981" s="238" t="s">
        <v>5465</v>
      </c>
      <c r="AA981" s="238" t="s">
        <v>5109</v>
      </c>
      <c r="AB981" s="238" t="s">
        <v>7213</v>
      </c>
    </row>
    <row r="982" spans="1:28" x14ac:dyDescent="0.2">
      <c r="A982" s="238">
        <v>338812</v>
      </c>
      <c r="B982" s="238" t="s">
        <v>5019</v>
      </c>
      <c r="C982" s="238" t="s">
        <v>280</v>
      </c>
      <c r="D982" s="238" t="s">
        <v>4612</v>
      </c>
      <c r="E982" s="238" t="s">
        <v>66</v>
      </c>
      <c r="F982" s="239">
        <v>31483</v>
      </c>
      <c r="G982" s="238" t="s">
        <v>84</v>
      </c>
      <c r="H982" s="238" t="s">
        <v>4110</v>
      </c>
      <c r="I982" s="238" t="s">
        <v>4111</v>
      </c>
      <c r="J982" s="238" t="s">
        <v>85</v>
      </c>
      <c r="K982" s="238">
        <v>2005</v>
      </c>
      <c r="L982" s="238" t="s">
        <v>84</v>
      </c>
      <c r="X982" s="238" t="s">
        <v>7048</v>
      </c>
      <c r="Y982" s="238" t="s">
        <v>7049</v>
      </c>
      <c r="Z982" s="238" t="s">
        <v>7050</v>
      </c>
      <c r="AA982" s="238" t="s">
        <v>5303</v>
      </c>
    </row>
    <row r="983" spans="1:28" x14ac:dyDescent="0.2">
      <c r="A983" s="238">
        <v>329909</v>
      </c>
      <c r="B983" s="238" t="s">
        <v>2323</v>
      </c>
      <c r="C983" s="238" t="s">
        <v>336</v>
      </c>
      <c r="D983" s="238" t="s">
        <v>1279</v>
      </c>
      <c r="H983" s="238"/>
      <c r="I983" s="238" t="s">
        <v>4111</v>
      </c>
      <c r="N983" s="238">
        <v>2000</v>
      </c>
      <c r="S983" s="238" t="s">
        <v>4171</v>
      </c>
      <c r="T983" s="238" t="s">
        <v>4171</v>
      </c>
      <c r="U983" s="238" t="s">
        <v>4171</v>
      </c>
      <c r="V983" s="238" t="s">
        <v>4171</v>
      </c>
      <c r="W983" s="238" t="s">
        <v>4171</v>
      </c>
      <c r="AB983" s="238" t="s">
        <v>7213</v>
      </c>
    </row>
    <row r="984" spans="1:28" x14ac:dyDescent="0.2">
      <c r="A984" s="238">
        <v>336714</v>
      </c>
      <c r="B984" s="238" t="s">
        <v>1448</v>
      </c>
      <c r="C984" s="238" t="s">
        <v>471</v>
      </c>
      <c r="D984" s="238" t="s">
        <v>4718</v>
      </c>
      <c r="E984" s="238" t="s">
        <v>65</v>
      </c>
      <c r="F984" s="239">
        <v>35108</v>
      </c>
      <c r="G984" s="238" t="s">
        <v>84</v>
      </c>
      <c r="H984" s="238" t="s">
        <v>4110</v>
      </c>
      <c r="I984" s="238" t="s">
        <v>4111</v>
      </c>
      <c r="J984" s="238" t="s">
        <v>85</v>
      </c>
      <c r="L984" s="238" t="s">
        <v>96</v>
      </c>
      <c r="X984" s="238" t="s">
        <v>5793</v>
      </c>
      <c r="Y984" s="238" t="s">
        <v>5793</v>
      </c>
      <c r="Z984" s="238" t="s">
        <v>5794</v>
      </c>
      <c r="AA984" s="238" t="s">
        <v>5141</v>
      </c>
    </row>
    <row r="985" spans="1:28" x14ac:dyDescent="0.2">
      <c r="A985" s="238">
        <v>303043</v>
      </c>
      <c r="B985" s="238" t="s">
        <v>1204</v>
      </c>
      <c r="C985" s="238" t="s">
        <v>195</v>
      </c>
      <c r="D985" s="238" t="s">
        <v>1205</v>
      </c>
      <c r="H985" s="238"/>
      <c r="I985" s="238" t="s">
        <v>4111</v>
      </c>
      <c r="N985" s="238">
        <v>2000</v>
      </c>
      <c r="V985" s="238" t="s">
        <v>4171</v>
      </c>
      <c r="W985" s="238" t="s">
        <v>4171</v>
      </c>
      <c r="AB985" s="238" t="s">
        <v>7213</v>
      </c>
    </row>
    <row r="986" spans="1:28" x14ac:dyDescent="0.2">
      <c r="A986" s="238">
        <v>329378</v>
      </c>
      <c r="B986" s="238" t="s">
        <v>1479</v>
      </c>
      <c r="C986" s="238" t="s">
        <v>195</v>
      </c>
      <c r="D986" s="238" t="s">
        <v>1480</v>
      </c>
      <c r="H986" s="238"/>
      <c r="I986" s="238" t="s">
        <v>4111</v>
      </c>
      <c r="N986" s="238">
        <v>2000</v>
      </c>
      <c r="T986" s="238" t="s">
        <v>4171</v>
      </c>
      <c r="U986" s="238" t="s">
        <v>4171</v>
      </c>
      <c r="V986" s="238" t="s">
        <v>4171</v>
      </c>
      <c r="W986" s="238" t="s">
        <v>4171</v>
      </c>
      <c r="AB986" s="238" t="s">
        <v>7213</v>
      </c>
    </row>
    <row r="987" spans="1:28" x14ac:dyDescent="0.2">
      <c r="A987" s="238">
        <v>336194</v>
      </c>
      <c r="B987" s="238" t="s">
        <v>3211</v>
      </c>
      <c r="C987" s="238" t="s">
        <v>331</v>
      </c>
      <c r="D987" s="238" t="s">
        <v>1187</v>
      </c>
      <c r="H987" s="238"/>
      <c r="I987" s="238" t="s">
        <v>4111</v>
      </c>
      <c r="N987" s="238">
        <v>2000</v>
      </c>
      <c r="U987" s="238" t="s">
        <v>4171</v>
      </c>
      <c r="V987" s="238" t="s">
        <v>4171</v>
      </c>
      <c r="W987" s="238" t="s">
        <v>4171</v>
      </c>
    </row>
    <row r="988" spans="1:28" x14ac:dyDescent="0.2">
      <c r="A988" s="238">
        <v>331659</v>
      </c>
      <c r="B988" s="238" t="s">
        <v>1754</v>
      </c>
      <c r="C988" s="238" t="s">
        <v>203</v>
      </c>
      <c r="D988" s="238" t="s">
        <v>380</v>
      </c>
      <c r="H988" s="238"/>
      <c r="I988" s="238" t="s">
        <v>4111</v>
      </c>
      <c r="N988" s="238">
        <v>2000</v>
      </c>
      <c r="R988" s="238" t="s">
        <v>4171</v>
      </c>
      <c r="U988" s="238" t="s">
        <v>4171</v>
      </c>
      <c r="V988" s="238" t="s">
        <v>4171</v>
      </c>
      <c r="W988" s="238" t="s">
        <v>4171</v>
      </c>
      <c r="AB988" s="238" t="s">
        <v>7213</v>
      </c>
    </row>
    <row r="989" spans="1:28" x14ac:dyDescent="0.2">
      <c r="A989" s="238">
        <v>338507</v>
      </c>
      <c r="B989" s="238" t="s">
        <v>4756</v>
      </c>
      <c r="C989" s="238" t="s">
        <v>203</v>
      </c>
      <c r="D989" s="238" t="s">
        <v>380</v>
      </c>
      <c r="E989" s="238" t="s">
        <v>65</v>
      </c>
      <c r="F989" s="239">
        <v>32509</v>
      </c>
      <c r="G989" s="238" t="s">
        <v>4608</v>
      </c>
      <c r="H989" s="238" t="s">
        <v>4110</v>
      </c>
      <c r="I989" s="238" t="s">
        <v>4111</v>
      </c>
      <c r="J989" s="238" t="s">
        <v>87</v>
      </c>
      <c r="K989" s="238">
        <v>2013</v>
      </c>
      <c r="L989" s="238" t="s">
        <v>86</v>
      </c>
      <c r="X989" s="238" t="s">
        <v>6400</v>
      </c>
      <c r="Y989" s="238" t="s">
        <v>5329</v>
      </c>
      <c r="Z989" s="238" t="s">
        <v>5570</v>
      </c>
      <c r="AA989" s="238" t="s">
        <v>5111</v>
      </c>
    </row>
    <row r="990" spans="1:28" x14ac:dyDescent="0.2">
      <c r="A990" s="238">
        <v>332720</v>
      </c>
      <c r="B990" s="238" t="s">
        <v>1551</v>
      </c>
      <c r="C990" s="238" t="s">
        <v>631</v>
      </c>
      <c r="D990" s="238" t="s">
        <v>380</v>
      </c>
      <c r="H990" s="238"/>
      <c r="I990" s="238" t="s">
        <v>4111</v>
      </c>
      <c r="N990" s="238">
        <v>2000</v>
      </c>
      <c r="T990" s="238" t="s">
        <v>4171</v>
      </c>
      <c r="U990" s="238" t="s">
        <v>4171</v>
      </c>
      <c r="V990" s="238" t="s">
        <v>4171</v>
      </c>
      <c r="W990" s="238" t="s">
        <v>4171</v>
      </c>
      <c r="AB990" s="238" t="s">
        <v>7213</v>
      </c>
    </row>
    <row r="991" spans="1:28" x14ac:dyDescent="0.2">
      <c r="A991" s="238">
        <v>335653</v>
      </c>
      <c r="B991" s="238" t="s">
        <v>1911</v>
      </c>
      <c r="C991" s="238" t="s">
        <v>263</v>
      </c>
      <c r="D991" s="238" t="s">
        <v>380</v>
      </c>
      <c r="H991" s="238"/>
      <c r="I991" s="238" t="s">
        <v>4111</v>
      </c>
      <c r="N991" s="238">
        <v>2000</v>
      </c>
      <c r="V991" s="238" t="s">
        <v>4171</v>
      </c>
      <c r="W991" s="238" t="s">
        <v>4171</v>
      </c>
    </row>
    <row r="992" spans="1:28" x14ac:dyDescent="0.2">
      <c r="A992" s="238">
        <v>336923</v>
      </c>
      <c r="B992" s="238" t="s">
        <v>3397</v>
      </c>
      <c r="C992" s="238" t="s">
        <v>1090</v>
      </c>
      <c r="D992" s="238" t="s">
        <v>380</v>
      </c>
      <c r="H992" s="238"/>
      <c r="I992" s="238" t="s">
        <v>4111</v>
      </c>
      <c r="N992" s="238">
        <v>2000</v>
      </c>
      <c r="W992" s="238" t="s">
        <v>4171</v>
      </c>
    </row>
    <row r="993" spans="1:28" x14ac:dyDescent="0.2">
      <c r="A993" s="238">
        <v>335052</v>
      </c>
      <c r="B993" s="238" t="s">
        <v>537</v>
      </c>
      <c r="C993" s="238" t="s">
        <v>937</v>
      </c>
      <c r="D993" s="238" t="s">
        <v>380</v>
      </c>
      <c r="H993" s="238"/>
      <c r="I993" s="238" t="s">
        <v>4111</v>
      </c>
      <c r="N993" s="238">
        <v>2000</v>
      </c>
      <c r="U993" s="238" t="s">
        <v>4171</v>
      </c>
      <c r="V993" s="238" t="s">
        <v>4171</v>
      </c>
      <c r="W993" s="238" t="s">
        <v>4171</v>
      </c>
    </row>
    <row r="994" spans="1:28" x14ac:dyDescent="0.2">
      <c r="A994" s="238">
        <v>338903</v>
      </c>
      <c r="B994" s="238" t="s">
        <v>5088</v>
      </c>
      <c r="C994" s="238" t="s">
        <v>280</v>
      </c>
      <c r="D994" s="238" t="s">
        <v>380</v>
      </c>
      <c r="E994" s="238" t="s">
        <v>66</v>
      </c>
      <c r="F994" s="239">
        <v>35256</v>
      </c>
      <c r="G994" s="238" t="s">
        <v>7180</v>
      </c>
      <c r="H994" s="238" t="s">
        <v>4110</v>
      </c>
      <c r="I994" s="238" t="s">
        <v>4111</v>
      </c>
      <c r="J994" s="238" t="s">
        <v>5335</v>
      </c>
      <c r="L994" s="238" t="s">
        <v>101</v>
      </c>
      <c r="X994" s="238" t="s">
        <v>7181</v>
      </c>
      <c r="Y994" s="238" t="s">
        <v>7181</v>
      </c>
      <c r="Z994" s="238" t="s">
        <v>5570</v>
      </c>
      <c r="AA994" s="238" t="s">
        <v>5123</v>
      </c>
    </row>
    <row r="995" spans="1:28" x14ac:dyDescent="0.2">
      <c r="A995" s="238">
        <v>336976</v>
      </c>
      <c r="B995" s="238" t="s">
        <v>3409</v>
      </c>
      <c r="C995" s="238" t="s">
        <v>555</v>
      </c>
      <c r="D995" s="238" t="s">
        <v>380</v>
      </c>
      <c r="E995" s="238" t="s">
        <v>65</v>
      </c>
      <c r="F995" s="239">
        <v>36526</v>
      </c>
      <c r="G995" s="238" t="s">
        <v>4047</v>
      </c>
      <c r="H995" s="238" t="s">
        <v>4110</v>
      </c>
      <c r="I995" s="238" t="s">
        <v>4111</v>
      </c>
      <c r="J995" s="238" t="s">
        <v>87</v>
      </c>
      <c r="L995" s="238" t="s">
        <v>84</v>
      </c>
      <c r="X995" s="238" t="s">
        <v>5820</v>
      </c>
      <c r="Y995" s="238" t="s">
        <v>5820</v>
      </c>
      <c r="Z995" s="238" t="s">
        <v>5821</v>
      </c>
      <c r="AA995" s="238" t="s">
        <v>5604</v>
      </c>
    </row>
    <row r="996" spans="1:28" x14ac:dyDescent="0.2">
      <c r="A996" s="238">
        <v>329834</v>
      </c>
      <c r="B996" s="238" t="s">
        <v>4329</v>
      </c>
      <c r="C996" s="238" t="s">
        <v>496</v>
      </c>
      <c r="D996" s="238" t="s">
        <v>380</v>
      </c>
      <c r="H996" s="238"/>
      <c r="I996" s="238" t="s">
        <v>4111</v>
      </c>
      <c r="N996" s="238">
        <v>2000</v>
      </c>
      <c r="AB996" s="238" t="s">
        <v>7214</v>
      </c>
    </row>
    <row r="997" spans="1:28" x14ac:dyDescent="0.2">
      <c r="A997" s="238">
        <v>336063</v>
      </c>
      <c r="B997" s="238" t="s">
        <v>3174</v>
      </c>
      <c r="C997" s="238" t="s">
        <v>195</v>
      </c>
      <c r="D997" s="238" t="s">
        <v>380</v>
      </c>
      <c r="H997" s="238"/>
      <c r="I997" s="238" t="s">
        <v>4111</v>
      </c>
      <c r="N997" s="238">
        <v>2000</v>
      </c>
      <c r="U997" s="238" t="s">
        <v>4171</v>
      </c>
      <c r="V997" s="238" t="s">
        <v>4171</v>
      </c>
      <c r="W997" s="238" t="s">
        <v>4171</v>
      </c>
    </row>
    <row r="998" spans="1:28" x14ac:dyDescent="0.2">
      <c r="A998" s="238">
        <v>315508</v>
      </c>
      <c r="B998" s="238" t="s">
        <v>2702</v>
      </c>
      <c r="C998" s="238" t="s">
        <v>654</v>
      </c>
      <c r="D998" s="238" t="s">
        <v>380</v>
      </c>
      <c r="H998" s="238"/>
      <c r="I998" s="238" t="s">
        <v>4111</v>
      </c>
      <c r="N998" s="238">
        <v>2000</v>
      </c>
      <c r="R998" s="238" t="s">
        <v>4171</v>
      </c>
      <c r="S998" s="238" t="s">
        <v>4171</v>
      </c>
      <c r="U998" s="238" t="s">
        <v>4171</v>
      </c>
      <c r="V998" s="238" t="s">
        <v>4171</v>
      </c>
      <c r="W998" s="238" t="s">
        <v>4171</v>
      </c>
    </row>
    <row r="999" spans="1:28" x14ac:dyDescent="0.2">
      <c r="A999" s="238">
        <v>313922</v>
      </c>
      <c r="B999" s="238" t="s">
        <v>1698</v>
      </c>
      <c r="C999" s="238" t="s">
        <v>654</v>
      </c>
      <c r="D999" s="238" t="s">
        <v>380</v>
      </c>
      <c r="H999" s="238"/>
      <c r="I999" s="238" t="s">
        <v>4111</v>
      </c>
      <c r="N999" s="238">
        <v>2000</v>
      </c>
      <c r="V999" s="238" t="s">
        <v>4171</v>
      </c>
      <c r="W999" s="238" t="s">
        <v>4171</v>
      </c>
    </row>
    <row r="1000" spans="1:28" x14ac:dyDescent="0.2">
      <c r="A1000" s="238">
        <v>338604</v>
      </c>
      <c r="B1000" s="238" t="s">
        <v>4837</v>
      </c>
      <c r="C1000" s="238" t="s">
        <v>205</v>
      </c>
      <c r="D1000" s="238" t="s">
        <v>380</v>
      </c>
      <c r="E1000" s="238" t="s">
        <v>66</v>
      </c>
      <c r="F1000" s="239">
        <v>33086</v>
      </c>
      <c r="G1000" s="238" t="s">
        <v>84</v>
      </c>
      <c r="H1000" s="238" t="s">
        <v>4110</v>
      </c>
      <c r="I1000" s="238" t="s">
        <v>4111</v>
      </c>
      <c r="J1000" s="238" t="s">
        <v>87</v>
      </c>
      <c r="K1000" s="238">
        <v>2008</v>
      </c>
      <c r="L1000" s="238" t="s">
        <v>86</v>
      </c>
      <c r="X1000" s="238" t="s">
        <v>6607</v>
      </c>
      <c r="Y1000" s="238" t="s">
        <v>6431</v>
      </c>
      <c r="Z1000" s="238" t="s">
        <v>5911</v>
      </c>
      <c r="AA1000" s="238" t="s">
        <v>5145</v>
      </c>
    </row>
    <row r="1001" spans="1:28" x14ac:dyDescent="0.2">
      <c r="A1001" s="238">
        <v>338798</v>
      </c>
      <c r="B1001" s="238" t="s">
        <v>5006</v>
      </c>
      <c r="C1001" s="238" t="s">
        <v>205</v>
      </c>
      <c r="D1001" s="238" t="s">
        <v>380</v>
      </c>
      <c r="E1001" s="238" t="s">
        <v>66</v>
      </c>
      <c r="F1001" s="239">
        <v>34918</v>
      </c>
      <c r="G1001" s="238" t="s">
        <v>84</v>
      </c>
      <c r="H1001" s="238" t="s">
        <v>4110</v>
      </c>
      <c r="I1001" s="238" t="s">
        <v>4111</v>
      </c>
      <c r="J1001" s="238" t="s">
        <v>87</v>
      </c>
      <c r="K1001" s="238">
        <v>2014</v>
      </c>
      <c r="L1001" s="238" t="s">
        <v>86</v>
      </c>
      <c r="X1001" s="238" t="s">
        <v>7023</v>
      </c>
      <c r="Y1001" s="238" t="s">
        <v>7024</v>
      </c>
      <c r="Z1001" s="238" t="s">
        <v>7025</v>
      </c>
      <c r="AA1001" s="238" t="s">
        <v>5973</v>
      </c>
    </row>
    <row r="1002" spans="1:28" x14ac:dyDescent="0.2">
      <c r="A1002" s="238">
        <v>335581</v>
      </c>
      <c r="B1002" s="238" t="s">
        <v>3035</v>
      </c>
      <c r="C1002" s="238" t="s">
        <v>294</v>
      </c>
      <c r="D1002" s="238" t="s">
        <v>674</v>
      </c>
      <c r="H1002" s="238"/>
      <c r="I1002" s="238" t="s">
        <v>4111</v>
      </c>
      <c r="N1002" s="238">
        <v>2000</v>
      </c>
      <c r="U1002" s="238" t="s">
        <v>4171</v>
      </c>
      <c r="V1002" s="238" t="s">
        <v>4171</v>
      </c>
      <c r="W1002" s="238" t="s">
        <v>4171</v>
      </c>
    </row>
    <row r="1003" spans="1:28" x14ac:dyDescent="0.2">
      <c r="A1003" s="238">
        <v>334991</v>
      </c>
      <c r="B1003" s="238" t="s">
        <v>3434</v>
      </c>
      <c r="C1003" s="238" t="s">
        <v>589</v>
      </c>
      <c r="D1003" s="238" t="s">
        <v>674</v>
      </c>
      <c r="H1003" s="238"/>
      <c r="I1003" s="238" t="s">
        <v>4111</v>
      </c>
      <c r="N1003" s="238">
        <v>2000</v>
      </c>
      <c r="S1003" s="238" t="s">
        <v>4171</v>
      </c>
      <c r="T1003" s="238" t="s">
        <v>4171</v>
      </c>
      <c r="U1003" s="238" t="s">
        <v>4171</v>
      </c>
      <c r="V1003" s="238" t="s">
        <v>4171</v>
      </c>
      <c r="W1003" s="238" t="s">
        <v>4171</v>
      </c>
      <c r="AB1003" s="238" t="s">
        <v>7213</v>
      </c>
    </row>
    <row r="1004" spans="1:28" x14ac:dyDescent="0.2">
      <c r="A1004" s="238">
        <v>332811</v>
      </c>
      <c r="B1004" s="238" t="s">
        <v>2415</v>
      </c>
      <c r="C1004" s="238" t="s">
        <v>589</v>
      </c>
      <c r="D1004" s="238" t="s">
        <v>674</v>
      </c>
      <c r="H1004" s="238"/>
      <c r="I1004" s="238" t="s">
        <v>4111</v>
      </c>
      <c r="N1004" s="238">
        <v>2000</v>
      </c>
      <c r="S1004" s="238" t="s">
        <v>4171</v>
      </c>
      <c r="T1004" s="238" t="s">
        <v>4171</v>
      </c>
      <c r="U1004" s="238" t="s">
        <v>4171</v>
      </c>
      <c r="V1004" s="238" t="s">
        <v>4171</v>
      </c>
      <c r="W1004" s="238" t="s">
        <v>4171</v>
      </c>
    </row>
    <row r="1005" spans="1:28" x14ac:dyDescent="0.2">
      <c r="A1005" s="238">
        <v>335883</v>
      </c>
      <c r="B1005" s="238" t="s">
        <v>3118</v>
      </c>
      <c r="C1005" s="238" t="s">
        <v>203</v>
      </c>
      <c r="D1005" s="238" t="s">
        <v>2142</v>
      </c>
      <c r="H1005" s="238"/>
      <c r="I1005" s="238" t="s">
        <v>4111</v>
      </c>
      <c r="N1005" s="238">
        <v>2000</v>
      </c>
      <c r="U1005" s="238" t="s">
        <v>4171</v>
      </c>
      <c r="V1005" s="238" t="s">
        <v>4171</v>
      </c>
      <c r="W1005" s="238" t="s">
        <v>4171</v>
      </c>
    </row>
    <row r="1006" spans="1:28" x14ac:dyDescent="0.2">
      <c r="A1006" s="238">
        <v>337785</v>
      </c>
      <c r="B1006" s="238" t="s">
        <v>3456</v>
      </c>
      <c r="C1006" s="238" t="s">
        <v>602</v>
      </c>
      <c r="D1006" s="238" t="s">
        <v>1071</v>
      </c>
      <c r="H1006" s="238"/>
      <c r="I1006" s="238" t="s">
        <v>4111</v>
      </c>
      <c r="N1006" s="238">
        <v>2000</v>
      </c>
      <c r="V1006" s="238" t="s">
        <v>4171</v>
      </c>
      <c r="W1006" s="238" t="s">
        <v>4171</v>
      </c>
    </row>
    <row r="1007" spans="1:28" x14ac:dyDescent="0.2">
      <c r="A1007" s="238">
        <v>334429</v>
      </c>
      <c r="B1007" s="238" t="s">
        <v>2605</v>
      </c>
      <c r="C1007" s="238" t="s">
        <v>195</v>
      </c>
      <c r="D1007" s="238" t="s">
        <v>1071</v>
      </c>
      <c r="H1007" s="238"/>
      <c r="I1007" s="238" t="s">
        <v>4111</v>
      </c>
      <c r="N1007" s="238">
        <v>2000</v>
      </c>
      <c r="S1007" s="238" t="s">
        <v>4171</v>
      </c>
      <c r="T1007" s="238" t="s">
        <v>4171</v>
      </c>
      <c r="U1007" s="238" t="s">
        <v>4171</v>
      </c>
      <c r="V1007" s="238" t="s">
        <v>4171</v>
      </c>
      <c r="W1007" s="238" t="s">
        <v>4171</v>
      </c>
      <c r="AB1007" s="238" t="s">
        <v>7213</v>
      </c>
    </row>
    <row r="1008" spans="1:28" x14ac:dyDescent="0.2">
      <c r="A1008" s="238">
        <v>334535</v>
      </c>
      <c r="B1008" s="238" t="s">
        <v>1384</v>
      </c>
      <c r="C1008" s="238" t="s">
        <v>533</v>
      </c>
      <c r="D1008" s="238" t="s">
        <v>1071</v>
      </c>
      <c r="H1008" s="238"/>
      <c r="I1008" s="238" t="s">
        <v>4111</v>
      </c>
      <c r="N1008" s="238">
        <v>2000</v>
      </c>
      <c r="U1008" s="238" t="s">
        <v>4171</v>
      </c>
      <c r="V1008" s="238" t="s">
        <v>4171</v>
      </c>
      <c r="W1008" s="238" t="s">
        <v>4171</v>
      </c>
      <c r="AB1008" s="238" t="s">
        <v>7213</v>
      </c>
    </row>
    <row r="1009" spans="1:28" x14ac:dyDescent="0.2">
      <c r="A1009" s="238">
        <v>335038</v>
      </c>
      <c r="B1009" s="238" t="s">
        <v>1768</v>
      </c>
      <c r="C1009" s="238" t="s">
        <v>1769</v>
      </c>
      <c r="D1009" s="238" t="s">
        <v>1071</v>
      </c>
      <c r="H1009" s="238"/>
      <c r="I1009" s="238" t="s">
        <v>4111</v>
      </c>
      <c r="N1009" s="238">
        <v>2000</v>
      </c>
      <c r="U1009" s="238" t="s">
        <v>4171</v>
      </c>
      <c r="V1009" s="238" t="s">
        <v>4171</v>
      </c>
      <c r="W1009" s="238" t="s">
        <v>4171</v>
      </c>
    </row>
    <row r="1010" spans="1:28" x14ac:dyDescent="0.2">
      <c r="A1010" s="238">
        <v>338521</v>
      </c>
      <c r="B1010" s="238" t="s">
        <v>4771</v>
      </c>
      <c r="C1010" s="238" t="s">
        <v>516</v>
      </c>
      <c r="D1010" s="238" t="s">
        <v>4604</v>
      </c>
      <c r="E1010" s="238" t="s">
        <v>66</v>
      </c>
      <c r="F1010" s="239">
        <v>34701</v>
      </c>
      <c r="G1010" s="238" t="s">
        <v>4014</v>
      </c>
      <c r="H1010" s="238" t="s">
        <v>4110</v>
      </c>
      <c r="I1010" s="238" t="s">
        <v>4111</v>
      </c>
      <c r="J1010" s="238" t="s">
        <v>87</v>
      </c>
      <c r="K1010" s="238">
        <v>2012</v>
      </c>
      <c r="L1010" s="238" t="s">
        <v>102</v>
      </c>
      <c r="X1010" s="238" t="s">
        <v>6432</v>
      </c>
      <c r="Y1010" s="238" t="s">
        <v>5545</v>
      </c>
      <c r="Z1010" s="238" t="s">
        <v>6433</v>
      </c>
      <c r="AA1010" s="238" t="s">
        <v>6434</v>
      </c>
    </row>
    <row r="1011" spans="1:28" x14ac:dyDescent="0.2">
      <c r="A1011" s="238">
        <v>317103</v>
      </c>
      <c r="B1011" s="238" t="s">
        <v>4339</v>
      </c>
      <c r="C1011" s="238" t="s">
        <v>195</v>
      </c>
      <c r="D1011" s="238" t="s">
        <v>4340</v>
      </c>
      <c r="H1011" s="238"/>
      <c r="I1011" s="238" t="s">
        <v>4111</v>
      </c>
      <c r="N1011" s="238">
        <v>2000</v>
      </c>
      <c r="AB1011" s="238" t="s">
        <v>7214</v>
      </c>
    </row>
    <row r="1012" spans="1:28" x14ac:dyDescent="0.2">
      <c r="A1012" s="238">
        <v>335077</v>
      </c>
      <c r="B1012" s="238" t="s">
        <v>2888</v>
      </c>
      <c r="C1012" s="238" t="s">
        <v>621</v>
      </c>
      <c r="D1012" s="238" t="s">
        <v>1281</v>
      </c>
      <c r="H1012" s="238"/>
      <c r="I1012" s="238" t="s">
        <v>4111</v>
      </c>
      <c r="N1012" s="238">
        <v>2000</v>
      </c>
      <c r="U1012" s="238" t="s">
        <v>4171</v>
      </c>
      <c r="V1012" s="238" t="s">
        <v>4171</v>
      </c>
      <c r="W1012" s="238" t="s">
        <v>4171</v>
      </c>
    </row>
    <row r="1013" spans="1:28" x14ac:dyDescent="0.2">
      <c r="A1013" s="238">
        <v>336318</v>
      </c>
      <c r="B1013" s="238" t="s">
        <v>3247</v>
      </c>
      <c r="C1013" s="238" t="s">
        <v>937</v>
      </c>
      <c r="D1013" s="238" t="s">
        <v>1281</v>
      </c>
      <c r="H1013" s="238"/>
      <c r="I1013" s="238" t="s">
        <v>4111</v>
      </c>
      <c r="N1013" s="238">
        <v>2000</v>
      </c>
      <c r="U1013" s="238" t="s">
        <v>4171</v>
      </c>
      <c r="V1013" s="238" t="s">
        <v>4171</v>
      </c>
      <c r="W1013" s="238" t="s">
        <v>4171</v>
      </c>
    </row>
    <row r="1014" spans="1:28" x14ac:dyDescent="0.2">
      <c r="A1014" s="238">
        <v>335065</v>
      </c>
      <c r="B1014" s="238" t="s">
        <v>2887</v>
      </c>
      <c r="C1014" s="238" t="s">
        <v>313</v>
      </c>
      <c r="D1014" s="238" t="s">
        <v>1281</v>
      </c>
      <c r="H1014" s="238"/>
      <c r="I1014" s="238" t="s">
        <v>4111</v>
      </c>
      <c r="N1014" s="238">
        <v>2000</v>
      </c>
      <c r="U1014" s="238" t="s">
        <v>4171</v>
      </c>
      <c r="V1014" s="238" t="s">
        <v>4171</v>
      </c>
      <c r="W1014" s="238" t="s">
        <v>4171</v>
      </c>
    </row>
    <row r="1015" spans="1:28" x14ac:dyDescent="0.2">
      <c r="A1015" s="238">
        <v>330708</v>
      </c>
      <c r="B1015" s="238" t="s">
        <v>2347</v>
      </c>
      <c r="C1015" s="238" t="s">
        <v>232</v>
      </c>
      <c r="D1015" s="238" t="s">
        <v>862</v>
      </c>
      <c r="H1015" s="238"/>
      <c r="I1015" s="238" t="s">
        <v>4111</v>
      </c>
      <c r="N1015" s="238">
        <v>2000</v>
      </c>
      <c r="S1015" s="238" t="s">
        <v>4171</v>
      </c>
      <c r="T1015" s="238" t="s">
        <v>4171</v>
      </c>
      <c r="U1015" s="238" t="s">
        <v>4171</v>
      </c>
      <c r="V1015" s="238" t="s">
        <v>4171</v>
      </c>
      <c r="W1015" s="238" t="s">
        <v>4171</v>
      </c>
      <c r="AB1015" s="238" t="s">
        <v>7213</v>
      </c>
    </row>
    <row r="1016" spans="1:28" x14ac:dyDescent="0.2">
      <c r="A1016" s="238">
        <v>336203</v>
      </c>
      <c r="B1016" s="238" t="s">
        <v>2043</v>
      </c>
      <c r="C1016" s="238" t="s">
        <v>203</v>
      </c>
      <c r="D1016" s="238" t="s">
        <v>862</v>
      </c>
      <c r="H1016" s="238"/>
      <c r="I1016" s="238" t="s">
        <v>4111</v>
      </c>
      <c r="N1016" s="238">
        <v>2000</v>
      </c>
      <c r="W1016" s="238" t="s">
        <v>4171</v>
      </c>
    </row>
    <row r="1017" spans="1:28" x14ac:dyDescent="0.2">
      <c r="A1017" s="238">
        <v>338877</v>
      </c>
      <c r="B1017" s="238" t="s">
        <v>5078</v>
      </c>
      <c r="C1017" s="238" t="s">
        <v>267</v>
      </c>
      <c r="D1017" s="238" t="s">
        <v>862</v>
      </c>
      <c r="E1017" s="238" t="s">
        <v>65</v>
      </c>
      <c r="F1017" s="239">
        <v>34616</v>
      </c>
      <c r="G1017" s="238" t="s">
        <v>7165</v>
      </c>
      <c r="H1017" s="238" t="s">
        <v>4110</v>
      </c>
      <c r="I1017" s="238" t="s">
        <v>4111</v>
      </c>
      <c r="J1017" s="238" t="s">
        <v>5335</v>
      </c>
      <c r="K1017" s="238">
        <v>2013</v>
      </c>
      <c r="L1017" s="238" t="s">
        <v>84</v>
      </c>
      <c r="X1017" s="238" t="s">
        <v>7166</v>
      </c>
      <c r="Y1017" s="238" t="s">
        <v>5545</v>
      </c>
      <c r="Z1017" s="238" t="s">
        <v>7167</v>
      </c>
      <c r="AA1017" s="238" t="s">
        <v>5527</v>
      </c>
    </row>
    <row r="1018" spans="1:28" x14ac:dyDescent="0.2">
      <c r="A1018" s="238">
        <v>334514</v>
      </c>
      <c r="B1018" s="238" t="s">
        <v>1666</v>
      </c>
      <c r="C1018" s="238" t="s">
        <v>507</v>
      </c>
      <c r="D1018" s="238" t="s">
        <v>862</v>
      </c>
      <c r="H1018" s="238"/>
      <c r="I1018" s="238" t="s">
        <v>4111</v>
      </c>
      <c r="N1018" s="238">
        <v>2000</v>
      </c>
      <c r="T1018" s="238" t="s">
        <v>4171</v>
      </c>
      <c r="U1018" s="238" t="s">
        <v>4171</v>
      </c>
      <c r="V1018" s="238" t="s">
        <v>4171</v>
      </c>
      <c r="W1018" s="238" t="s">
        <v>4171</v>
      </c>
      <c r="AB1018" s="238" t="s">
        <v>7213</v>
      </c>
    </row>
    <row r="1019" spans="1:28" x14ac:dyDescent="0.2">
      <c r="A1019" s="238">
        <v>336331</v>
      </c>
      <c r="B1019" s="238" t="s">
        <v>3254</v>
      </c>
      <c r="C1019" s="238" t="s">
        <v>562</v>
      </c>
      <c r="D1019" s="238" t="s">
        <v>862</v>
      </c>
      <c r="H1019" s="238"/>
      <c r="I1019" s="238" t="s">
        <v>4111</v>
      </c>
      <c r="N1019" s="238">
        <v>2000</v>
      </c>
      <c r="U1019" s="238" t="s">
        <v>4171</v>
      </c>
      <c r="V1019" s="238" t="s">
        <v>4171</v>
      </c>
      <c r="W1019" s="238" t="s">
        <v>4171</v>
      </c>
    </row>
    <row r="1020" spans="1:28" x14ac:dyDescent="0.2">
      <c r="A1020" s="238">
        <v>335930</v>
      </c>
      <c r="B1020" s="238" t="s">
        <v>3134</v>
      </c>
      <c r="C1020" s="238" t="s">
        <v>195</v>
      </c>
      <c r="D1020" s="238" t="s">
        <v>862</v>
      </c>
      <c r="H1020" s="238"/>
      <c r="I1020" s="238" t="s">
        <v>4111</v>
      </c>
      <c r="N1020" s="238">
        <v>2000</v>
      </c>
      <c r="U1020" s="238" t="s">
        <v>4171</v>
      </c>
      <c r="V1020" s="238" t="s">
        <v>4171</v>
      </c>
      <c r="W1020" s="238" t="s">
        <v>4171</v>
      </c>
    </row>
    <row r="1021" spans="1:28" x14ac:dyDescent="0.2">
      <c r="A1021" s="238">
        <v>336023</v>
      </c>
      <c r="B1021" s="238" t="s">
        <v>3161</v>
      </c>
      <c r="C1021" s="238" t="s">
        <v>195</v>
      </c>
      <c r="D1021" s="238" t="s">
        <v>862</v>
      </c>
      <c r="H1021" s="238"/>
      <c r="I1021" s="238" t="s">
        <v>4111</v>
      </c>
      <c r="N1021" s="238">
        <v>2000</v>
      </c>
      <c r="U1021" s="238" t="s">
        <v>4171</v>
      </c>
      <c r="V1021" s="238" t="s">
        <v>4171</v>
      </c>
      <c r="W1021" s="238" t="s">
        <v>4171</v>
      </c>
    </row>
    <row r="1022" spans="1:28" x14ac:dyDescent="0.2">
      <c r="A1022" s="238">
        <v>335654</v>
      </c>
      <c r="B1022" s="238" t="s">
        <v>3056</v>
      </c>
      <c r="C1022" s="238" t="s">
        <v>195</v>
      </c>
      <c r="D1022" s="238" t="s">
        <v>862</v>
      </c>
      <c r="E1022" s="238" t="s">
        <v>66</v>
      </c>
      <c r="F1022" s="239">
        <v>33152</v>
      </c>
      <c r="G1022" s="238" t="s">
        <v>5116</v>
      </c>
      <c r="H1022" s="238" t="s">
        <v>4110</v>
      </c>
      <c r="I1022" s="238" t="s">
        <v>4111</v>
      </c>
      <c r="J1022" s="238" t="s">
        <v>87</v>
      </c>
      <c r="L1022" s="238" t="s">
        <v>94</v>
      </c>
      <c r="X1022" s="238" t="s">
        <v>6106</v>
      </c>
      <c r="Y1022" s="238" t="s">
        <v>6106</v>
      </c>
      <c r="Z1022" s="238" t="s">
        <v>6107</v>
      </c>
      <c r="AA1022" s="238" t="s">
        <v>5174</v>
      </c>
    </row>
    <row r="1023" spans="1:28" x14ac:dyDescent="0.2">
      <c r="A1023" s="238">
        <v>338973</v>
      </c>
      <c r="B1023" s="238" t="s">
        <v>5097</v>
      </c>
      <c r="C1023" s="238" t="s">
        <v>5098</v>
      </c>
      <c r="D1023" s="238" t="s">
        <v>862</v>
      </c>
      <c r="E1023" s="238" t="s">
        <v>66</v>
      </c>
      <c r="F1023" s="239">
        <v>28731</v>
      </c>
      <c r="G1023" s="238" t="s">
        <v>4021</v>
      </c>
      <c r="H1023" s="238" t="s">
        <v>4110</v>
      </c>
      <c r="I1023" s="238" t="s">
        <v>4111</v>
      </c>
      <c r="J1023" s="238" t="s">
        <v>87</v>
      </c>
      <c r="K1023" s="238">
        <v>2000</v>
      </c>
      <c r="L1023" s="238" t="s">
        <v>86</v>
      </c>
      <c r="X1023" s="238" t="s">
        <v>7195</v>
      </c>
      <c r="Y1023" s="238" t="s">
        <v>7196</v>
      </c>
      <c r="Z1023" s="238" t="s">
        <v>7167</v>
      </c>
      <c r="AA1023" s="238" t="s">
        <v>7114</v>
      </c>
    </row>
    <row r="1024" spans="1:28" x14ac:dyDescent="0.2">
      <c r="A1024" s="238">
        <v>337991</v>
      </c>
      <c r="B1024" s="238" t="s">
        <v>3850</v>
      </c>
      <c r="C1024" s="238" t="s">
        <v>485</v>
      </c>
      <c r="D1024" s="238" t="s">
        <v>3455</v>
      </c>
      <c r="H1024" s="238"/>
      <c r="I1024" s="238" t="s">
        <v>4111</v>
      </c>
      <c r="N1024" s="238">
        <v>2000</v>
      </c>
      <c r="V1024" s="238" t="s">
        <v>4171</v>
      </c>
      <c r="W1024" s="238" t="s">
        <v>4171</v>
      </c>
    </row>
    <row r="1025" spans="1:28" x14ac:dyDescent="0.2">
      <c r="A1025" s="238">
        <v>336115</v>
      </c>
      <c r="B1025" s="238" t="s">
        <v>1070</v>
      </c>
      <c r="C1025" s="238" t="s">
        <v>630</v>
      </c>
      <c r="D1025" s="238" t="s">
        <v>2016</v>
      </c>
      <c r="E1025" s="238" t="s">
        <v>65</v>
      </c>
      <c r="F1025" s="239">
        <v>36000</v>
      </c>
      <c r="G1025" s="238" t="s">
        <v>84</v>
      </c>
      <c r="H1025" s="238" t="s">
        <v>4110</v>
      </c>
      <c r="I1025" s="238" t="s">
        <v>4111</v>
      </c>
      <c r="X1025" s="238" t="s">
        <v>5121</v>
      </c>
      <c r="Y1025" s="238" t="s">
        <v>5121</v>
      </c>
    </row>
    <row r="1026" spans="1:28" x14ac:dyDescent="0.2">
      <c r="A1026" s="238">
        <v>338754</v>
      </c>
      <c r="B1026" s="238" t="s">
        <v>4969</v>
      </c>
      <c r="C1026" s="238" t="s">
        <v>662</v>
      </c>
      <c r="D1026" s="238" t="s">
        <v>805</v>
      </c>
      <c r="E1026" s="238" t="s">
        <v>65</v>
      </c>
      <c r="F1026" s="239">
        <v>36958</v>
      </c>
      <c r="G1026" s="238" t="s">
        <v>4037</v>
      </c>
      <c r="H1026" s="238" t="s">
        <v>4113</v>
      </c>
      <c r="I1026" s="238" t="s">
        <v>4111</v>
      </c>
      <c r="J1026" s="238" t="s">
        <v>85</v>
      </c>
      <c r="K1026" s="238">
        <v>2019</v>
      </c>
      <c r="L1026" s="238" t="s">
        <v>84</v>
      </c>
      <c r="X1026" s="238" t="s">
        <v>6932</v>
      </c>
      <c r="Y1026" s="238" t="s">
        <v>6933</v>
      </c>
      <c r="Z1026" s="238" t="s">
        <v>5866</v>
      </c>
      <c r="AA1026" s="238" t="s">
        <v>5890</v>
      </c>
    </row>
    <row r="1027" spans="1:28" x14ac:dyDescent="0.2">
      <c r="A1027" s="238">
        <v>338723</v>
      </c>
      <c r="B1027" s="238" t="s">
        <v>4576</v>
      </c>
      <c r="C1027" s="238" t="s">
        <v>330</v>
      </c>
      <c r="D1027" s="238" t="s">
        <v>805</v>
      </c>
      <c r="E1027" s="238" t="s">
        <v>66</v>
      </c>
      <c r="F1027" s="239">
        <v>34479</v>
      </c>
      <c r="G1027" s="238" t="s">
        <v>5858</v>
      </c>
      <c r="H1027" s="238" t="s">
        <v>4110</v>
      </c>
      <c r="I1027" s="238" t="s">
        <v>4111</v>
      </c>
      <c r="J1027" s="238" t="s">
        <v>85</v>
      </c>
      <c r="K1027" s="238">
        <v>2012</v>
      </c>
      <c r="L1027" s="238" t="s">
        <v>100</v>
      </c>
      <c r="X1027" s="238" t="s">
        <v>6868</v>
      </c>
      <c r="Y1027" s="238" t="s">
        <v>6869</v>
      </c>
      <c r="Z1027" s="238" t="s">
        <v>5985</v>
      </c>
      <c r="AA1027" s="238" t="s">
        <v>6870</v>
      </c>
    </row>
    <row r="1028" spans="1:28" x14ac:dyDescent="0.2">
      <c r="A1028" s="238">
        <v>334642</v>
      </c>
      <c r="B1028" s="238" t="s">
        <v>2651</v>
      </c>
      <c r="C1028" s="238" t="s">
        <v>443</v>
      </c>
      <c r="D1028" s="238" t="s">
        <v>805</v>
      </c>
      <c r="H1028" s="238"/>
      <c r="I1028" s="238" t="s">
        <v>4111</v>
      </c>
      <c r="N1028" s="238">
        <v>2000</v>
      </c>
      <c r="S1028" s="238" t="s">
        <v>4171</v>
      </c>
      <c r="T1028" s="238" t="s">
        <v>4171</v>
      </c>
      <c r="U1028" s="238" t="s">
        <v>4171</v>
      </c>
      <c r="V1028" s="238" t="s">
        <v>4171</v>
      </c>
      <c r="W1028" s="238" t="s">
        <v>4171</v>
      </c>
      <c r="AB1028" s="238" t="s">
        <v>7213</v>
      </c>
    </row>
    <row r="1029" spans="1:28" x14ac:dyDescent="0.2">
      <c r="A1029" s="238">
        <v>334598</v>
      </c>
      <c r="B1029" s="238" t="s">
        <v>2642</v>
      </c>
      <c r="C1029" s="238" t="s">
        <v>311</v>
      </c>
      <c r="D1029" s="238" t="s">
        <v>805</v>
      </c>
      <c r="H1029" s="238"/>
      <c r="I1029" s="238" t="s">
        <v>4111</v>
      </c>
      <c r="N1029" s="238">
        <v>2000</v>
      </c>
      <c r="S1029" s="238" t="s">
        <v>4171</v>
      </c>
      <c r="T1029" s="238" t="s">
        <v>4171</v>
      </c>
      <c r="U1029" s="238" t="s">
        <v>4171</v>
      </c>
      <c r="V1029" s="238" t="s">
        <v>4171</v>
      </c>
      <c r="W1029" s="238" t="s">
        <v>4171</v>
      </c>
      <c r="AB1029" s="238" t="s">
        <v>7213</v>
      </c>
    </row>
    <row r="1030" spans="1:28" x14ac:dyDescent="0.2">
      <c r="A1030" s="238">
        <v>335228</v>
      </c>
      <c r="B1030" s="238" t="s">
        <v>1812</v>
      </c>
      <c r="C1030" s="238" t="s">
        <v>4457</v>
      </c>
      <c r="D1030" s="238" t="s">
        <v>534</v>
      </c>
      <c r="E1030" s="238" t="s">
        <v>65</v>
      </c>
      <c r="F1030" s="239">
        <v>35192</v>
      </c>
      <c r="G1030" s="238" t="s">
        <v>4050</v>
      </c>
      <c r="H1030" s="238" t="s">
        <v>4110</v>
      </c>
      <c r="I1030" s="238" t="s">
        <v>4111</v>
      </c>
      <c r="J1030" s="238" t="s">
        <v>85</v>
      </c>
      <c r="L1030" s="238" t="s">
        <v>95</v>
      </c>
      <c r="X1030" s="238" t="s">
        <v>5659</v>
      </c>
      <c r="Y1030" s="238" t="s">
        <v>5659</v>
      </c>
      <c r="Z1030" s="238" t="s">
        <v>5660</v>
      </c>
      <c r="AA1030" s="238" t="s">
        <v>5661</v>
      </c>
    </row>
    <row r="1031" spans="1:28" x14ac:dyDescent="0.2">
      <c r="A1031" s="238">
        <v>336916</v>
      </c>
      <c r="B1031" s="238" t="s">
        <v>1179</v>
      </c>
      <c r="C1031" s="238" t="s">
        <v>988</v>
      </c>
      <c r="D1031" s="238" t="s">
        <v>534</v>
      </c>
      <c r="E1031" s="238" t="s">
        <v>65</v>
      </c>
      <c r="F1031" s="239">
        <v>34880</v>
      </c>
      <c r="G1031" s="238" t="s">
        <v>84</v>
      </c>
      <c r="H1031" s="238" t="s">
        <v>4110</v>
      </c>
      <c r="I1031" s="238" t="s">
        <v>4111</v>
      </c>
      <c r="J1031" s="238" t="s">
        <v>87</v>
      </c>
      <c r="L1031" s="238" t="s">
        <v>84</v>
      </c>
      <c r="X1031" s="238" t="s">
        <v>6169</v>
      </c>
      <c r="Y1031" s="238" t="s">
        <v>6169</v>
      </c>
      <c r="Z1031" s="238" t="s">
        <v>5526</v>
      </c>
      <c r="AA1031" s="238" t="s">
        <v>5870</v>
      </c>
    </row>
    <row r="1032" spans="1:28" x14ac:dyDescent="0.2">
      <c r="A1032" s="238">
        <v>334664</v>
      </c>
      <c r="B1032" s="238" t="s">
        <v>2658</v>
      </c>
      <c r="C1032" s="238" t="s">
        <v>297</v>
      </c>
      <c r="D1032" s="238" t="s">
        <v>534</v>
      </c>
      <c r="H1032" s="238"/>
      <c r="I1032" s="238" t="s">
        <v>4111</v>
      </c>
      <c r="N1032" s="238">
        <v>2000</v>
      </c>
      <c r="S1032" s="238" t="s">
        <v>4171</v>
      </c>
      <c r="T1032" s="238" t="s">
        <v>4171</v>
      </c>
      <c r="U1032" s="238" t="s">
        <v>4171</v>
      </c>
      <c r="V1032" s="238" t="s">
        <v>4171</v>
      </c>
      <c r="W1032" s="238" t="s">
        <v>4171</v>
      </c>
      <c r="AB1032" s="238" t="s">
        <v>7213</v>
      </c>
    </row>
    <row r="1033" spans="1:28" x14ac:dyDescent="0.2">
      <c r="A1033" s="238">
        <v>328565</v>
      </c>
      <c r="B1033" s="238" t="s">
        <v>4485</v>
      </c>
      <c r="C1033" s="238" t="s">
        <v>634</v>
      </c>
      <c r="D1033" s="238" t="s">
        <v>534</v>
      </c>
      <c r="H1033" s="238"/>
      <c r="I1033" s="238" t="s">
        <v>4111</v>
      </c>
      <c r="N1033" s="238">
        <v>2000</v>
      </c>
      <c r="AB1033" s="238" t="s">
        <v>7214</v>
      </c>
    </row>
    <row r="1034" spans="1:28" x14ac:dyDescent="0.2">
      <c r="A1034" s="238">
        <v>324761</v>
      </c>
      <c r="B1034" s="238" t="s">
        <v>2261</v>
      </c>
      <c r="C1034" s="238" t="s">
        <v>214</v>
      </c>
      <c r="D1034" s="238" t="s">
        <v>534</v>
      </c>
      <c r="H1034" s="238"/>
      <c r="I1034" s="238" t="s">
        <v>4111</v>
      </c>
      <c r="N1034" s="238">
        <v>2000</v>
      </c>
      <c r="S1034" s="238" t="s">
        <v>4171</v>
      </c>
      <c r="T1034" s="238" t="s">
        <v>4171</v>
      </c>
      <c r="U1034" s="238" t="s">
        <v>4171</v>
      </c>
      <c r="V1034" s="238" t="s">
        <v>4171</v>
      </c>
      <c r="W1034" s="238" t="s">
        <v>4171</v>
      </c>
      <c r="AB1034" s="238" t="s">
        <v>7213</v>
      </c>
    </row>
    <row r="1035" spans="1:28" x14ac:dyDescent="0.2">
      <c r="A1035" s="238">
        <v>337680</v>
      </c>
      <c r="B1035" s="238" t="s">
        <v>3698</v>
      </c>
      <c r="C1035" s="238" t="s">
        <v>564</v>
      </c>
      <c r="D1035" s="238" t="s">
        <v>534</v>
      </c>
      <c r="H1035" s="238"/>
      <c r="I1035" s="238" t="s">
        <v>4111</v>
      </c>
      <c r="N1035" s="238">
        <v>2000</v>
      </c>
      <c r="W1035" s="238" t="s">
        <v>4171</v>
      </c>
    </row>
    <row r="1036" spans="1:28" x14ac:dyDescent="0.2">
      <c r="A1036" s="238">
        <v>334467</v>
      </c>
      <c r="B1036" s="238" t="s">
        <v>1659</v>
      </c>
      <c r="C1036" s="238" t="s">
        <v>195</v>
      </c>
      <c r="D1036" s="238" t="s">
        <v>534</v>
      </c>
      <c r="H1036" s="238"/>
      <c r="I1036" s="238" t="s">
        <v>4111</v>
      </c>
      <c r="N1036" s="238">
        <v>2000</v>
      </c>
      <c r="S1036" s="238" t="s">
        <v>4171</v>
      </c>
      <c r="U1036" s="238" t="s">
        <v>4171</v>
      </c>
      <c r="V1036" s="238" t="s">
        <v>4171</v>
      </c>
      <c r="W1036" s="238" t="s">
        <v>4171</v>
      </c>
      <c r="AB1036" s="238" t="s">
        <v>7213</v>
      </c>
    </row>
    <row r="1037" spans="1:28" x14ac:dyDescent="0.2">
      <c r="A1037" s="238">
        <v>332621</v>
      </c>
      <c r="B1037" s="238" t="s">
        <v>4394</v>
      </c>
      <c r="C1037" s="238" t="s">
        <v>195</v>
      </c>
      <c r="D1037" s="238" t="s">
        <v>534</v>
      </c>
      <c r="H1037" s="238"/>
      <c r="I1037" s="238" t="s">
        <v>4111</v>
      </c>
      <c r="N1037" s="238">
        <v>2000</v>
      </c>
      <c r="U1037" s="238" t="s">
        <v>4171</v>
      </c>
      <c r="V1037" s="238" t="s">
        <v>4171</v>
      </c>
      <c r="AB1037" s="238" t="s">
        <v>7214</v>
      </c>
    </row>
    <row r="1038" spans="1:28" x14ac:dyDescent="0.2">
      <c r="A1038" s="238">
        <v>320947</v>
      </c>
      <c r="B1038" s="238" t="s">
        <v>1404</v>
      </c>
      <c r="C1038" s="238" t="s">
        <v>672</v>
      </c>
      <c r="D1038" s="238" t="s">
        <v>534</v>
      </c>
      <c r="E1038" s="238" t="s">
        <v>65</v>
      </c>
      <c r="F1038" s="239">
        <v>32792</v>
      </c>
      <c r="G1038" s="238" t="s">
        <v>84</v>
      </c>
      <c r="H1038" s="238" t="s">
        <v>4110</v>
      </c>
      <c r="I1038" s="238" t="s">
        <v>4111</v>
      </c>
      <c r="J1038" s="238" t="s">
        <v>5335</v>
      </c>
      <c r="K1038" s="238">
        <v>2008</v>
      </c>
      <c r="L1038" s="238" t="s">
        <v>84</v>
      </c>
      <c r="X1038" s="238" t="s">
        <v>6023</v>
      </c>
      <c r="Y1038" s="238" t="s">
        <v>6024</v>
      </c>
      <c r="Z1038" s="238" t="s">
        <v>5526</v>
      </c>
      <c r="AA1038" s="238" t="s">
        <v>5111</v>
      </c>
    </row>
    <row r="1039" spans="1:28" x14ac:dyDescent="0.2">
      <c r="A1039" s="238">
        <v>338622</v>
      </c>
      <c r="B1039" s="238" t="s">
        <v>4851</v>
      </c>
      <c r="C1039" s="238" t="s">
        <v>2171</v>
      </c>
      <c r="D1039" s="238" t="s">
        <v>534</v>
      </c>
      <c r="E1039" s="238" t="s">
        <v>65</v>
      </c>
      <c r="F1039" s="239">
        <v>35869</v>
      </c>
      <c r="G1039" s="238" t="s">
        <v>84</v>
      </c>
      <c r="H1039" s="238" t="s">
        <v>4110</v>
      </c>
      <c r="I1039" s="238" t="s">
        <v>4111</v>
      </c>
      <c r="J1039" s="238" t="s">
        <v>85</v>
      </c>
      <c r="K1039" s="238">
        <v>2016</v>
      </c>
      <c r="L1039" s="238" t="s">
        <v>84</v>
      </c>
      <c r="X1039" s="238" t="s">
        <v>6646</v>
      </c>
      <c r="Y1039" s="238" t="s">
        <v>6647</v>
      </c>
      <c r="Z1039" s="238" t="s">
        <v>5390</v>
      </c>
      <c r="AA1039" s="238" t="s">
        <v>6002</v>
      </c>
    </row>
    <row r="1040" spans="1:28" x14ac:dyDescent="0.2">
      <c r="A1040" s="238">
        <v>338038</v>
      </c>
      <c r="B1040" s="238" t="s">
        <v>3876</v>
      </c>
      <c r="C1040" s="238" t="s">
        <v>878</v>
      </c>
      <c r="D1040" s="238" t="s">
        <v>925</v>
      </c>
      <c r="H1040" s="238"/>
      <c r="I1040" s="238" t="s">
        <v>4111</v>
      </c>
      <c r="N1040" s="238">
        <v>2000</v>
      </c>
      <c r="V1040" s="238" t="s">
        <v>4171</v>
      </c>
      <c r="W1040" s="238" t="s">
        <v>4171</v>
      </c>
    </row>
    <row r="1041" spans="1:28" x14ac:dyDescent="0.2">
      <c r="A1041" s="238">
        <v>327961</v>
      </c>
      <c r="B1041" s="238" t="s">
        <v>2785</v>
      </c>
      <c r="C1041" s="238" t="s">
        <v>196</v>
      </c>
      <c r="D1041" s="238" t="s">
        <v>925</v>
      </c>
      <c r="H1041" s="238"/>
      <c r="I1041" s="238" t="s">
        <v>4111</v>
      </c>
      <c r="N1041" s="238">
        <v>2000</v>
      </c>
      <c r="R1041" s="238" t="s">
        <v>4171</v>
      </c>
      <c r="T1041" s="238" t="s">
        <v>4171</v>
      </c>
      <c r="U1041" s="238" t="s">
        <v>4171</v>
      </c>
      <c r="V1041" s="238" t="s">
        <v>4171</v>
      </c>
      <c r="W1041" s="238" t="s">
        <v>4171</v>
      </c>
      <c r="AB1041" s="238" t="s">
        <v>7213</v>
      </c>
    </row>
    <row r="1042" spans="1:28" x14ac:dyDescent="0.2">
      <c r="A1042" s="238">
        <v>330024</v>
      </c>
      <c r="B1042" s="238" t="s">
        <v>765</v>
      </c>
      <c r="C1042" s="238" t="s">
        <v>205</v>
      </c>
      <c r="D1042" s="238" t="s">
        <v>925</v>
      </c>
      <c r="H1042" s="238"/>
      <c r="I1042" s="238" t="s">
        <v>4111</v>
      </c>
      <c r="N1042" s="238">
        <v>2000</v>
      </c>
      <c r="V1042" s="238" t="s">
        <v>4171</v>
      </c>
      <c r="AB1042" s="238" t="s">
        <v>7214</v>
      </c>
    </row>
    <row r="1043" spans="1:28" x14ac:dyDescent="0.2">
      <c r="A1043" s="238">
        <v>337471</v>
      </c>
      <c r="B1043" s="238" t="s">
        <v>3598</v>
      </c>
      <c r="C1043" s="238" t="s">
        <v>400</v>
      </c>
      <c r="D1043" s="238" t="s">
        <v>3599</v>
      </c>
      <c r="H1043" s="238"/>
      <c r="I1043" s="238" t="s">
        <v>4111</v>
      </c>
      <c r="N1043" s="238">
        <v>2000</v>
      </c>
      <c r="V1043" s="238" t="s">
        <v>4171</v>
      </c>
      <c r="W1043" s="238" t="s">
        <v>4171</v>
      </c>
    </row>
    <row r="1044" spans="1:28" x14ac:dyDescent="0.2">
      <c r="A1044" s="238">
        <v>337936</v>
      </c>
      <c r="B1044" s="238" t="s">
        <v>3512</v>
      </c>
      <c r="C1044" s="238" t="s">
        <v>485</v>
      </c>
      <c r="D1044" s="238" t="s">
        <v>3442</v>
      </c>
      <c r="E1044" s="238" t="s">
        <v>65</v>
      </c>
      <c r="F1044" s="239">
        <v>35347</v>
      </c>
      <c r="G1044" s="238" t="s">
        <v>84</v>
      </c>
      <c r="H1044" s="238" t="s">
        <v>4110</v>
      </c>
      <c r="I1044" s="238" t="s">
        <v>4111</v>
      </c>
      <c r="J1044" s="238" t="s">
        <v>87</v>
      </c>
      <c r="L1044" s="238" t="s">
        <v>84</v>
      </c>
      <c r="O1044" s="238">
        <v>2224</v>
      </c>
      <c r="P1044" s="239">
        <v>44599</v>
      </c>
      <c r="Q1044" s="238">
        <v>1000</v>
      </c>
      <c r="X1044" s="238" t="s">
        <v>6056</v>
      </c>
      <c r="Y1044" s="238" t="s">
        <v>6056</v>
      </c>
      <c r="Z1044" s="238" t="s">
        <v>6057</v>
      </c>
      <c r="AA1044" s="238" t="s">
        <v>5109</v>
      </c>
    </row>
    <row r="1045" spans="1:28" x14ac:dyDescent="0.2">
      <c r="A1045" s="238">
        <v>338503</v>
      </c>
      <c r="B1045" s="238" t="s">
        <v>4581</v>
      </c>
      <c r="C1045" s="238" t="s">
        <v>3517</v>
      </c>
      <c r="D1045" s="238" t="s">
        <v>3442</v>
      </c>
      <c r="E1045" s="238" t="s">
        <v>65</v>
      </c>
      <c r="F1045" s="239">
        <v>23925</v>
      </c>
      <c r="G1045" s="238" t="s">
        <v>6393</v>
      </c>
      <c r="H1045" s="238" t="s">
        <v>4110</v>
      </c>
      <c r="I1045" s="238" t="s">
        <v>4111</v>
      </c>
      <c r="J1045" s="238" t="s">
        <v>87</v>
      </c>
      <c r="K1045" s="238">
        <v>1989</v>
      </c>
      <c r="L1045" s="238" t="s">
        <v>84</v>
      </c>
      <c r="X1045" s="238" t="s">
        <v>6394</v>
      </c>
      <c r="Y1045" s="238" t="s">
        <v>6395</v>
      </c>
      <c r="Z1045" s="238" t="s">
        <v>6396</v>
      </c>
      <c r="AA1045" s="238" t="s">
        <v>5912</v>
      </c>
    </row>
    <row r="1046" spans="1:28" x14ac:dyDescent="0.2">
      <c r="A1046" s="238">
        <v>337884</v>
      </c>
      <c r="B1046" s="238" t="s">
        <v>3800</v>
      </c>
      <c r="C1046" s="238" t="s">
        <v>203</v>
      </c>
      <c r="D1046" s="238" t="s">
        <v>3500</v>
      </c>
      <c r="E1046" s="238" t="s">
        <v>65</v>
      </c>
      <c r="F1046" s="239">
        <v>36628</v>
      </c>
      <c r="G1046" s="238" t="s">
        <v>5319</v>
      </c>
      <c r="H1046" s="238" t="s">
        <v>4113</v>
      </c>
      <c r="I1046" s="238" t="s">
        <v>4111</v>
      </c>
      <c r="J1046" s="238" t="s">
        <v>87</v>
      </c>
      <c r="L1046" s="238" t="s">
        <v>84</v>
      </c>
      <c r="X1046" s="238" t="s">
        <v>6289</v>
      </c>
      <c r="Y1046" s="238" t="s">
        <v>6289</v>
      </c>
      <c r="Z1046" s="238" t="s">
        <v>6290</v>
      </c>
      <c r="AA1046" s="238" t="s">
        <v>6291</v>
      </c>
    </row>
    <row r="1047" spans="1:28" x14ac:dyDescent="0.2">
      <c r="A1047" s="238">
        <v>329167</v>
      </c>
      <c r="B1047" s="238" t="s">
        <v>2805</v>
      </c>
      <c r="C1047" s="238" t="s">
        <v>198</v>
      </c>
      <c r="D1047" s="238" t="s">
        <v>458</v>
      </c>
      <c r="H1047" s="238"/>
      <c r="I1047" s="238" t="s">
        <v>4111</v>
      </c>
      <c r="N1047" s="238">
        <v>2000</v>
      </c>
      <c r="R1047" s="238" t="s">
        <v>4171</v>
      </c>
      <c r="S1047" s="238" t="s">
        <v>4171</v>
      </c>
      <c r="U1047" s="238" t="s">
        <v>4171</v>
      </c>
      <c r="V1047" s="238" t="s">
        <v>4171</v>
      </c>
      <c r="W1047" s="238" t="s">
        <v>4171</v>
      </c>
      <c r="AB1047" s="238" t="s">
        <v>7213</v>
      </c>
    </row>
    <row r="1048" spans="1:28" x14ac:dyDescent="0.2">
      <c r="A1048" s="238">
        <v>328123</v>
      </c>
      <c r="B1048" s="238" t="s">
        <v>856</v>
      </c>
      <c r="C1048" s="238" t="s">
        <v>195</v>
      </c>
      <c r="D1048" s="238" t="s">
        <v>458</v>
      </c>
      <c r="H1048" s="238"/>
      <c r="I1048" s="238" t="s">
        <v>4111</v>
      </c>
      <c r="N1048" s="238">
        <v>2000</v>
      </c>
      <c r="V1048" s="238" t="s">
        <v>4171</v>
      </c>
      <c r="W1048" s="238" t="s">
        <v>4171</v>
      </c>
    </row>
    <row r="1049" spans="1:28" x14ac:dyDescent="0.2">
      <c r="A1049" s="238">
        <v>336937</v>
      </c>
      <c r="B1049" s="238" t="s">
        <v>3403</v>
      </c>
      <c r="C1049" s="238" t="s">
        <v>195</v>
      </c>
      <c r="D1049" s="238" t="s">
        <v>458</v>
      </c>
      <c r="E1049" s="238" t="s">
        <v>65</v>
      </c>
      <c r="F1049" s="239">
        <v>27760</v>
      </c>
      <c r="G1049" s="238" t="s">
        <v>84</v>
      </c>
      <c r="H1049" s="238" t="s">
        <v>4110</v>
      </c>
      <c r="I1049" s="238" t="s">
        <v>4111</v>
      </c>
      <c r="J1049" s="238" t="s">
        <v>87</v>
      </c>
      <c r="L1049" s="238" t="s">
        <v>84</v>
      </c>
      <c r="X1049" s="238" t="s">
        <v>5817</v>
      </c>
      <c r="Y1049" s="238" t="s">
        <v>5817</v>
      </c>
      <c r="Z1049" s="238" t="s">
        <v>5818</v>
      </c>
      <c r="AA1049" s="238" t="s">
        <v>5819</v>
      </c>
    </row>
    <row r="1050" spans="1:28" x14ac:dyDescent="0.2">
      <c r="A1050" s="238">
        <v>329322</v>
      </c>
      <c r="B1050" s="238" t="s">
        <v>2306</v>
      </c>
      <c r="C1050" s="238" t="s">
        <v>592</v>
      </c>
      <c r="D1050" s="238" t="s">
        <v>458</v>
      </c>
      <c r="H1050" s="238"/>
      <c r="I1050" s="238" t="s">
        <v>4111</v>
      </c>
      <c r="N1050" s="238">
        <v>2000</v>
      </c>
      <c r="S1050" s="238" t="s">
        <v>4171</v>
      </c>
      <c r="T1050" s="238" t="s">
        <v>4171</v>
      </c>
      <c r="U1050" s="238" t="s">
        <v>4171</v>
      </c>
      <c r="V1050" s="238" t="s">
        <v>4171</v>
      </c>
      <c r="W1050" s="238" t="s">
        <v>4171</v>
      </c>
      <c r="AB1050" s="238" t="s">
        <v>7213</v>
      </c>
    </row>
    <row r="1051" spans="1:28" x14ac:dyDescent="0.2">
      <c r="A1051" s="238">
        <v>338179</v>
      </c>
      <c r="B1051" s="238" t="s">
        <v>3946</v>
      </c>
      <c r="C1051" s="238" t="s">
        <v>388</v>
      </c>
      <c r="D1051" s="238" t="s">
        <v>387</v>
      </c>
      <c r="H1051" s="238"/>
      <c r="I1051" s="238" t="s">
        <v>4111</v>
      </c>
      <c r="N1051" s="238">
        <v>2000</v>
      </c>
      <c r="V1051" s="238" t="s">
        <v>4171</v>
      </c>
      <c r="W1051" s="238" t="s">
        <v>4171</v>
      </c>
    </row>
    <row r="1052" spans="1:28" x14ac:dyDescent="0.2">
      <c r="A1052" s="238">
        <v>330828</v>
      </c>
      <c r="B1052" s="238" t="s">
        <v>4475</v>
      </c>
      <c r="C1052" s="238" t="s">
        <v>624</v>
      </c>
      <c r="D1052" s="238" t="s">
        <v>387</v>
      </c>
      <c r="H1052" s="238"/>
      <c r="I1052" s="238" t="s">
        <v>4111</v>
      </c>
      <c r="N1052" s="238">
        <v>2000</v>
      </c>
      <c r="S1052" s="238" t="s">
        <v>4171</v>
      </c>
      <c r="U1052" s="238" t="s">
        <v>4171</v>
      </c>
      <c r="V1052" s="238" t="s">
        <v>4171</v>
      </c>
      <c r="AB1052" s="238" t="s">
        <v>7214</v>
      </c>
    </row>
    <row r="1053" spans="1:28" x14ac:dyDescent="0.2">
      <c r="A1053" s="238">
        <v>335286</v>
      </c>
      <c r="B1053" s="238" t="s">
        <v>2939</v>
      </c>
      <c r="C1053" s="238" t="s">
        <v>340</v>
      </c>
      <c r="D1053" s="238" t="s">
        <v>387</v>
      </c>
      <c r="H1053" s="238"/>
      <c r="I1053" s="238" t="s">
        <v>4111</v>
      </c>
      <c r="N1053" s="238">
        <v>2000</v>
      </c>
      <c r="U1053" s="238" t="s">
        <v>4171</v>
      </c>
      <c r="V1053" s="238" t="s">
        <v>4171</v>
      </c>
      <c r="W1053" s="238" t="s">
        <v>4171</v>
      </c>
    </row>
    <row r="1054" spans="1:28" x14ac:dyDescent="0.2">
      <c r="A1054" s="238">
        <v>333839</v>
      </c>
      <c r="B1054" s="238" t="s">
        <v>1343</v>
      </c>
      <c r="C1054" s="238" t="s">
        <v>195</v>
      </c>
      <c r="D1054" s="238" t="s">
        <v>1344</v>
      </c>
      <c r="H1054" s="238"/>
      <c r="I1054" s="238" t="s">
        <v>4111</v>
      </c>
      <c r="N1054" s="238">
        <v>2000</v>
      </c>
      <c r="U1054" s="238" t="s">
        <v>4171</v>
      </c>
      <c r="V1054" s="238" t="s">
        <v>4171</v>
      </c>
      <c r="W1054" s="238" t="s">
        <v>4171</v>
      </c>
      <c r="AB1054" s="238" t="s">
        <v>7213</v>
      </c>
    </row>
    <row r="1055" spans="1:28" x14ac:dyDescent="0.2">
      <c r="A1055" s="238">
        <v>325639</v>
      </c>
      <c r="B1055" s="238" t="s">
        <v>1445</v>
      </c>
      <c r="C1055" s="238" t="s">
        <v>276</v>
      </c>
      <c r="D1055" s="238" t="s">
        <v>1157</v>
      </c>
      <c r="H1055" s="238"/>
      <c r="I1055" s="238" t="s">
        <v>4111</v>
      </c>
      <c r="N1055" s="238">
        <v>2000</v>
      </c>
      <c r="T1055" s="238" t="s">
        <v>4171</v>
      </c>
      <c r="U1055" s="238" t="s">
        <v>4171</v>
      </c>
      <c r="V1055" s="238" t="s">
        <v>4171</v>
      </c>
      <c r="W1055" s="238" t="s">
        <v>4171</v>
      </c>
      <c r="AB1055" s="238" t="s">
        <v>7213</v>
      </c>
    </row>
    <row r="1056" spans="1:28" x14ac:dyDescent="0.2">
      <c r="A1056" s="238">
        <v>338509</v>
      </c>
      <c r="B1056" s="238" t="s">
        <v>4758</v>
      </c>
      <c r="C1056" s="238" t="s">
        <v>937</v>
      </c>
      <c r="D1056" s="238" t="s">
        <v>774</v>
      </c>
      <c r="E1056" s="238" t="s">
        <v>66</v>
      </c>
      <c r="F1056" s="239">
        <v>32916</v>
      </c>
      <c r="G1056" s="238" t="s">
        <v>6402</v>
      </c>
      <c r="H1056" s="238" t="s">
        <v>4110</v>
      </c>
      <c r="I1056" s="238" t="s">
        <v>4111</v>
      </c>
      <c r="J1056" s="238" t="s">
        <v>87</v>
      </c>
      <c r="K1056" s="238">
        <v>2009</v>
      </c>
      <c r="L1056" s="238" t="s">
        <v>86</v>
      </c>
      <c r="X1056" s="238" t="s">
        <v>6403</v>
      </c>
      <c r="Y1056" s="238" t="s">
        <v>6404</v>
      </c>
      <c r="Z1056" s="238" t="s">
        <v>6405</v>
      </c>
      <c r="AA1056" s="238" t="s">
        <v>5114</v>
      </c>
    </row>
    <row r="1057" spans="1:28" x14ac:dyDescent="0.2">
      <c r="A1057" s="238">
        <v>335327</v>
      </c>
      <c r="B1057" s="238" t="s">
        <v>1838</v>
      </c>
      <c r="C1057" s="238" t="s">
        <v>1697</v>
      </c>
      <c r="D1057" s="238" t="s">
        <v>774</v>
      </c>
      <c r="E1057" s="238" t="s">
        <v>66</v>
      </c>
      <c r="F1057" s="239">
        <v>31062</v>
      </c>
      <c r="G1057" s="238" t="s">
        <v>5678</v>
      </c>
      <c r="H1057" s="238" t="s">
        <v>4110</v>
      </c>
      <c r="I1057" s="238" t="s">
        <v>4111</v>
      </c>
      <c r="J1057" s="238" t="s">
        <v>85</v>
      </c>
      <c r="L1057" s="238" t="s">
        <v>84</v>
      </c>
      <c r="X1057" s="238" t="s">
        <v>5679</v>
      </c>
      <c r="Y1057" s="238" t="s">
        <v>5679</v>
      </c>
      <c r="Z1057" s="238" t="s">
        <v>5680</v>
      </c>
      <c r="AA1057" s="238" t="s">
        <v>5681</v>
      </c>
    </row>
    <row r="1058" spans="1:28" x14ac:dyDescent="0.2">
      <c r="A1058" s="238">
        <v>329568</v>
      </c>
      <c r="B1058" s="238" t="s">
        <v>2317</v>
      </c>
      <c r="C1058" s="238" t="s">
        <v>344</v>
      </c>
      <c r="D1058" s="238" t="s">
        <v>774</v>
      </c>
      <c r="H1058" s="238"/>
      <c r="I1058" s="238" t="s">
        <v>4111</v>
      </c>
      <c r="N1058" s="238">
        <v>2000</v>
      </c>
      <c r="S1058" s="238" t="s">
        <v>4171</v>
      </c>
      <c r="T1058" s="238" t="s">
        <v>4171</v>
      </c>
      <c r="U1058" s="238" t="s">
        <v>4171</v>
      </c>
      <c r="V1058" s="238" t="s">
        <v>4171</v>
      </c>
      <c r="W1058" s="238" t="s">
        <v>4171</v>
      </c>
      <c r="AB1058" s="238" t="s">
        <v>7213</v>
      </c>
    </row>
    <row r="1059" spans="1:28" x14ac:dyDescent="0.2">
      <c r="A1059" s="238">
        <v>336266</v>
      </c>
      <c r="B1059" s="238" t="s">
        <v>966</v>
      </c>
      <c r="C1059" s="238" t="s">
        <v>344</v>
      </c>
      <c r="D1059" s="238" t="s">
        <v>774</v>
      </c>
      <c r="E1059" s="238" t="s">
        <v>65</v>
      </c>
      <c r="F1059" s="239">
        <v>33623</v>
      </c>
      <c r="G1059" s="238" t="s">
        <v>6148</v>
      </c>
      <c r="H1059" s="238" t="s">
        <v>4110</v>
      </c>
      <c r="I1059" s="238" t="s">
        <v>4111</v>
      </c>
      <c r="J1059" s="238" t="s">
        <v>87</v>
      </c>
      <c r="L1059" s="238" t="s">
        <v>84</v>
      </c>
      <c r="X1059" s="238" t="s">
        <v>6149</v>
      </c>
      <c r="Y1059" s="238" t="s">
        <v>6149</v>
      </c>
      <c r="Z1059" s="238" t="s">
        <v>5833</v>
      </c>
      <c r="AA1059" s="238" t="s">
        <v>6150</v>
      </c>
    </row>
    <row r="1060" spans="1:28" x14ac:dyDescent="0.2">
      <c r="A1060" s="238">
        <v>330237</v>
      </c>
      <c r="B1060" s="238" t="s">
        <v>2331</v>
      </c>
      <c r="C1060" s="238" t="s">
        <v>506</v>
      </c>
      <c r="D1060" s="238" t="s">
        <v>2332</v>
      </c>
      <c r="H1060" s="238"/>
      <c r="I1060" s="238" t="s">
        <v>4111</v>
      </c>
      <c r="N1060" s="238">
        <v>2000</v>
      </c>
      <c r="S1060" s="238" t="s">
        <v>4171</v>
      </c>
      <c r="T1060" s="238" t="s">
        <v>4171</v>
      </c>
      <c r="U1060" s="238" t="s">
        <v>4171</v>
      </c>
      <c r="V1060" s="238" t="s">
        <v>4171</v>
      </c>
      <c r="W1060" s="238" t="s">
        <v>4171</v>
      </c>
      <c r="AB1060" s="238" t="s">
        <v>7213</v>
      </c>
    </row>
    <row r="1061" spans="1:28" x14ac:dyDescent="0.2">
      <c r="A1061" s="238">
        <v>337974</v>
      </c>
      <c r="B1061" s="238" t="s">
        <v>3489</v>
      </c>
      <c r="C1061" s="238" t="s">
        <v>196</v>
      </c>
      <c r="D1061" s="238" t="s">
        <v>3846</v>
      </c>
      <c r="H1061" s="238"/>
      <c r="I1061" s="238" t="s">
        <v>4111</v>
      </c>
      <c r="N1061" s="238">
        <v>2000</v>
      </c>
      <c r="V1061" s="238" t="s">
        <v>4171</v>
      </c>
      <c r="W1061" s="238" t="s">
        <v>4171</v>
      </c>
    </row>
    <row r="1062" spans="1:28" x14ac:dyDescent="0.2">
      <c r="A1062" s="238">
        <v>336673</v>
      </c>
      <c r="B1062" s="238" t="s">
        <v>3346</v>
      </c>
      <c r="C1062" s="238" t="s">
        <v>196</v>
      </c>
      <c r="D1062" s="238" t="s">
        <v>3347</v>
      </c>
      <c r="H1062" s="238"/>
      <c r="I1062" s="238" t="s">
        <v>4111</v>
      </c>
      <c r="N1062" s="238">
        <v>2000</v>
      </c>
      <c r="U1062" s="238" t="s">
        <v>4171</v>
      </c>
      <c r="V1062" s="238" t="s">
        <v>4171</v>
      </c>
      <c r="W1062" s="238" t="s">
        <v>4171</v>
      </c>
    </row>
    <row r="1063" spans="1:28" x14ac:dyDescent="0.2">
      <c r="A1063" s="238">
        <v>338790</v>
      </c>
      <c r="B1063" s="238" t="s">
        <v>4998</v>
      </c>
      <c r="C1063" s="238" t="s">
        <v>210</v>
      </c>
      <c r="D1063" s="238" t="s">
        <v>4458</v>
      </c>
      <c r="E1063" s="238" t="s">
        <v>66</v>
      </c>
      <c r="F1063" s="239">
        <v>36527</v>
      </c>
      <c r="G1063" s="238" t="s">
        <v>6999</v>
      </c>
      <c r="H1063" s="238" t="s">
        <v>4110</v>
      </c>
      <c r="I1063" s="238" t="s">
        <v>4111</v>
      </c>
      <c r="J1063" s="238" t="s">
        <v>85</v>
      </c>
      <c r="K1063" s="238">
        <v>2017</v>
      </c>
      <c r="L1063" s="238" t="s">
        <v>99</v>
      </c>
      <c r="X1063" s="238" t="s">
        <v>7000</v>
      </c>
      <c r="Y1063" s="238" t="s">
        <v>7001</v>
      </c>
      <c r="Z1063" s="238" t="s">
        <v>7002</v>
      </c>
      <c r="AA1063" s="238" t="s">
        <v>5112</v>
      </c>
    </row>
    <row r="1064" spans="1:28" x14ac:dyDescent="0.2">
      <c r="A1064" s="238">
        <v>304927</v>
      </c>
      <c r="B1064" s="238" t="s">
        <v>1874</v>
      </c>
      <c r="C1064" s="238" t="s">
        <v>1730</v>
      </c>
      <c r="D1064" s="238" t="s">
        <v>2695</v>
      </c>
      <c r="H1064" s="238"/>
      <c r="I1064" s="238" t="s">
        <v>4111</v>
      </c>
      <c r="N1064" s="238">
        <v>2000</v>
      </c>
      <c r="R1064" s="238" t="s">
        <v>4171</v>
      </c>
      <c r="S1064" s="238" t="s">
        <v>4171</v>
      </c>
      <c r="U1064" s="238" t="s">
        <v>4171</v>
      </c>
      <c r="V1064" s="238" t="s">
        <v>4171</v>
      </c>
      <c r="W1064" s="238" t="s">
        <v>4171</v>
      </c>
      <c r="AB1064" s="238" t="s">
        <v>7213</v>
      </c>
    </row>
    <row r="1065" spans="1:28" x14ac:dyDescent="0.2">
      <c r="A1065" s="238">
        <v>336148</v>
      </c>
      <c r="B1065" s="238" t="s">
        <v>3193</v>
      </c>
      <c r="C1065" s="238" t="s">
        <v>263</v>
      </c>
      <c r="D1065" s="238" t="s">
        <v>3194</v>
      </c>
      <c r="H1065" s="238"/>
      <c r="I1065" s="238" t="s">
        <v>4111</v>
      </c>
      <c r="N1065" s="238">
        <v>2000</v>
      </c>
      <c r="U1065" s="238" t="s">
        <v>4171</v>
      </c>
      <c r="V1065" s="238" t="s">
        <v>4171</v>
      </c>
      <c r="W1065" s="238" t="s">
        <v>4171</v>
      </c>
    </row>
    <row r="1066" spans="1:28" x14ac:dyDescent="0.2">
      <c r="A1066" s="238">
        <v>335503</v>
      </c>
      <c r="B1066" s="238" t="s">
        <v>1874</v>
      </c>
      <c r="C1066" s="238" t="s">
        <v>1730</v>
      </c>
      <c r="D1066" s="238" t="s">
        <v>1875</v>
      </c>
      <c r="H1066" s="238"/>
      <c r="I1066" s="238" t="s">
        <v>4111</v>
      </c>
      <c r="N1066" s="238">
        <v>2000</v>
      </c>
      <c r="U1066" s="238" t="s">
        <v>4171</v>
      </c>
      <c r="V1066" s="238" t="s">
        <v>4171</v>
      </c>
      <c r="W1066" s="238" t="s">
        <v>4171</v>
      </c>
    </row>
    <row r="1067" spans="1:28" x14ac:dyDescent="0.2">
      <c r="A1067" s="238">
        <v>335621</v>
      </c>
      <c r="B1067" s="238" t="s">
        <v>1903</v>
      </c>
      <c r="C1067" s="238" t="s">
        <v>1904</v>
      </c>
      <c r="D1067" s="238" t="s">
        <v>448</v>
      </c>
      <c r="H1067" s="238"/>
      <c r="I1067" s="238" t="s">
        <v>4111</v>
      </c>
      <c r="N1067" s="238">
        <v>2000</v>
      </c>
      <c r="U1067" s="238" t="s">
        <v>4171</v>
      </c>
      <c r="V1067" s="238" t="s">
        <v>4171</v>
      </c>
      <c r="W1067" s="238" t="s">
        <v>4171</v>
      </c>
    </row>
    <row r="1068" spans="1:28" x14ac:dyDescent="0.2">
      <c r="A1068" s="238">
        <v>334394</v>
      </c>
      <c r="B1068" s="238" t="s">
        <v>720</v>
      </c>
      <c r="C1068" s="238" t="s">
        <v>270</v>
      </c>
      <c r="D1068" s="238" t="s">
        <v>448</v>
      </c>
      <c r="H1068" s="238"/>
      <c r="I1068" s="238" t="s">
        <v>4111</v>
      </c>
      <c r="N1068" s="238">
        <v>2000</v>
      </c>
      <c r="S1068" s="238" t="s">
        <v>4171</v>
      </c>
      <c r="T1068" s="238" t="s">
        <v>4171</v>
      </c>
      <c r="U1068" s="238" t="s">
        <v>4171</v>
      </c>
      <c r="V1068" s="238" t="s">
        <v>4171</v>
      </c>
      <c r="W1068" s="238" t="s">
        <v>4171</v>
      </c>
      <c r="AB1068" s="238" t="s">
        <v>7213</v>
      </c>
    </row>
    <row r="1069" spans="1:28" x14ac:dyDescent="0.2">
      <c r="A1069" s="238">
        <v>338523</v>
      </c>
      <c r="B1069" s="238" t="s">
        <v>4639</v>
      </c>
      <c r="C1069" s="238" t="s">
        <v>1105</v>
      </c>
      <c r="D1069" s="238" t="s">
        <v>4640</v>
      </c>
      <c r="E1069" s="238" t="s">
        <v>66</v>
      </c>
      <c r="F1069" s="239">
        <v>31590</v>
      </c>
      <c r="G1069" s="238" t="s">
        <v>4047</v>
      </c>
      <c r="H1069" s="238" t="s">
        <v>4110</v>
      </c>
      <c r="I1069" s="238" t="s">
        <v>4111</v>
      </c>
      <c r="J1069" s="238" t="s">
        <v>87</v>
      </c>
      <c r="K1069" s="238">
        <v>2007</v>
      </c>
      <c r="L1069" s="238" t="s">
        <v>86</v>
      </c>
      <c r="X1069" s="238" t="s">
        <v>5162</v>
      </c>
      <c r="Y1069" s="238" t="s">
        <v>5163</v>
      </c>
      <c r="Z1069" s="238" t="s">
        <v>5164</v>
      </c>
      <c r="AA1069" s="238" t="s">
        <v>5165</v>
      </c>
    </row>
    <row r="1070" spans="1:28" x14ac:dyDescent="0.2">
      <c r="A1070" s="238">
        <v>327680</v>
      </c>
      <c r="B1070" s="238" t="s">
        <v>2781</v>
      </c>
      <c r="C1070" s="238" t="s">
        <v>203</v>
      </c>
      <c r="D1070" s="238" t="s">
        <v>842</v>
      </c>
      <c r="H1070" s="238"/>
      <c r="I1070" s="238" t="s">
        <v>4111</v>
      </c>
      <c r="N1070" s="238">
        <v>2000</v>
      </c>
      <c r="R1070" s="238" t="s">
        <v>4171</v>
      </c>
      <c r="S1070" s="238" t="s">
        <v>4171</v>
      </c>
      <c r="U1070" s="238" t="s">
        <v>4171</v>
      </c>
      <c r="V1070" s="238" t="s">
        <v>4171</v>
      </c>
      <c r="W1070" s="238" t="s">
        <v>4171</v>
      </c>
      <c r="AB1070" s="238" t="s">
        <v>7213</v>
      </c>
    </row>
    <row r="1071" spans="1:28" x14ac:dyDescent="0.2">
      <c r="A1071" s="238">
        <v>338740</v>
      </c>
      <c r="B1071" s="238" t="s">
        <v>4960</v>
      </c>
      <c r="C1071" s="238" t="s">
        <v>3807</v>
      </c>
      <c r="D1071" s="238" t="s">
        <v>842</v>
      </c>
      <c r="E1071" s="238" t="s">
        <v>65</v>
      </c>
      <c r="F1071" s="239">
        <v>37073</v>
      </c>
      <c r="G1071" s="238" t="s">
        <v>102</v>
      </c>
      <c r="H1071" s="238"/>
      <c r="I1071" s="238" t="s">
        <v>4111</v>
      </c>
      <c r="J1071" s="238" t="s">
        <v>85</v>
      </c>
      <c r="K1071" s="238">
        <v>2018</v>
      </c>
      <c r="L1071" s="238" t="s">
        <v>102</v>
      </c>
      <c r="X1071" s="238" t="s">
        <v>6902</v>
      </c>
      <c r="Y1071" s="238" t="s">
        <v>6903</v>
      </c>
      <c r="Z1071" s="238" t="s">
        <v>5164</v>
      </c>
      <c r="AA1071" s="238" t="s">
        <v>5112</v>
      </c>
    </row>
    <row r="1072" spans="1:28" x14ac:dyDescent="0.2">
      <c r="A1072" s="238">
        <v>335397</v>
      </c>
      <c r="B1072" s="238" t="s">
        <v>1854</v>
      </c>
      <c r="C1072" s="238" t="s">
        <v>637</v>
      </c>
      <c r="D1072" s="238" t="s">
        <v>842</v>
      </c>
      <c r="H1072" s="238"/>
      <c r="I1072" s="238" t="s">
        <v>4111</v>
      </c>
      <c r="N1072" s="238">
        <v>2000</v>
      </c>
      <c r="W1072" s="238" t="s">
        <v>4171</v>
      </c>
    </row>
    <row r="1073" spans="1:28" x14ac:dyDescent="0.2">
      <c r="A1073" s="238">
        <v>334455</v>
      </c>
      <c r="B1073" s="238" t="s">
        <v>1655</v>
      </c>
      <c r="C1073" s="238" t="s">
        <v>245</v>
      </c>
      <c r="D1073" s="238" t="s">
        <v>842</v>
      </c>
      <c r="H1073" s="238"/>
      <c r="I1073" s="238" t="s">
        <v>4111</v>
      </c>
      <c r="N1073" s="238">
        <v>2000</v>
      </c>
      <c r="T1073" s="238" t="s">
        <v>4171</v>
      </c>
      <c r="U1073" s="238" t="s">
        <v>4171</v>
      </c>
      <c r="V1073" s="238" t="s">
        <v>4171</v>
      </c>
      <c r="W1073" s="238" t="s">
        <v>4171</v>
      </c>
      <c r="AB1073" s="238" t="s">
        <v>7213</v>
      </c>
    </row>
    <row r="1074" spans="1:28" x14ac:dyDescent="0.2">
      <c r="A1074" s="238">
        <v>338775</v>
      </c>
      <c r="B1074" s="238" t="s">
        <v>4983</v>
      </c>
      <c r="C1074" s="238" t="s">
        <v>4533</v>
      </c>
      <c r="D1074" s="238" t="s">
        <v>842</v>
      </c>
      <c r="E1074" s="238" t="s">
        <v>66</v>
      </c>
      <c r="F1074" s="239">
        <v>32262</v>
      </c>
      <c r="G1074" s="238" t="s">
        <v>5123</v>
      </c>
      <c r="H1074" s="238" t="s">
        <v>4110</v>
      </c>
      <c r="I1074" s="238" t="s">
        <v>4111</v>
      </c>
      <c r="J1074" s="238" t="s">
        <v>87</v>
      </c>
      <c r="K1074" s="238">
        <v>2007</v>
      </c>
      <c r="L1074" s="238" t="s">
        <v>86</v>
      </c>
      <c r="X1074" s="238" t="s">
        <v>6968</v>
      </c>
      <c r="Y1074" s="238" t="s">
        <v>6969</v>
      </c>
      <c r="Z1074" s="238" t="s">
        <v>5164</v>
      </c>
      <c r="AA1074" s="238" t="s">
        <v>5896</v>
      </c>
    </row>
    <row r="1075" spans="1:28" x14ac:dyDescent="0.2">
      <c r="A1075" s="238">
        <v>336328</v>
      </c>
      <c r="B1075" s="238" t="s">
        <v>2075</v>
      </c>
      <c r="C1075" s="238" t="s">
        <v>967</v>
      </c>
      <c r="D1075" s="238" t="s">
        <v>842</v>
      </c>
      <c r="H1075" s="238"/>
      <c r="I1075" s="238" t="s">
        <v>4111</v>
      </c>
      <c r="N1075" s="238">
        <v>2000</v>
      </c>
      <c r="U1075" s="238" t="s">
        <v>4171</v>
      </c>
      <c r="V1075" s="238" t="s">
        <v>4171</v>
      </c>
      <c r="W1075" s="238" t="s">
        <v>4171</v>
      </c>
    </row>
    <row r="1076" spans="1:28" x14ac:dyDescent="0.2">
      <c r="A1076" s="238">
        <v>332417</v>
      </c>
      <c r="B1076" s="238" t="s">
        <v>1063</v>
      </c>
      <c r="C1076" s="238" t="s">
        <v>521</v>
      </c>
      <c r="D1076" s="238" t="s">
        <v>842</v>
      </c>
      <c r="H1076" s="238"/>
      <c r="I1076" s="238" t="s">
        <v>4111</v>
      </c>
      <c r="N1076" s="238">
        <v>2000</v>
      </c>
      <c r="U1076" s="238" t="s">
        <v>4171</v>
      </c>
      <c r="V1076" s="238" t="s">
        <v>4171</v>
      </c>
      <c r="W1076" s="238" t="s">
        <v>4171</v>
      </c>
      <c r="AB1076" s="238" t="s">
        <v>7213</v>
      </c>
    </row>
    <row r="1077" spans="1:28" x14ac:dyDescent="0.2">
      <c r="A1077" s="238">
        <v>333765</v>
      </c>
      <c r="B1077" s="238" t="s">
        <v>1581</v>
      </c>
      <c r="C1077" s="238" t="s">
        <v>195</v>
      </c>
      <c r="D1077" s="238" t="s">
        <v>842</v>
      </c>
      <c r="H1077" s="238"/>
      <c r="I1077" s="238" t="s">
        <v>4111</v>
      </c>
      <c r="N1077" s="238">
        <v>2000</v>
      </c>
      <c r="T1077" s="238" t="s">
        <v>4171</v>
      </c>
      <c r="U1077" s="238" t="s">
        <v>4171</v>
      </c>
      <c r="V1077" s="238" t="s">
        <v>4171</v>
      </c>
      <c r="W1077" s="238" t="s">
        <v>4171</v>
      </c>
      <c r="AB1077" s="238" t="s">
        <v>7213</v>
      </c>
    </row>
    <row r="1078" spans="1:28" x14ac:dyDescent="0.2">
      <c r="A1078" s="238">
        <v>336397</v>
      </c>
      <c r="B1078" s="238" t="s">
        <v>3276</v>
      </c>
      <c r="C1078" s="238" t="s">
        <v>195</v>
      </c>
      <c r="D1078" s="238" t="s">
        <v>842</v>
      </c>
      <c r="H1078" s="238"/>
      <c r="I1078" s="238" t="s">
        <v>4111</v>
      </c>
      <c r="N1078" s="238">
        <v>2000</v>
      </c>
      <c r="U1078" s="238" t="s">
        <v>4171</v>
      </c>
      <c r="V1078" s="238" t="s">
        <v>4171</v>
      </c>
      <c r="W1078" s="238" t="s">
        <v>4171</v>
      </c>
    </row>
    <row r="1079" spans="1:28" x14ac:dyDescent="0.2">
      <c r="A1079" s="238">
        <v>335062</v>
      </c>
      <c r="B1079" s="238" t="s">
        <v>1779</v>
      </c>
      <c r="C1079" s="238" t="s">
        <v>496</v>
      </c>
      <c r="D1079" s="238" t="s">
        <v>1091</v>
      </c>
      <c r="H1079" s="238"/>
      <c r="I1079" s="238" t="s">
        <v>4111</v>
      </c>
      <c r="N1079" s="238">
        <v>2000</v>
      </c>
      <c r="U1079" s="238" t="s">
        <v>4171</v>
      </c>
      <c r="V1079" s="238" t="s">
        <v>4171</v>
      </c>
      <c r="W1079" s="238" t="s">
        <v>4171</v>
      </c>
    </row>
    <row r="1080" spans="1:28" x14ac:dyDescent="0.2">
      <c r="A1080" s="238">
        <v>331905</v>
      </c>
      <c r="B1080" s="238" t="s">
        <v>1523</v>
      </c>
      <c r="C1080" s="238" t="s">
        <v>846</v>
      </c>
      <c r="D1080" s="238" t="s">
        <v>1091</v>
      </c>
      <c r="H1080" s="238"/>
      <c r="I1080" s="238" t="s">
        <v>4111</v>
      </c>
      <c r="N1080" s="238">
        <v>2000</v>
      </c>
      <c r="T1080" s="238" t="s">
        <v>4171</v>
      </c>
      <c r="U1080" s="238" t="s">
        <v>4171</v>
      </c>
      <c r="V1080" s="238" t="s">
        <v>4171</v>
      </c>
      <c r="W1080" s="238" t="s">
        <v>4171</v>
      </c>
      <c r="AB1080" s="238" t="s">
        <v>7213</v>
      </c>
    </row>
    <row r="1081" spans="1:28" x14ac:dyDescent="0.2">
      <c r="A1081" s="238">
        <v>338531</v>
      </c>
      <c r="B1081" s="238" t="s">
        <v>4779</v>
      </c>
      <c r="C1081" s="238" t="s">
        <v>4386</v>
      </c>
      <c r="D1081" s="238" t="s">
        <v>837</v>
      </c>
      <c r="E1081" s="238" t="s">
        <v>65</v>
      </c>
      <c r="F1081" s="239">
        <v>34064</v>
      </c>
      <c r="G1081" s="238" t="s">
        <v>4002</v>
      </c>
      <c r="H1081" s="238" t="s">
        <v>4110</v>
      </c>
      <c r="I1081" s="238" t="s">
        <v>4111</v>
      </c>
      <c r="J1081" s="238" t="s">
        <v>87</v>
      </c>
      <c r="K1081" s="238">
        <v>2019</v>
      </c>
      <c r="L1081" s="238" t="s">
        <v>84</v>
      </c>
      <c r="X1081" s="238" t="s">
        <v>6453</v>
      </c>
      <c r="Y1081" s="238" t="s">
        <v>6454</v>
      </c>
      <c r="Z1081" s="238" t="s">
        <v>6455</v>
      </c>
      <c r="AA1081" s="238" t="s">
        <v>5123</v>
      </c>
    </row>
    <row r="1082" spans="1:28" x14ac:dyDescent="0.2">
      <c r="A1082" s="238">
        <v>336763</v>
      </c>
      <c r="B1082" s="238" t="s">
        <v>3368</v>
      </c>
      <c r="C1082" s="238" t="s">
        <v>205</v>
      </c>
      <c r="D1082" s="238" t="s">
        <v>837</v>
      </c>
      <c r="H1082" s="238"/>
      <c r="I1082" s="238" t="s">
        <v>4111</v>
      </c>
      <c r="N1082" s="238">
        <v>2000</v>
      </c>
      <c r="U1082" s="238" t="s">
        <v>4171</v>
      </c>
      <c r="V1082" s="238" t="s">
        <v>4171</v>
      </c>
      <c r="W1082" s="238" t="s">
        <v>4171</v>
      </c>
    </row>
    <row r="1083" spans="1:28" x14ac:dyDescent="0.2">
      <c r="A1083" s="238">
        <v>331707</v>
      </c>
      <c r="B1083" s="238" t="s">
        <v>4238</v>
      </c>
      <c r="C1083" s="238" t="s">
        <v>299</v>
      </c>
      <c r="D1083" s="238" t="s">
        <v>659</v>
      </c>
      <c r="H1083" s="238"/>
      <c r="I1083" s="238" t="s">
        <v>4111</v>
      </c>
      <c r="N1083" s="238">
        <v>2000</v>
      </c>
      <c r="U1083" s="238" t="s">
        <v>4171</v>
      </c>
      <c r="V1083" s="238" t="s">
        <v>4171</v>
      </c>
      <c r="AB1083" s="238" t="s">
        <v>7214</v>
      </c>
    </row>
    <row r="1084" spans="1:28" x14ac:dyDescent="0.2">
      <c r="A1084" s="238">
        <v>332701</v>
      </c>
      <c r="B1084" s="238" t="s">
        <v>1550</v>
      </c>
      <c r="C1084" s="238" t="s">
        <v>198</v>
      </c>
      <c r="D1084" s="238" t="s">
        <v>659</v>
      </c>
      <c r="H1084" s="238"/>
      <c r="I1084" s="238" t="s">
        <v>4111</v>
      </c>
      <c r="N1084" s="238">
        <v>2000</v>
      </c>
      <c r="T1084" s="238" t="s">
        <v>4171</v>
      </c>
      <c r="U1084" s="238" t="s">
        <v>4171</v>
      </c>
      <c r="V1084" s="238" t="s">
        <v>4171</v>
      </c>
      <c r="W1084" s="238" t="s">
        <v>4171</v>
      </c>
      <c r="AB1084" s="238" t="s">
        <v>7213</v>
      </c>
    </row>
    <row r="1085" spans="1:28" x14ac:dyDescent="0.2">
      <c r="A1085" s="238">
        <v>335869</v>
      </c>
      <c r="B1085" s="238" t="s">
        <v>3110</v>
      </c>
      <c r="C1085" s="238" t="s">
        <v>1005</v>
      </c>
      <c r="D1085" s="238" t="s">
        <v>659</v>
      </c>
      <c r="H1085" s="238"/>
      <c r="I1085" s="238" t="s">
        <v>4111</v>
      </c>
      <c r="N1085" s="238">
        <v>2000</v>
      </c>
      <c r="U1085" s="238" t="s">
        <v>4171</v>
      </c>
      <c r="V1085" s="238" t="s">
        <v>4171</v>
      </c>
      <c r="W1085" s="238" t="s">
        <v>4171</v>
      </c>
    </row>
    <row r="1086" spans="1:28" x14ac:dyDescent="0.2">
      <c r="A1086" s="238">
        <v>336529</v>
      </c>
      <c r="B1086" s="238" t="s">
        <v>2135</v>
      </c>
      <c r="C1086" s="238" t="s">
        <v>402</v>
      </c>
      <c r="D1086" s="238" t="s">
        <v>2136</v>
      </c>
      <c r="H1086" s="238"/>
      <c r="I1086" s="238" t="s">
        <v>4111</v>
      </c>
      <c r="N1086" s="238">
        <v>2000</v>
      </c>
      <c r="U1086" s="238" t="s">
        <v>4171</v>
      </c>
      <c r="V1086" s="238" t="s">
        <v>4171</v>
      </c>
      <c r="W1086" s="238" t="s">
        <v>4171</v>
      </c>
    </row>
    <row r="1087" spans="1:28" x14ac:dyDescent="0.2">
      <c r="A1087" s="238">
        <v>330526</v>
      </c>
      <c r="B1087" s="238" t="s">
        <v>1086</v>
      </c>
      <c r="C1087" s="238" t="s">
        <v>626</v>
      </c>
      <c r="D1087" s="238" t="s">
        <v>2339</v>
      </c>
      <c r="H1087" s="238"/>
      <c r="I1087" s="238" t="s">
        <v>4111</v>
      </c>
      <c r="N1087" s="238">
        <v>2000</v>
      </c>
      <c r="S1087" s="238" t="s">
        <v>4171</v>
      </c>
      <c r="T1087" s="238" t="s">
        <v>4171</v>
      </c>
      <c r="U1087" s="238" t="s">
        <v>4171</v>
      </c>
      <c r="V1087" s="238" t="s">
        <v>4171</v>
      </c>
      <c r="W1087" s="238" t="s">
        <v>4171</v>
      </c>
      <c r="AB1087" s="238" t="s">
        <v>7213</v>
      </c>
    </row>
    <row r="1088" spans="1:28" x14ac:dyDescent="0.2">
      <c r="A1088" s="238">
        <v>337744</v>
      </c>
      <c r="B1088" s="238" t="s">
        <v>3730</v>
      </c>
      <c r="C1088" s="238" t="s">
        <v>450</v>
      </c>
      <c r="D1088" s="238" t="s">
        <v>3731</v>
      </c>
      <c r="E1088" s="238" t="s">
        <v>65</v>
      </c>
      <c r="F1088" s="239">
        <v>33184</v>
      </c>
      <c r="G1088" s="238" t="s">
        <v>84</v>
      </c>
      <c r="H1088" s="238" t="s">
        <v>4110</v>
      </c>
      <c r="I1088" s="238" t="s">
        <v>4111</v>
      </c>
      <c r="J1088" s="238" t="s">
        <v>87</v>
      </c>
      <c r="L1088" s="238" t="s">
        <v>86</v>
      </c>
      <c r="O1088" s="238">
        <v>2373</v>
      </c>
      <c r="P1088" s="239">
        <v>44600</v>
      </c>
      <c r="Q1088" s="238">
        <v>18000</v>
      </c>
      <c r="X1088" s="238" t="s">
        <v>6047</v>
      </c>
      <c r="Y1088" s="238" t="s">
        <v>6047</v>
      </c>
      <c r="Z1088" s="238" t="s">
        <v>6048</v>
      </c>
      <c r="AA1088" s="238" t="s">
        <v>6049</v>
      </c>
    </row>
    <row r="1089" spans="1:28" x14ac:dyDescent="0.2">
      <c r="A1089" s="238">
        <v>337975</v>
      </c>
      <c r="B1089" s="238" t="s">
        <v>635</v>
      </c>
      <c r="C1089" s="238" t="s">
        <v>232</v>
      </c>
      <c r="D1089" s="238" t="s">
        <v>3847</v>
      </c>
      <c r="H1089" s="238"/>
      <c r="I1089" s="238" t="s">
        <v>4111</v>
      </c>
      <c r="N1089" s="238">
        <v>2000</v>
      </c>
      <c r="V1089" s="238" t="s">
        <v>4171</v>
      </c>
      <c r="W1089" s="238" t="s">
        <v>4171</v>
      </c>
    </row>
    <row r="1090" spans="1:28" x14ac:dyDescent="0.2">
      <c r="A1090" s="238">
        <v>336603</v>
      </c>
      <c r="B1090" s="238" t="s">
        <v>2152</v>
      </c>
      <c r="C1090" s="238" t="s">
        <v>232</v>
      </c>
      <c r="D1090" s="238" t="s">
        <v>316</v>
      </c>
      <c r="H1090" s="238"/>
      <c r="I1090" s="238" t="s">
        <v>4111</v>
      </c>
      <c r="N1090" s="238">
        <v>2000</v>
      </c>
      <c r="W1090" s="238" t="s">
        <v>4171</v>
      </c>
    </row>
    <row r="1091" spans="1:28" x14ac:dyDescent="0.2">
      <c r="A1091" s="238">
        <v>337947</v>
      </c>
      <c r="B1091" s="238" t="s">
        <v>3225</v>
      </c>
      <c r="C1091" s="238" t="s">
        <v>232</v>
      </c>
      <c r="D1091" s="238" t="s">
        <v>316</v>
      </c>
      <c r="E1091" s="238" t="s">
        <v>65</v>
      </c>
      <c r="F1091" s="239">
        <v>32599</v>
      </c>
      <c r="G1091" s="238" t="s">
        <v>5583</v>
      </c>
      <c r="H1091" s="238" t="s">
        <v>4110</v>
      </c>
      <c r="I1091" s="238" t="s">
        <v>4111</v>
      </c>
      <c r="J1091" s="238" t="s">
        <v>87</v>
      </c>
      <c r="L1091" s="238" t="s">
        <v>84</v>
      </c>
      <c r="X1091" s="238" t="s">
        <v>6294</v>
      </c>
      <c r="Y1091" s="238" t="s">
        <v>6294</v>
      </c>
      <c r="Z1091" s="238" t="s">
        <v>5940</v>
      </c>
      <c r="AA1091" s="238" t="s">
        <v>5117</v>
      </c>
    </row>
    <row r="1092" spans="1:28" x14ac:dyDescent="0.2">
      <c r="A1092" s="238">
        <v>325363</v>
      </c>
      <c r="B1092" s="238" t="s">
        <v>1442</v>
      </c>
      <c r="C1092" s="238" t="s">
        <v>203</v>
      </c>
      <c r="D1092" s="238" t="s">
        <v>316</v>
      </c>
      <c r="H1092" s="238"/>
      <c r="I1092" s="238" t="s">
        <v>4111</v>
      </c>
      <c r="N1092" s="238">
        <v>2000</v>
      </c>
      <c r="T1092" s="238" t="s">
        <v>4171</v>
      </c>
      <c r="U1092" s="238" t="s">
        <v>4171</v>
      </c>
      <c r="V1092" s="238" t="s">
        <v>4171</v>
      </c>
      <c r="W1092" s="238" t="s">
        <v>4171</v>
      </c>
    </row>
    <row r="1093" spans="1:28" x14ac:dyDescent="0.2">
      <c r="A1093" s="238">
        <v>337721</v>
      </c>
      <c r="B1093" s="238" t="s">
        <v>3719</v>
      </c>
      <c r="C1093" s="238" t="s">
        <v>203</v>
      </c>
      <c r="D1093" s="238" t="s">
        <v>316</v>
      </c>
      <c r="H1093" s="238"/>
      <c r="I1093" s="238" t="s">
        <v>4111</v>
      </c>
      <c r="N1093" s="238">
        <v>2000</v>
      </c>
      <c r="V1093" s="238" t="s">
        <v>4171</v>
      </c>
      <c r="W1093" s="238" t="s">
        <v>4171</v>
      </c>
    </row>
    <row r="1094" spans="1:28" x14ac:dyDescent="0.2">
      <c r="A1094" s="238">
        <v>334235</v>
      </c>
      <c r="B1094" s="238" t="s">
        <v>2558</v>
      </c>
      <c r="C1094" s="238" t="s">
        <v>631</v>
      </c>
      <c r="D1094" s="238" t="s">
        <v>316</v>
      </c>
      <c r="H1094" s="238"/>
      <c r="I1094" s="238" t="s">
        <v>4111</v>
      </c>
      <c r="N1094" s="238">
        <v>2000</v>
      </c>
      <c r="S1094" s="238" t="s">
        <v>4171</v>
      </c>
      <c r="T1094" s="238" t="s">
        <v>4171</v>
      </c>
      <c r="U1094" s="238" t="s">
        <v>4171</v>
      </c>
      <c r="V1094" s="238" t="s">
        <v>4171</v>
      </c>
      <c r="W1094" s="238" t="s">
        <v>4171</v>
      </c>
      <c r="AB1094" s="238" t="s">
        <v>7213</v>
      </c>
    </row>
    <row r="1095" spans="1:28" x14ac:dyDescent="0.2">
      <c r="A1095" s="238">
        <v>336007</v>
      </c>
      <c r="B1095" s="238" t="s">
        <v>3154</v>
      </c>
      <c r="C1095" s="238" t="s">
        <v>522</v>
      </c>
      <c r="D1095" s="238" t="s">
        <v>316</v>
      </c>
      <c r="H1095" s="238"/>
      <c r="I1095" s="238" t="s">
        <v>4111</v>
      </c>
      <c r="N1095" s="238">
        <v>2000</v>
      </c>
      <c r="U1095" s="238" t="s">
        <v>4171</v>
      </c>
      <c r="V1095" s="238" t="s">
        <v>4171</v>
      </c>
      <c r="W1095" s="238" t="s">
        <v>4171</v>
      </c>
    </row>
    <row r="1096" spans="1:28" x14ac:dyDescent="0.2">
      <c r="A1096" s="238">
        <v>320831</v>
      </c>
      <c r="B1096" s="238" t="s">
        <v>963</v>
      </c>
      <c r="C1096" s="238" t="s">
        <v>923</v>
      </c>
      <c r="D1096" s="238" t="s">
        <v>316</v>
      </c>
      <c r="H1096" s="238"/>
      <c r="I1096" s="238" t="s">
        <v>4111</v>
      </c>
      <c r="N1096" s="238">
        <v>2000</v>
      </c>
      <c r="R1096" s="238" t="s">
        <v>4171</v>
      </c>
      <c r="S1096" s="238" t="s">
        <v>4171</v>
      </c>
      <c r="U1096" s="238" t="s">
        <v>4171</v>
      </c>
      <c r="V1096" s="238" t="s">
        <v>4171</v>
      </c>
      <c r="W1096" s="238" t="s">
        <v>4171</v>
      </c>
      <c r="AB1096" s="238" t="s">
        <v>7213</v>
      </c>
    </row>
    <row r="1097" spans="1:28" x14ac:dyDescent="0.2">
      <c r="A1097" s="238">
        <v>336441</v>
      </c>
      <c r="B1097" s="238" t="s">
        <v>3291</v>
      </c>
      <c r="C1097" s="238" t="s">
        <v>3292</v>
      </c>
      <c r="D1097" s="238" t="s">
        <v>316</v>
      </c>
      <c r="H1097" s="238"/>
      <c r="I1097" s="238" t="s">
        <v>4111</v>
      </c>
      <c r="N1097" s="238">
        <v>2000</v>
      </c>
      <c r="U1097" s="238" t="s">
        <v>4171</v>
      </c>
      <c r="V1097" s="238" t="s">
        <v>4171</v>
      </c>
      <c r="W1097" s="238" t="s">
        <v>4171</v>
      </c>
    </row>
    <row r="1098" spans="1:28" x14ac:dyDescent="0.2">
      <c r="A1098" s="238">
        <v>338690</v>
      </c>
      <c r="B1098" s="238" t="s">
        <v>4601</v>
      </c>
      <c r="C1098" s="238" t="s">
        <v>267</v>
      </c>
      <c r="D1098" s="238" t="s">
        <v>316</v>
      </c>
      <c r="E1098" s="238" t="s">
        <v>65</v>
      </c>
      <c r="F1098" s="239">
        <v>31922</v>
      </c>
      <c r="G1098" s="238" t="s">
        <v>5116</v>
      </c>
      <c r="H1098" s="238" t="s">
        <v>6077</v>
      </c>
      <c r="I1098" s="238" t="s">
        <v>4111</v>
      </c>
      <c r="J1098" s="238" t="s">
        <v>87</v>
      </c>
      <c r="K1098" s="238">
        <v>2014</v>
      </c>
      <c r="L1098" s="238" t="s">
        <v>86</v>
      </c>
      <c r="O1098" s="238">
        <v>2485</v>
      </c>
      <c r="P1098" s="239">
        <v>44602</v>
      </c>
      <c r="Q1098" s="238">
        <v>3500</v>
      </c>
      <c r="X1098" s="238" t="s">
        <v>6078</v>
      </c>
      <c r="Y1098" s="238" t="s">
        <v>5910</v>
      </c>
      <c r="Z1098" s="238" t="s">
        <v>6079</v>
      </c>
      <c r="AA1098" s="238" t="s">
        <v>6080</v>
      </c>
    </row>
    <row r="1099" spans="1:28" x14ac:dyDescent="0.2">
      <c r="A1099" s="238">
        <v>329933</v>
      </c>
      <c r="B1099" s="238" t="s">
        <v>1488</v>
      </c>
      <c r="C1099" s="238" t="s">
        <v>1393</v>
      </c>
      <c r="D1099" s="238" t="s">
        <v>316</v>
      </c>
      <c r="H1099" s="238"/>
      <c r="I1099" s="238" t="s">
        <v>4111</v>
      </c>
      <c r="N1099" s="238">
        <v>2000</v>
      </c>
      <c r="T1099" s="238" t="s">
        <v>4171</v>
      </c>
      <c r="U1099" s="238" t="s">
        <v>4171</v>
      </c>
      <c r="V1099" s="238" t="s">
        <v>4171</v>
      </c>
      <c r="W1099" s="238" t="s">
        <v>4171</v>
      </c>
      <c r="AB1099" s="238" t="s">
        <v>7213</v>
      </c>
    </row>
    <row r="1100" spans="1:28" x14ac:dyDescent="0.2">
      <c r="A1100" s="238">
        <v>331640</v>
      </c>
      <c r="B1100" s="238" t="s">
        <v>1017</v>
      </c>
      <c r="C1100" s="238" t="s">
        <v>230</v>
      </c>
      <c r="D1100" s="238" t="s">
        <v>316</v>
      </c>
      <c r="H1100" s="238"/>
      <c r="I1100" s="238" t="s">
        <v>4111</v>
      </c>
      <c r="N1100" s="238">
        <v>2000</v>
      </c>
      <c r="W1100" s="238" t="s">
        <v>4171</v>
      </c>
    </row>
    <row r="1101" spans="1:28" x14ac:dyDescent="0.2">
      <c r="A1101" s="238">
        <v>337694</v>
      </c>
      <c r="B1101" s="238" t="s">
        <v>3447</v>
      </c>
      <c r="C1101" s="238" t="s">
        <v>198</v>
      </c>
      <c r="D1101" s="238" t="s">
        <v>316</v>
      </c>
      <c r="H1101" s="238"/>
      <c r="I1101" s="238" t="s">
        <v>4111</v>
      </c>
      <c r="N1101" s="238">
        <v>2000</v>
      </c>
      <c r="V1101" s="238" t="s">
        <v>4171</v>
      </c>
      <c r="W1101" s="238" t="s">
        <v>4171</v>
      </c>
    </row>
    <row r="1102" spans="1:28" x14ac:dyDescent="0.2">
      <c r="A1102" s="238">
        <v>338216</v>
      </c>
      <c r="B1102" s="238" t="s">
        <v>3969</v>
      </c>
      <c r="C1102" s="238" t="s">
        <v>198</v>
      </c>
      <c r="D1102" s="238" t="s">
        <v>316</v>
      </c>
      <c r="H1102" s="238"/>
      <c r="I1102" s="238" t="s">
        <v>4111</v>
      </c>
      <c r="N1102" s="238">
        <v>2000</v>
      </c>
      <c r="V1102" s="238" t="s">
        <v>4171</v>
      </c>
      <c r="W1102" s="238" t="s">
        <v>4171</v>
      </c>
    </row>
    <row r="1103" spans="1:28" x14ac:dyDescent="0.2">
      <c r="A1103" s="238">
        <v>332442</v>
      </c>
      <c r="B1103" s="238" t="s">
        <v>4366</v>
      </c>
      <c r="C1103" s="238" t="s">
        <v>198</v>
      </c>
      <c r="D1103" s="238" t="s">
        <v>316</v>
      </c>
      <c r="H1103" s="238"/>
      <c r="I1103" s="238" t="s">
        <v>4111</v>
      </c>
      <c r="N1103" s="238">
        <v>2000</v>
      </c>
      <c r="V1103" s="238" t="s">
        <v>4171</v>
      </c>
      <c r="AB1103" s="238" t="s">
        <v>7214</v>
      </c>
    </row>
    <row r="1104" spans="1:28" x14ac:dyDescent="0.2">
      <c r="A1104" s="238">
        <v>332639</v>
      </c>
      <c r="B1104" s="238" t="s">
        <v>2406</v>
      </c>
      <c r="C1104" s="238" t="s">
        <v>297</v>
      </c>
      <c r="D1104" s="238" t="s">
        <v>316</v>
      </c>
      <c r="H1104" s="238"/>
      <c r="I1104" s="238" t="s">
        <v>4111</v>
      </c>
      <c r="N1104" s="238">
        <v>2000</v>
      </c>
      <c r="S1104" s="238" t="s">
        <v>4171</v>
      </c>
      <c r="T1104" s="238" t="s">
        <v>4171</v>
      </c>
      <c r="U1104" s="238" t="s">
        <v>4171</v>
      </c>
      <c r="V1104" s="238" t="s">
        <v>4171</v>
      </c>
      <c r="W1104" s="238" t="s">
        <v>4171</v>
      </c>
      <c r="AB1104" s="238" t="s">
        <v>7213</v>
      </c>
    </row>
    <row r="1105" spans="1:28" x14ac:dyDescent="0.2">
      <c r="A1105" s="238">
        <v>330900</v>
      </c>
      <c r="B1105" s="238" t="s">
        <v>1278</v>
      </c>
      <c r="C1105" s="238" t="s">
        <v>195</v>
      </c>
      <c r="D1105" s="238" t="s">
        <v>316</v>
      </c>
      <c r="H1105" s="238"/>
      <c r="I1105" s="238" t="s">
        <v>4111</v>
      </c>
      <c r="N1105" s="238">
        <v>2000</v>
      </c>
      <c r="U1105" s="238" t="s">
        <v>4171</v>
      </c>
      <c r="V1105" s="238" t="s">
        <v>4171</v>
      </c>
      <c r="W1105" s="238" t="s">
        <v>4171</v>
      </c>
      <c r="AB1105" s="238" t="s">
        <v>7213</v>
      </c>
    </row>
    <row r="1106" spans="1:28" x14ac:dyDescent="0.2">
      <c r="A1106" s="238">
        <v>338805</v>
      </c>
      <c r="B1106" s="238" t="s">
        <v>5013</v>
      </c>
      <c r="C1106" s="238" t="s">
        <v>195</v>
      </c>
      <c r="D1106" s="238" t="s">
        <v>316</v>
      </c>
      <c r="E1106" s="238" t="s">
        <v>66</v>
      </c>
      <c r="F1106" s="239">
        <v>35156</v>
      </c>
      <c r="G1106" s="238" t="s">
        <v>84</v>
      </c>
      <c r="H1106" s="238" t="s">
        <v>4110</v>
      </c>
      <c r="I1106" s="238" t="s">
        <v>4111</v>
      </c>
      <c r="J1106" s="238" t="s">
        <v>87</v>
      </c>
      <c r="K1106" s="238">
        <v>2014</v>
      </c>
      <c r="L1106" s="238" t="s">
        <v>94</v>
      </c>
      <c r="X1106" s="238" t="s">
        <v>7038</v>
      </c>
      <c r="Y1106" s="238" t="s">
        <v>5269</v>
      </c>
      <c r="Z1106" s="238" t="s">
        <v>5578</v>
      </c>
      <c r="AA1106" s="238" t="s">
        <v>5499</v>
      </c>
    </row>
    <row r="1107" spans="1:28" x14ac:dyDescent="0.2">
      <c r="A1107" s="238">
        <v>336671</v>
      </c>
      <c r="B1107" s="238" t="s">
        <v>2170</v>
      </c>
      <c r="C1107" s="238" t="s">
        <v>195</v>
      </c>
      <c r="D1107" s="238" t="s">
        <v>316</v>
      </c>
      <c r="E1107" s="238" t="s">
        <v>66</v>
      </c>
      <c r="F1107" s="239">
        <v>30831</v>
      </c>
      <c r="G1107" s="238" t="s">
        <v>5784</v>
      </c>
      <c r="H1107" s="238" t="s">
        <v>4110</v>
      </c>
      <c r="I1107" s="238" t="s">
        <v>4111</v>
      </c>
      <c r="J1107" s="238" t="s">
        <v>87</v>
      </c>
      <c r="L1107" s="238" t="s">
        <v>86</v>
      </c>
      <c r="X1107" s="238" t="s">
        <v>5785</v>
      </c>
      <c r="Y1107" s="238" t="s">
        <v>5785</v>
      </c>
      <c r="Z1107" s="238" t="s">
        <v>5786</v>
      </c>
      <c r="AA1107" s="238" t="s">
        <v>5117</v>
      </c>
    </row>
    <row r="1108" spans="1:28" x14ac:dyDescent="0.2">
      <c r="A1108" s="238">
        <v>338732</v>
      </c>
      <c r="B1108" s="238" t="s">
        <v>4951</v>
      </c>
      <c r="C1108" s="238" t="s">
        <v>4197</v>
      </c>
      <c r="D1108" s="238" t="s">
        <v>316</v>
      </c>
      <c r="E1108" s="238" t="s">
        <v>66</v>
      </c>
      <c r="F1108" s="239">
        <v>31853</v>
      </c>
      <c r="G1108" s="238" t="s">
        <v>84</v>
      </c>
      <c r="H1108" s="238" t="s">
        <v>4110</v>
      </c>
      <c r="I1108" s="238" t="s">
        <v>4111</v>
      </c>
      <c r="J1108" s="238" t="s">
        <v>87</v>
      </c>
      <c r="K1108" s="238">
        <v>2005</v>
      </c>
      <c r="L1108" s="238" t="s">
        <v>86</v>
      </c>
      <c r="X1108" s="238" t="s">
        <v>6885</v>
      </c>
      <c r="Y1108" s="238" t="s">
        <v>6886</v>
      </c>
      <c r="Z1108" s="238" t="s">
        <v>5398</v>
      </c>
      <c r="AA1108" s="238" t="s">
        <v>5111</v>
      </c>
    </row>
    <row r="1109" spans="1:28" x14ac:dyDescent="0.2">
      <c r="A1109" s="238">
        <v>336442</v>
      </c>
      <c r="B1109" s="238" t="s">
        <v>2099</v>
      </c>
      <c r="C1109" s="238" t="s">
        <v>532</v>
      </c>
      <c r="D1109" s="238" t="s">
        <v>316</v>
      </c>
      <c r="H1109" s="238"/>
      <c r="I1109" s="238" t="s">
        <v>4111</v>
      </c>
      <c r="N1109" s="238">
        <v>2000</v>
      </c>
      <c r="W1109" s="238" t="s">
        <v>4171</v>
      </c>
    </row>
    <row r="1110" spans="1:28" x14ac:dyDescent="0.2">
      <c r="A1110" s="238">
        <v>330261</v>
      </c>
      <c r="B1110" s="238" t="s">
        <v>4382</v>
      </c>
      <c r="C1110" s="238" t="s">
        <v>890</v>
      </c>
      <c r="D1110" s="238" t="s">
        <v>316</v>
      </c>
      <c r="H1110" s="238"/>
      <c r="I1110" s="238" t="s">
        <v>4111</v>
      </c>
      <c r="N1110" s="238">
        <v>2000</v>
      </c>
      <c r="AB1110" s="238" t="s">
        <v>7214</v>
      </c>
    </row>
    <row r="1111" spans="1:28" x14ac:dyDescent="0.2">
      <c r="A1111" s="238">
        <v>338855</v>
      </c>
      <c r="B1111" s="238" t="s">
        <v>5055</v>
      </c>
      <c r="C1111" s="238" t="s">
        <v>430</v>
      </c>
      <c r="D1111" s="238" t="s">
        <v>316</v>
      </c>
      <c r="E1111" s="238" t="s">
        <v>66</v>
      </c>
      <c r="F1111" s="239">
        <v>36528</v>
      </c>
      <c r="G1111" s="238" t="s">
        <v>5938</v>
      </c>
      <c r="H1111" s="238" t="s">
        <v>4110</v>
      </c>
      <c r="I1111" s="238" t="s">
        <v>4111</v>
      </c>
      <c r="J1111" s="238" t="s">
        <v>85</v>
      </c>
      <c r="K1111" s="238">
        <v>2017</v>
      </c>
      <c r="L1111" s="238" t="s">
        <v>99</v>
      </c>
      <c r="X1111" s="238" t="s">
        <v>7123</v>
      </c>
      <c r="Y1111" s="238" t="s">
        <v>7124</v>
      </c>
      <c r="Z1111" s="238" t="s">
        <v>5398</v>
      </c>
      <c r="AA1111" s="238" t="s">
        <v>6010</v>
      </c>
    </row>
    <row r="1112" spans="1:28" x14ac:dyDescent="0.2">
      <c r="A1112" s="238">
        <v>326414</v>
      </c>
      <c r="B1112" s="238" t="s">
        <v>2273</v>
      </c>
      <c r="C1112" s="238" t="s">
        <v>344</v>
      </c>
      <c r="D1112" s="238" t="s">
        <v>761</v>
      </c>
      <c r="H1112" s="238"/>
      <c r="I1112" s="238" t="s">
        <v>4111</v>
      </c>
      <c r="N1112" s="238">
        <v>2000</v>
      </c>
      <c r="S1112" s="238" t="s">
        <v>4171</v>
      </c>
      <c r="T1112" s="238" t="s">
        <v>4171</v>
      </c>
      <c r="U1112" s="238" t="s">
        <v>4171</v>
      </c>
      <c r="V1112" s="238" t="s">
        <v>4171</v>
      </c>
      <c r="W1112" s="238" t="s">
        <v>4171</v>
      </c>
      <c r="AB1112" s="238" t="s">
        <v>7213</v>
      </c>
    </row>
    <row r="1113" spans="1:28" x14ac:dyDescent="0.2">
      <c r="A1113" s="238">
        <v>336315</v>
      </c>
      <c r="B1113" s="238" t="s">
        <v>2072</v>
      </c>
      <c r="C1113" s="238" t="s">
        <v>1330</v>
      </c>
      <c r="D1113" s="238" t="s">
        <v>1057</v>
      </c>
      <c r="H1113" s="238"/>
      <c r="I1113" s="238" t="s">
        <v>4111</v>
      </c>
      <c r="N1113" s="238">
        <v>2000</v>
      </c>
      <c r="U1113" s="238" t="s">
        <v>4171</v>
      </c>
      <c r="V1113" s="238" t="s">
        <v>4171</v>
      </c>
      <c r="W1113" s="238" t="s">
        <v>4171</v>
      </c>
    </row>
    <row r="1114" spans="1:28" x14ac:dyDescent="0.2">
      <c r="A1114" s="238">
        <v>336001</v>
      </c>
      <c r="B1114" s="238" t="s">
        <v>1992</v>
      </c>
      <c r="C1114" s="238" t="s">
        <v>488</v>
      </c>
      <c r="D1114" s="238" t="s">
        <v>1700</v>
      </c>
      <c r="H1114" s="238"/>
      <c r="I1114" s="238" t="s">
        <v>4111</v>
      </c>
      <c r="N1114" s="238">
        <v>2000</v>
      </c>
      <c r="W1114" s="238" t="s">
        <v>4171</v>
      </c>
    </row>
    <row r="1115" spans="1:28" x14ac:dyDescent="0.2">
      <c r="A1115" s="238">
        <v>336666</v>
      </c>
      <c r="B1115" s="238" t="s">
        <v>2168</v>
      </c>
      <c r="C1115" s="238" t="s">
        <v>432</v>
      </c>
      <c r="D1115" s="238" t="s">
        <v>1700</v>
      </c>
      <c r="H1115" s="238"/>
      <c r="I1115" s="238" t="s">
        <v>4111</v>
      </c>
      <c r="N1115" s="238">
        <v>2000</v>
      </c>
      <c r="U1115" s="238" t="s">
        <v>4171</v>
      </c>
      <c r="V1115" s="238" t="s">
        <v>4171</v>
      </c>
      <c r="W1115" s="238" t="s">
        <v>4171</v>
      </c>
    </row>
    <row r="1116" spans="1:28" x14ac:dyDescent="0.2">
      <c r="A1116" s="238">
        <v>335976</v>
      </c>
      <c r="B1116" s="238" t="s">
        <v>1986</v>
      </c>
      <c r="C1116" s="238" t="s">
        <v>485</v>
      </c>
      <c r="D1116" s="238" t="s">
        <v>752</v>
      </c>
      <c r="H1116" s="238"/>
      <c r="I1116" s="238" t="s">
        <v>4111</v>
      </c>
      <c r="N1116" s="238">
        <v>2000</v>
      </c>
      <c r="V1116" s="238" t="s">
        <v>4171</v>
      </c>
      <c r="W1116" s="238" t="s">
        <v>4171</v>
      </c>
    </row>
    <row r="1117" spans="1:28" x14ac:dyDescent="0.2">
      <c r="A1117" s="238">
        <v>335251</v>
      </c>
      <c r="B1117" s="238" t="s">
        <v>1820</v>
      </c>
      <c r="C1117" s="238" t="s">
        <v>594</v>
      </c>
      <c r="D1117" s="238" t="s">
        <v>752</v>
      </c>
      <c r="H1117" s="238"/>
      <c r="I1117" s="238" t="s">
        <v>4111</v>
      </c>
      <c r="N1117" s="238">
        <v>2000</v>
      </c>
      <c r="V1117" s="238" t="s">
        <v>4171</v>
      </c>
      <c r="W1117" s="238" t="s">
        <v>4171</v>
      </c>
    </row>
    <row r="1118" spans="1:28" x14ac:dyDescent="0.2">
      <c r="A1118" s="238">
        <v>335962</v>
      </c>
      <c r="B1118" s="238" t="s">
        <v>3143</v>
      </c>
      <c r="C1118" s="238" t="s">
        <v>1848</v>
      </c>
      <c r="D1118" s="238" t="s">
        <v>752</v>
      </c>
      <c r="H1118" s="238"/>
      <c r="I1118" s="238" t="s">
        <v>4111</v>
      </c>
      <c r="N1118" s="238">
        <v>2000</v>
      </c>
      <c r="U1118" s="238" t="s">
        <v>4171</v>
      </c>
      <c r="V1118" s="238" t="s">
        <v>4171</v>
      </c>
      <c r="W1118" s="238" t="s">
        <v>4171</v>
      </c>
    </row>
    <row r="1119" spans="1:28" x14ac:dyDescent="0.2">
      <c r="A1119" s="238">
        <v>337908</v>
      </c>
      <c r="B1119" s="238" t="s">
        <v>3809</v>
      </c>
      <c r="C1119" s="238" t="s">
        <v>311</v>
      </c>
      <c r="D1119" s="238" t="s">
        <v>3810</v>
      </c>
      <c r="H1119" s="238"/>
      <c r="I1119" s="238" t="s">
        <v>4111</v>
      </c>
      <c r="N1119" s="238">
        <v>2000</v>
      </c>
      <c r="W1119" s="238" t="s">
        <v>4171</v>
      </c>
    </row>
    <row r="1120" spans="1:28" x14ac:dyDescent="0.2">
      <c r="A1120" s="238">
        <v>337517</v>
      </c>
      <c r="B1120" s="238" t="s">
        <v>3624</v>
      </c>
      <c r="C1120" s="238" t="s">
        <v>626</v>
      </c>
      <c r="D1120" s="238" t="s">
        <v>3472</v>
      </c>
      <c r="H1120" s="238"/>
      <c r="I1120" s="238" t="s">
        <v>4111</v>
      </c>
      <c r="N1120" s="238">
        <v>2000</v>
      </c>
      <c r="V1120" s="238" t="s">
        <v>4171</v>
      </c>
      <c r="W1120" s="238" t="s">
        <v>4171</v>
      </c>
    </row>
    <row r="1121" spans="1:28" x14ac:dyDescent="0.2">
      <c r="A1121" s="238">
        <v>338774</v>
      </c>
      <c r="B1121" s="238" t="s">
        <v>4982</v>
      </c>
      <c r="C1121" s="238" t="s">
        <v>794</v>
      </c>
      <c r="D1121" s="238" t="s">
        <v>3472</v>
      </c>
      <c r="E1121" s="238" t="s">
        <v>65</v>
      </c>
      <c r="F1121" s="239">
        <v>32509</v>
      </c>
      <c r="G1121" s="238" t="s">
        <v>6964</v>
      </c>
      <c r="H1121" s="238" t="s">
        <v>4110</v>
      </c>
      <c r="I1121" s="238" t="s">
        <v>4111</v>
      </c>
      <c r="J1121" s="238" t="s">
        <v>87</v>
      </c>
      <c r="K1121" s="238">
        <v>2006</v>
      </c>
      <c r="L1121" s="238" t="s">
        <v>92</v>
      </c>
      <c r="X1121" s="238" t="s">
        <v>6965</v>
      </c>
      <c r="Y1121" s="238" t="s">
        <v>6966</v>
      </c>
      <c r="Z1121" s="238" t="s">
        <v>5672</v>
      </c>
      <c r="AA1121" s="238" t="s">
        <v>6967</v>
      </c>
    </row>
    <row r="1122" spans="1:28" x14ac:dyDescent="0.2">
      <c r="A1122" s="238">
        <v>335292</v>
      </c>
      <c r="B1122" s="238" t="s">
        <v>1830</v>
      </c>
      <c r="C1122" s="238" t="s">
        <v>203</v>
      </c>
      <c r="D1122" s="238" t="s">
        <v>376</v>
      </c>
      <c r="E1122" s="238" t="s">
        <v>65</v>
      </c>
      <c r="F1122" s="239">
        <v>34535</v>
      </c>
      <c r="G1122" s="238" t="s">
        <v>84</v>
      </c>
      <c r="H1122" s="238" t="s">
        <v>4110</v>
      </c>
      <c r="I1122" s="238" t="s">
        <v>4111</v>
      </c>
      <c r="J1122" s="238" t="s">
        <v>87</v>
      </c>
      <c r="L1122" s="238" t="s">
        <v>100</v>
      </c>
      <c r="O1122" s="238">
        <v>2228</v>
      </c>
      <c r="P1122" s="239">
        <v>44599</v>
      </c>
      <c r="Q1122" s="238">
        <v>10000</v>
      </c>
      <c r="X1122" s="238" t="s">
        <v>5671</v>
      </c>
      <c r="Y1122" s="238" t="s">
        <v>5671</v>
      </c>
      <c r="Z1122" s="238" t="s">
        <v>5672</v>
      </c>
      <c r="AA1122" s="238" t="s">
        <v>5673</v>
      </c>
    </row>
    <row r="1123" spans="1:28" x14ac:dyDescent="0.2">
      <c r="A1123" s="238">
        <v>330341</v>
      </c>
      <c r="B1123" s="238" t="s">
        <v>414</v>
      </c>
      <c r="C1123" s="238" t="s">
        <v>456</v>
      </c>
      <c r="D1123" s="238" t="s">
        <v>376</v>
      </c>
      <c r="H1123" s="238"/>
      <c r="I1123" s="238" t="s">
        <v>4111</v>
      </c>
      <c r="N1123" s="238">
        <v>2000</v>
      </c>
      <c r="S1123" s="238" t="s">
        <v>4171</v>
      </c>
      <c r="T1123" s="238" t="s">
        <v>4171</v>
      </c>
      <c r="U1123" s="238" t="s">
        <v>4171</v>
      </c>
      <c r="V1123" s="238" t="s">
        <v>4171</v>
      </c>
      <c r="W1123" s="238" t="s">
        <v>4171</v>
      </c>
      <c r="AB1123" s="238" t="s">
        <v>7213</v>
      </c>
    </row>
    <row r="1124" spans="1:28" x14ac:dyDescent="0.2">
      <c r="A1124" s="238">
        <v>337200</v>
      </c>
      <c r="B1124" s="238" t="s">
        <v>2191</v>
      </c>
      <c r="C1124" s="238" t="s">
        <v>522</v>
      </c>
      <c r="D1124" s="238" t="s">
        <v>376</v>
      </c>
      <c r="E1124" s="238" t="s">
        <v>66</v>
      </c>
      <c r="F1124" s="239">
        <v>33831</v>
      </c>
      <c r="G1124" s="238" t="s">
        <v>4542</v>
      </c>
      <c r="H1124" s="238" t="s">
        <v>4110</v>
      </c>
      <c r="I1124" s="238" t="s">
        <v>4111</v>
      </c>
      <c r="J1124" s="238" t="s">
        <v>87</v>
      </c>
      <c r="L1124" s="238" t="s">
        <v>95</v>
      </c>
      <c r="X1124" s="238" t="s">
        <v>5826</v>
      </c>
      <c r="Y1124" s="238" t="s">
        <v>5826</v>
      </c>
      <c r="Z1124" s="238" t="s">
        <v>5827</v>
      </c>
      <c r="AA1124" s="238" t="s">
        <v>5828</v>
      </c>
    </row>
    <row r="1125" spans="1:28" x14ac:dyDescent="0.2">
      <c r="A1125" s="238">
        <v>329960</v>
      </c>
      <c r="B1125" s="238" t="s">
        <v>2820</v>
      </c>
      <c r="C1125" s="238" t="s">
        <v>198</v>
      </c>
      <c r="D1125" s="238" t="s">
        <v>376</v>
      </c>
      <c r="H1125" s="238"/>
      <c r="I1125" s="238" t="s">
        <v>4111</v>
      </c>
      <c r="N1125" s="238">
        <v>2000</v>
      </c>
      <c r="R1125" s="238" t="s">
        <v>4171</v>
      </c>
      <c r="T1125" s="238" t="s">
        <v>4171</v>
      </c>
      <c r="U1125" s="238" t="s">
        <v>4171</v>
      </c>
      <c r="V1125" s="238" t="s">
        <v>4171</v>
      </c>
      <c r="W1125" s="238" t="s">
        <v>4171</v>
      </c>
      <c r="AB1125" s="238" t="s">
        <v>7213</v>
      </c>
    </row>
    <row r="1126" spans="1:28" x14ac:dyDescent="0.2">
      <c r="A1126" s="238">
        <v>338583</v>
      </c>
      <c r="B1126" s="238" t="s">
        <v>4819</v>
      </c>
      <c r="C1126" s="238" t="s">
        <v>352</v>
      </c>
      <c r="D1126" s="238" t="s">
        <v>376</v>
      </c>
      <c r="E1126" s="238" t="s">
        <v>66</v>
      </c>
      <c r="F1126" s="239">
        <v>34176</v>
      </c>
      <c r="G1126" s="238" t="s">
        <v>98</v>
      </c>
      <c r="H1126" s="238" t="s">
        <v>4110</v>
      </c>
      <c r="I1126" s="238" t="s">
        <v>4111</v>
      </c>
      <c r="J1126" s="238" t="s">
        <v>87</v>
      </c>
      <c r="K1126" s="238">
        <v>2011</v>
      </c>
      <c r="L1126" s="238" t="s">
        <v>98</v>
      </c>
      <c r="X1126" s="238" t="s">
        <v>6563</v>
      </c>
      <c r="Y1126" s="238" t="s">
        <v>6564</v>
      </c>
      <c r="Z1126" s="238" t="s">
        <v>5541</v>
      </c>
      <c r="AA1126" s="238" t="s">
        <v>5111</v>
      </c>
    </row>
    <row r="1127" spans="1:28" x14ac:dyDescent="0.2">
      <c r="A1127" s="238">
        <v>334506</v>
      </c>
      <c r="B1127" s="238" t="s">
        <v>311</v>
      </c>
      <c r="C1127" s="238" t="s">
        <v>333</v>
      </c>
      <c r="D1127" s="238" t="s">
        <v>2618</v>
      </c>
      <c r="H1127" s="238"/>
      <c r="I1127" s="238" t="s">
        <v>4111</v>
      </c>
      <c r="N1127" s="238">
        <v>2000</v>
      </c>
      <c r="S1127" s="238" t="s">
        <v>4171</v>
      </c>
      <c r="T1127" s="238" t="s">
        <v>4171</v>
      </c>
      <c r="U1127" s="238" t="s">
        <v>4171</v>
      </c>
      <c r="V1127" s="238" t="s">
        <v>4171</v>
      </c>
      <c r="W1127" s="238" t="s">
        <v>4171</v>
      </c>
      <c r="AB1127" s="238" t="s">
        <v>7213</v>
      </c>
    </row>
    <row r="1128" spans="1:28" x14ac:dyDescent="0.2">
      <c r="A1128" s="238">
        <v>333997</v>
      </c>
      <c r="B1128" s="238" t="s">
        <v>2503</v>
      </c>
      <c r="C1128" s="238" t="s">
        <v>196</v>
      </c>
      <c r="D1128" s="238" t="s">
        <v>2504</v>
      </c>
      <c r="H1128" s="238"/>
      <c r="I1128" s="238" t="s">
        <v>4111</v>
      </c>
      <c r="N1128" s="238">
        <v>2000</v>
      </c>
      <c r="V1128" s="238" t="s">
        <v>4171</v>
      </c>
      <c r="W1128" s="238" t="s">
        <v>4171</v>
      </c>
      <c r="AB1128" s="238" t="s">
        <v>7213</v>
      </c>
    </row>
    <row r="1129" spans="1:28" x14ac:dyDescent="0.2">
      <c r="A1129" s="238">
        <v>336419</v>
      </c>
      <c r="B1129" s="238" t="s">
        <v>3284</v>
      </c>
      <c r="C1129" s="238" t="s">
        <v>195</v>
      </c>
      <c r="D1129" s="238" t="s">
        <v>1008</v>
      </c>
      <c r="H1129" s="238"/>
      <c r="I1129" s="238" t="s">
        <v>4111</v>
      </c>
      <c r="N1129" s="238">
        <v>2000</v>
      </c>
      <c r="U1129" s="238" t="s">
        <v>4171</v>
      </c>
      <c r="V1129" s="238" t="s">
        <v>4171</v>
      </c>
      <c r="W1129" s="238" t="s">
        <v>4171</v>
      </c>
    </row>
    <row r="1130" spans="1:28" x14ac:dyDescent="0.2">
      <c r="A1130" s="238">
        <v>334358</v>
      </c>
      <c r="B1130" s="238" t="s">
        <v>2587</v>
      </c>
      <c r="C1130" s="238" t="s">
        <v>232</v>
      </c>
      <c r="D1130" s="238" t="s">
        <v>283</v>
      </c>
      <c r="H1130" s="238"/>
      <c r="I1130" s="238" t="s">
        <v>4111</v>
      </c>
      <c r="N1130" s="238">
        <v>2000</v>
      </c>
      <c r="S1130" s="238" t="s">
        <v>4171</v>
      </c>
      <c r="T1130" s="238" t="s">
        <v>4171</v>
      </c>
      <c r="U1130" s="238" t="s">
        <v>4171</v>
      </c>
      <c r="V1130" s="238" t="s">
        <v>4171</v>
      </c>
      <c r="W1130" s="238" t="s">
        <v>4171</v>
      </c>
      <c r="AB1130" s="238" t="s">
        <v>7213</v>
      </c>
    </row>
    <row r="1131" spans="1:28" x14ac:dyDescent="0.2">
      <c r="A1131" s="238">
        <v>335245</v>
      </c>
      <c r="B1131" s="238" t="s">
        <v>2932</v>
      </c>
      <c r="C1131" s="238" t="s">
        <v>232</v>
      </c>
      <c r="D1131" s="238" t="s">
        <v>283</v>
      </c>
      <c r="E1131" s="238" t="s">
        <v>66</v>
      </c>
      <c r="F1131" s="239">
        <v>36227</v>
      </c>
      <c r="G1131" s="238" t="s">
        <v>4064</v>
      </c>
      <c r="H1131" s="238" t="s">
        <v>4110</v>
      </c>
      <c r="I1131" s="238" t="s">
        <v>4111</v>
      </c>
      <c r="J1131" s="238" t="s">
        <v>87</v>
      </c>
      <c r="L1131" s="238" t="s">
        <v>94</v>
      </c>
      <c r="X1131" s="238" t="s">
        <v>6094</v>
      </c>
      <c r="Y1131" s="238" t="s">
        <v>6094</v>
      </c>
      <c r="Z1131" s="238" t="s">
        <v>5131</v>
      </c>
      <c r="AA1131" s="238" t="s">
        <v>6095</v>
      </c>
    </row>
    <row r="1132" spans="1:28" x14ac:dyDescent="0.2">
      <c r="A1132" s="238">
        <v>323915</v>
      </c>
      <c r="B1132" s="238" t="s">
        <v>4417</v>
      </c>
      <c r="C1132" s="238" t="s">
        <v>203</v>
      </c>
      <c r="D1132" s="238" t="s">
        <v>283</v>
      </c>
      <c r="H1132" s="238"/>
      <c r="I1132" s="238" t="s">
        <v>4111</v>
      </c>
      <c r="N1132" s="238">
        <v>2000</v>
      </c>
      <c r="AB1132" s="238" t="s">
        <v>7214</v>
      </c>
    </row>
    <row r="1133" spans="1:28" x14ac:dyDescent="0.2">
      <c r="A1133" s="238">
        <v>320986</v>
      </c>
      <c r="B1133" s="238" t="s">
        <v>1430</v>
      </c>
      <c r="C1133" s="238" t="s">
        <v>647</v>
      </c>
      <c r="D1133" s="238" t="s">
        <v>283</v>
      </c>
      <c r="H1133" s="238"/>
      <c r="I1133" s="238" t="s">
        <v>4111</v>
      </c>
      <c r="N1133" s="238">
        <v>2000</v>
      </c>
      <c r="T1133" s="238" t="s">
        <v>4171</v>
      </c>
      <c r="U1133" s="238" t="s">
        <v>4171</v>
      </c>
      <c r="V1133" s="238" t="s">
        <v>4171</v>
      </c>
      <c r="W1133" s="238" t="s">
        <v>4171</v>
      </c>
      <c r="AB1133" s="238" t="s">
        <v>7213</v>
      </c>
    </row>
    <row r="1134" spans="1:28" x14ac:dyDescent="0.2">
      <c r="A1134" s="238">
        <v>337826</v>
      </c>
      <c r="B1134" s="238" t="s">
        <v>3774</v>
      </c>
      <c r="C1134" s="238" t="s">
        <v>3448</v>
      </c>
      <c r="D1134" s="238" t="s">
        <v>283</v>
      </c>
      <c r="H1134" s="238"/>
      <c r="I1134" s="238" t="s">
        <v>4111</v>
      </c>
      <c r="N1134" s="238">
        <v>2000</v>
      </c>
      <c r="V1134" s="238" t="s">
        <v>4171</v>
      </c>
      <c r="W1134" s="238" t="s">
        <v>4171</v>
      </c>
    </row>
    <row r="1135" spans="1:28" x14ac:dyDescent="0.2">
      <c r="A1135" s="238">
        <v>330323</v>
      </c>
      <c r="B1135" s="238" t="s">
        <v>2333</v>
      </c>
      <c r="C1135" s="238" t="s">
        <v>772</v>
      </c>
      <c r="D1135" s="238" t="s">
        <v>283</v>
      </c>
      <c r="H1135" s="238"/>
      <c r="I1135" s="238" t="s">
        <v>4111</v>
      </c>
      <c r="N1135" s="238">
        <v>2000</v>
      </c>
      <c r="S1135" s="238" t="s">
        <v>4171</v>
      </c>
      <c r="T1135" s="238" t="s">
        <v>4171</v>
      </c>
      <c r="U1135" s="238" t="s">
        <v>4171</v>
      </c>
      <c r="V1135" s="238" t="s">
        <v>4171</v>
      </c>
      <c r="W1135" s="238" t="s">
        <v>4171</v>
      </c>
      <c r="AB1135" s="238" t="s">
        <v>7213</v>
      </c>
    </row>
    <row r="1136" spans="1:28" x14ac:dyDescent="0.2">
      <c r="A1136" s="238">
        <v>335227</v>
      </c>
      <c r="B1136" s="238" t="s">
        <v>2925</v>
      </c>
      <c r="C1136" s="238" t="s">
        <v>267</v>
      </c>
      <c r="D1136" s="238" t="s">
        <v>283</v>
      </c>
      <c r="H1136" s="238"/>
      <c r="I1136" s="238" t="s">
        <v>4111</v>
      </c>
      <c r="N1136" s="238">
        <v>2000</v>
      </c>
      <c r="U1136" s="238" t="s">
        <v>4171</v>
      </c>
      <c r="V1136" s="238" t="s">
        <v>4171</v>
      </c>
      <c r="W1136" s="238" t="s">
        <v>4171</v>
      </c>
    </row>
    <row r="1137" spans="1:28" x14ac:dyDescent="0.2">
      <c r="A1137" s="238">
        <v>333888</v>
      </c>
      <c r="B1137" s="238" t="s">
        <v>1348</v>
      </c>
      <c r="C1137" s="238" t="s">
        <v>267</v>
      </c>
      <c r="D1137" s="238" t="s">
        <v>283</v>
      </c>
      <c r="H1137" s="238"/>
      <c r="I1137" s="238" t="s">
        <v>4111</v>
      </c>
      <c r="N1137" s="238">
        <v>2000</v>
      </c>
      <c r="U1137" s="238" t="s">
        <v>4171</v>
      </c>
      <c r="V1137" s="238" t="s">
        <v>4171</v>
      </c>
      <c r="W1137" s="238" t="s">
        <v>4171</v>
      </c>
      <c r="AB1137" s="238" t="s">
        <v>7213</v>
      </c>
    </row>
    <row r="1138" spans="1:28" x14ac:dyDescent="0.2">
      <c r="A1138" s="238">
        <v>318635</v>
      </c>
      <c r="B1138" s="238" t="s">
        <v>1420</v>
      </c>
      <c r="C1138" s="238" t="s">
        <v>1421</v>
      </c>
      <c r="D1138" s="238" t="s">
        <v>283</v>
      </c>
      <c r="H1138" s="238"/>
      <c r="I1138" s="238" t="s">
        <v>4111</v>
      </c>
      <c r="N1138" s="238">
        <v>2000</v>
      </c>
      <c r="T1138" s="238" t="s">
        <v>4171</v>
      </c>
      <c r="U1138" s="238" t="s">
        <v>4171</v>
      </c>
      <c r="V1138" s="238" t="s">
        <v>4171</v>
      </c>
      <c r="W1138" s="238" t="s">
        <v>4171</v>
      </c>
      <c r="AB1138" s="238" t="s">
        <v>7213</v>
      </c>
    </row>
    <row r="1139" spans="1:28" x14ac:dyDescent="0.2">
      <c r="A1139" s="238">
        <v>338643</v>
      </c>
      <c r="B1139" s="238" t="s">
        <v>4875</v>
      </c>
      <c r="C1139" s="238" t="s">
        <v>787</v>
      </c>
      <c r="D1139" s="238" t="s">
        <v>283</v>
      </c>
      <c r="E1139" s="238" t="s">
        <v>66</v>
      </c>
      <c r="F1139" s="239">
        <v>36919</v>
      </c>
      <c r="G1139" s="238" t="s">
        <v>4534</v>
      </c>
      <c r="H1139" s="238" t="s">
        <v>4110</v>
      </c>
      <c r="I1139" s="238" t="s">
        <v>4111</v>
      </c>
      <c r="J1139" s="238" t="s">
        <v>85</v>
      </c>
      <c r="K1139" s="238">
        <v>2018</v>
      </c>
      <c r="L1139" s="238" t="s">
        <v>86</v>
      </c>
      <c r="X1139" s="238" t="s">
        <v>6697</v>
      </c>
      <c r="Y1139" s="238" t="s">
        <v>6698</v>
      </c>
      <c r="Z1139" s="238" t="s">
        <v>5131</v>
      </c>
      <c r="AA1139" s="238" t="s">
        <v>5123</v>
      </c>
    </row>
    <row r="1140" spans="1:28" x14ac:dyDescent="0.2">
      <c r="A1140" s="238">
        <v>337850</v>
      </c>
      <c r="B1140" s="238" t="s">
        <v>3787</v>
      </c>
      <c r="C1140" s="238" t="s">
        <v>570</v>
      </c>
      <c r="D1140" s="238" t="s">
        <v>283</v>
      </c>
      <c r="E1140" s="238" t="s">
        <v>65</v>
      </c>
      <c r="F1140" s="239">
        <v>34182</v>
      </c>
      <c r="G1140" s="238" t="s">
        <v>4492</v>
      </c>
      <c r="H1140" s="238" t="s">
        <v>4110</v>
      </c>
      <c r="I1140" s="238" t="s">
        <v>4111</v>
      </c>
      <c r="J1140" s="238" t="s">
        <v>87</v>
      </c>
      <c r="L1140" s="238" t="s">
        <v>86</v>
      </c>
      <c r="X1140" s="238" t="s">
        <v>6280</v>
      </c>
      <c r="Y1140" s="238" t="s">
        <v>6280</v>
      </c>
      <c r="Z1140" s="238" t="s">
        <v>5621</v>
      </c>
    </row>
    <row r="1141" spans="1:28" x14ac:dyDescent="0.2">
      <c r="A1141" s="238">
        <v>335908</v>
      </c>
      <c r="B1141" s="238" t="s">
        <v>3126</v>
      </c>
      <c r="C1141" s="238" t="s">
        <v>3127</v>
      </c>
      <c r="D1141" s="238" t="s">
        <v>283</v>
      </c>
      <c r="H1141" s="238"/>
      <c r="I1141" s="238" t="s">
        <v>4111</v>
      </c>
      <c r="N1141" s="238">
        <v>2000</v>
      </c>
      <c r="U1141" s="238" t="s">
        <v>4171</v>
      </c>
      <c r="V1141" s="238" t="s">
        <v>4171</v>
      </c>
      <c r="W1141" s="238" t="s">
        <v>4171</v>
      </c>
    </row>
    <row r="1142" spans="1:28" x14ac:dyDescent="0.2">
      <c r="A1142" s="238">
        <v>338192</v>
      </c>
      <c r="B1142" s="238" t="s">
        <v>3954</v>
      </c>
      <c r="C1142" s="238" t="s">
        <v>310</v>
      </c>
      <c r="D1142" s="238" t="s">
        <v>283</v>
      </c>
      <c r="H1142" s="238"/>
      <c r="I1142" s="238" t="s">
        <v>4111</v>
      </c>
      <c r="N1142" s="238">
        <v>2000</v>
      </c>
      <c r="V1142" s="238" t="s">
        <v>4171</v>
      </c>
      <c r="W1142" s="238" t="s">
        <v>4171</v>
      </c>
    </row>
    <row r="1143" spans="1:28" x14ac:dyDescent="0.2">
      <c r="A1143" s="238">
        <v>322608</v>
      </c>
      <c r="B1143" s="238" t="s">
        <v>1432</v>
      </c>
      <c r="C1143" s="238" t="s">
        <v>794</v>
      </c>
      <c r="D1143" s="238" t="s">
        <v>283</v>
      </c>
      <c r="H1143" s="238"/>
      <c r="I1143" s="238" t="s">
        <v>4111</v>
      </c>
      <c r="N1143" s="238">
        <v>2000</v>
      </c>
      <c r="T1143" s="238" t="s">
        <v>4171</v>
      </c>
      <c r="U1143" s="238" t="s">
        <v>4171</v>
      </c>
      <c r="V1143" s="238" t="s">
        <v>4171</v>
      </c>
      <c r="W1143" s="238" t="s">
        <v>4171</v>
      </c>
      <c r="AB1143" s="238" t="s">
        <v>7213</v>
      </c>
    </row>
    <row r="1144" spans="1:28" x14ac:dyDescent="0.2">
      <c r="A1144" s="238">
        <v>326243</v>
      </c>
      <c r="B1144" s="238" t="s">
        <v>2268</v>
      </c>
      <c r="C1144" s="238" t="s">
        <v>629</v>
      </c>
      <c r="D1144" s="238" t="s">
        <v>283</v>
      </c>
      <c r="H1144" s="238"/>
      <c r="I1144" s="238" t="s">
        <v>4111</v>
      </c>
      <c r="N1144" s="238">
        <v>2000</v>
      </c>
      <c r="S1144" s="238" t="s">
        <v>4171</v>
      </c>
      <c r="T1144" s="238" t="s">
        <v>4171</v>
      </c>
      <c r="U1144" s="238" t="s">
        <v>4171</v>
      </c>
      <c r="V1144" s="238" t="s">
        <v>4171</v>
      </c>
      <c r="W1144" s="238" t="s">
        <v>4171</v>
      </c>
      <c r="AB1144" s="238" t="s">
        <v>7213</v>
      </c>
    </row>
    <row r="1145" spans="1:28" x14ac:dyDescent="0.2">
      <c r="A1145" s="238">
        <v>337540</v>
      </c>
      <c r="B1145" s="238" t="s">
        <v>3639</v>
      </c>
      <c r="C1145" s="238" t="s">
        <v>507</v>
      </c>
      <c r="D1145" s="238" t="s">
        <v>283</v>
      </c>
      <c r="H1145" s="238"/>
      <c r="I1145" s="238" t="s">
        <v>4111</v>
      </c>
      <c r="N1145" s="238">
        <v>2000</v>
      </c>
      <c r="W1145" s="238" t="s">
        <v>4171</v>
      </c>
    </row>
    <row r="1146" spans="1:28" x14ac:dyDescent="0.2">
      <c r="A1146" s="238">
        <v>336382</v>
      </c>
      <c r="B1146" s="238" t="s">
        <v>2086</v>
      </c>
      <c r="C1146" s="238" t="s">
        <v>696</v>
      </c>
      <c r="D1146" s="238" t="s">
        <v>283</v>
      </c>
      <c r="H1146" s="238"/>
      <c r="I1146" s="238" t="s">
        <v>4111</v>
      </c>
      <c r="N1146" s="238">
        <v>2000</v>
      </c>
      <c r="V1146" s="238" t="s">
        <v>4171</v>
      </c>
      <c r="W1146" s="238" t="s">
        <v>4171</v>
      </c>
    </row>
    <row r="1147" spans="1:28" x14ac:dyDescent="0.2">
      <c r="A1147" s="238">
        <v>338638</v>
      </c>
      <c r="B1147" s="238" t="s">
        <v>4868</v>
      </c>
      <c r="C1147" s="238" t="s">
        <v>4869</v>
      </c>
      <c r="D1147" s="238" t="s">
        <v>283</v>
      </c>
      <c r="E1147" s="238" t="s">
        <v>65</v>
      </c>
      <c r="F1147" s="239">
        <v>30711</v>
      </c>
      <c r="G1147" s="238" t="s">
        <v>4007</v>
      </c>
      <c r="H1147" s="238" t="s">
        <v>4110</v>
      </c>
      <c r="I1147" s="238" t="s">
        <v>4111</v>
      </c>
      <c r="J1147" s="238" t="s">
        <v>87</v>
      </c>
      <c r="K1147" s="238">
        <v>2002</v>
      </c>
      <c r="L1147" s="238" t="s">
        <v>84</v>
      </c>
      <c r="X1147" s="238" t="s">
        <v>6687</v>
      </c>
      <c r="Y1147" s="238" t="s">
        <v>6688</v>
      </c>
      <c r="Z1147" s="238" t="s">
        <v>5131</v>
      </c>
      <c r="AA1147" s="238" t="s">
        <v>5123</v>
      </c>
    </row>
    <row r="1148" spans="1:28" x14ac:dyDescent="0.2">
      <c r="A1148" s="238">
        <v>338869</v>
      </c>
      <c r="B1148" s="238" t="s">
        <v>5069</v>
      </c>
      <c r="C1148" s="238" t="s">
        <v>5070</v>
      </c>
      <c r="D1148" s="238" t="s">
        <v>283</v>
      </c>
      <c r="E1148" s="238" t="s">
        <v>65</v>
      </c>
      <c r="F1148" s="239">
        <v>34470</v>
      </c>
      <c r="G1148" s="238" t="s">
        <v>98</v>
      </c>
      <c r="H1148" s="238" t="s">
        <v>4110</v>
      </c>
      <c r="I1148" s="238" t="s">
        <v>4111</v>
      </c>
      <c r="J1148" s="238" t="s">
        <v>85</v>
      </c>
      <c r="K1148" s="238">
        <v>2012</v>
      </c>
      <c r="L1148" s="238" t="s">
        <v>98</v>
      </c>
      <c r="X1148" s="238" t="s">
        <v>7148</v>
      </c>
      <c r="Y1148" s="238" t="s">
        <v>7149</v>
      </c>
      <c r="Z1148" s="238" t="s">
        <v>5131</v>
      </c>
      <c r="AA1148" s="238" t="s">
        <v>5123</v>
      </c>
    </row>
    <row r="1149" spans="1:28" x14ac:dyDescent="0.2">
      <c r="A1149" s="238">
        <v>328488</v>
      </c>
      <c r="B1149" s="238" t="s">
        <v>1407</v>
      </c>
      <c r="C1149" s="238" t="s">
        <v>195</v>
      </c>
      <c r="D1149" s="238" t="s">
        <v>283</v>
      </c>
      <c r="H1149" s="238"/>
      <c r="I1149" s="238" t="s">
        <v>4111</v>
      </c>
      <c r="N1149" s="238">
        <v>2000</v>
      </c>
      <c r="W1149" s="238" t="s">
        <v>4171</v>
      </c>
    </row>
    <row r="1150" spans="1:28" x14ac:dyDescent="0.2">
      <c r="A1150" s="238">
        <v>330443</v>
      </c>
      <c r="B1150" s="238" t="s">
        <v>1723</v>
      </c>
      <c r="C1150" s="238" t="s">
        <v>247</v>
      </c>
      <c r="D1150" s="238" t="s">
        <v>283</v>
      </c>
      <c r="H1150" s="238"/>
      <c r="I1150" s="238" t="s">
        <v>4111</v>
      </c>
      <c r="N1150" s="238">
        <v>2000</v>
      </c>
      <c r="W1150" s="238" t="s">
        <v>4171</v>
      </c>
      <c r="AB1150" s="238" t="s">
        <v>7213</v>
      </c>
    </row>
    <row r="1151" spans="1:28" x14ac:dyDescent="0.2">
      <c r="A1151" s="238">
        <v>336323</v>
      </c>
      <c r="B1151" s="238" t="s">
        <v>3251</v>
      </c>
      <c r="C1151" s="238" t="s">
        <v>1335</v>
      </c>
      <c r="D1151" s="238" t="s">
        <v>283</v>
      </c>
      <c r="H1151" s="238"/>
      <c r="I1151" s="238" t="s">
        <v>4111</v>
      </c>
      <c r="N1151" s="238">
        <v>2000</v>
      </c>
      <c r="U1151" s="238" t="s">
        <v>4171</v>
      </c>
      <c r="V1151" s="238" t="s">
        <v>4171</v>
      </c>
      <c r="W1151" s="238" t="s">
        <v>4171</v>
      </c>
    </row>
    <row r="1152" spans="1:28" x14ac:dyDescent="0.2">
      <c r="A1152" s="238">
        <v>331553</v>
      </c>
      <c r="B1152" s="238" t="s">
        <v>2367</v>
      </c>
      <c r="C1152" s="238" t="s">
        <v>313</v>
      </c>
      <c r="D1152" s="238" t="s">
        <v>283</v>
      </c>
      <c r="H1152" s="238"/>
      <c r="I1152" s="238" t="s">
        <v>4111</v>
      </c>
      <c r="N1152" s="238">
        <v>2000</v>
      </c>
      <c r="S1152" s="238" t="s">
        <v>4171</v>
      </c>
      <c r="T1152" s="238" t="s">
        <v>4171</v>
      </c>
      <c r="U1152" s="238" t="s">
        <v>4171</v>
      </c>
      <c r="V1152" s="238" t="s">
        <v>4171</v>
      </c>
      <c r="W1152" s="238" t="s">
        <v>4171</v>
      </c>
      <c r="AB1152" s="238" t="s">
        <v>7213</v>
      </c>
    </row>
    <row r="1153" spans="1:28" x14ac:dyDescent="0.2">
      <c r="A1153" s="238">
        <v>337764</v>
      </c>
      <c r="B1153" s="238" t="s">
        <v>3742</v>
      </c>
      <c r="C1153" s="238" t="s">
        <v>230</v>
      </c>
      <c r="D1153" s="238" t="s">
        <v>4571</v>
      </c>
      <c r="E1153" s="238" t="s">
        <v>65</v>
      </c>
      <c r="F1153" s="239">
        <v>35591</v>
      </c>
      <c r="G1153" s="238" t="s">
        <v>4074</v>
      </c>
      <c r="H1153" s="238" t="s">
        <v>4110</v>
      </c>
      <c r="I1153" s="238" t="s">
        <v>4111</v>
      </c>
      <c r="J1153" s="238" t="s">
        <v>87</v>
      </c>
      <c r="L1153" s="238" t="s">
        <v>94</v>
      </c>
      <c r="X1153" s="238" t="s">
        <v>6261</v>
      </c>
      <c r="Y1153" s="238" t="s">
        <v>6261</v>
      </c>
      <c r="Z1153" s="238" t="s">
        <v>6262</v>
      </c>
      <c r="AA1153" s="238" t="s">
        <v>5201</v>
      </c>
    </row>
    <row r="1154" spans="1:28" x14ac:dyDescent="0.2">
      <c r="A1154" s="238">
        <v>335872</v>
      </c>
      <c r="B1154" s="238" t="s">
        <v>3112</v>
      </c>
      <c r="C1154" s="238" t="s">
        <v>198</v>
      </c>
      <c r="D1154" s="238" t="s">
        <v>3113</v>
      </c>
      <c r="E1154" s="238" t="s">
        <v>65</v>
      </c>
      <c r="F1154" s="239">
        <v>34495</v>
      </c>
      <c r="G1154" s="238" t="s">
        <v>4608</v>
      </c>
      <c r="H1154" s="238" t="s">
        <v>4110</v>
      </c>
      <c r="I1154" s="238" t="s">
        <v>4111</v>
      </c>
      <c r="J1154" s="238" t="s">
        <v>87</v>
      </c>
      <c r="L1154" s="238" t="s">
        <v>86</v>
      </c>
      <c r="X1154" s="238" t="s">
        <v>6113</v>
      </c>
      <c r="Y1154" s="238" t="s">
        <v>6113</v>
      </c>
      <c r="Z1154" s="238" t="s">
        <v>6114</v>
      </c>
      <c r="AA1154" s="238" t="s">
        <v>6115</v>
      </c>
    </row>
    <row r="1155" spans="1:28" x14ac:dyDescent="0.2">
      <c r="A1155" s="238">
        <v>335810</v>
      </c>
      <c r="B1155" s="238" t="s">
        <v>3088</v>
      </c>
      <c r="C1155" s="238" t="s">
        <v>219</v>
      </c>
      <c r="D1155" s="238" t="s">
        <v>3089</v>
      </c>
      <c r="H1155" s="238"/>
      <c r="I1155" s="238" t="s">
        <v>4111</v>
      </c>
      <c r="N1155" s="238">
        <v>2000</v>
      </c>
      <c r="U1155" s="238" t="s">
        <v>4171</v>
      </c>
      <c r="V1155" s="238" t="s">
        <v>4171</v>
      </c>
      <c r="W1155" s="238" t="s">
        <v>4171</v>
      </c>
    </row>
    <row r="1156" spans="1:28" x14ac:dyDescent="0.2">
      <c r="A1156" s="238">
        <v>336091</v>
      </c>
      <c r="B1156" s="238" t="s">
        <v>3178</v>
      </c>
      <c r="C1156" s="238" t="s">
        <v>562</v>
      </c>
      <c r="D1156" s="238" t="s">
        <v>1699</v>
      </c>
      <c r="H1156" s="238"/>
      <c r="I1156" s="238" t="s">
        <v>4111</v>
      </c>
      <c r="N1156" s="238">
        <v>2000</v>
      </c>
      <c r="U1156" s="238" t="s">
        <v>4171</v>
      </c>
      <c r="V1156" s="238" t="s">
        <v>4171</v>
      </c>
      <c r="W1156" s="238" t="s">
        <v>4171</v>
      </c>
    </row>
    <row r="1157" spans="1:28" x14ac:dyDescent="0.2">
      <c r="A1157" s="238">
        <v>337388</v>
      </c>
      <c r="B1157" s="238" t="s">
        <v>3554</v>
      </c>
      <c r="C1157" s="238" t="s">
        <v>203</v>
      </c>
      <c r="D1157" s="238" t="s">
        <v>211</v>
      </c>
      <c r="H1157" s="238"/>
      <c r="I1157" s="238" t="s">
        <v>4111</v>
      </c>
      <c r="N1157" s="238">
        <v>2000</v>
      </c>
      <c r="W1157" s="238" t="s">
        <v>4171</v>
      </c>
    </row>
    <row r="1158" spans="1:28" x14ac:dyDescent="0.2">
      <c r="A1158" s="238">
        <v>338699</v>
      </c>
      <c r="B1158" s="238" t="s">
        <v>4922</v>
      </c>
      <c r="C1158" s="238" t="s">
        <v>203</v>
      </c>
      <c r="D1158" s="238" t="s">
        <v>211</v>
      </c>
      <c r="E1158" s="238" t="s">
        <v>65</v>
      </c>
      <c r="F1158" s="239">
        <v>34700</v>
      </c>
      <c r="G1158" s="238" t="s">
        <v>6815</v>
      </c>
      <c r="H1158" s="238" t="s">
        <v>4110</v>
      </c>
      <c r="I1158" s="238" t="s">
        <v>4111</v>
      </c>
      <c r="J1158" s="238" t="s">
        <v>87</v>
      </c>
      <c r="K1158" s="238">
        <v>2013</v>
      </c>
      <c r="L1158" s="238" t="s">
        <v>94</v>
      </c>
      <c r="X1158" s="238" t="s">
        <v>6816</v>
      </c>
      <c r="Y1158" s="238" t="s">
        <v>6817</v>
      </c>
      <c r="Z1158" s="238" t="s">
        <v>5915</v>
      </c>
      <c r="AA1158" s="238" t="s">
        <v>6818</v>
      </c>
    </row>
    <row r="1159" spans="1:28" x14ac:dyDescent="0.2">
      <c r="A1159" s="238">
        <v>338821</v>
      </c>
      <c r="B1159" s="238" t="s">
        <v>5025</v>
      </c>
      <c r="C1159" s="238" t="s">
        <v>485</v>
      </c>
      <c r="D1159" s="238" t="s">
        <v>211</v>
      </c>
      <c r="E1159" s="238" t="s">
        <v>66</v>
      </c>
      <c r="F1159" s="239">
        <v>35435</v>
      </c>
      <c r="G1159" s="238" t="s">
        <v>5963</v>
      </c>
      <c r="H1159" s="238" t="s">
        <v>4110</v>
      </c>
      <c r="I1159" s="238" t="s">
        <v>4111</v>
      </c>
      <c r="J1159" s="238" t="s">
        <v>87</v>
      </c>
      <c r="K1159" s="238">
        <v>2014</v>
      </c>
      <c r="L1159" s="238" t="s">
        <v>86</v>
      </c>
      <c r="X1159" s="238" t="s">
        <v>7059</v>
      </c>
      <c r="Y1159" s="238" t="s">
        <v>7060</v>
      </c>
      <c r="Z1159" s="238" t="s">
        <v>5915</v>
      </c>
      <c r="AA1159" s="238" t="s">
        <v>5114</v>
      </c>
    </row>
    <row r="1160" spans="1:28" x14ac:dyDescent="0.2">
      <c r="A1160" s="238">
        <v>334130</v>
      </c>
      <c r="B1160" s="238" t="s">
        <v>2538</v>
      </c>
      <c r="C1160" s="238" t="s">
        <v>402</v>
      </c>
      <c r="D1160" s="238" t="s">
        <v>211</v>
      </c>
      <c r="H1160" s="238"/>
      <c r="I1160" s="238" t="s">
        <v>4111</v>
      </c>
      <c r="N1160" s="238">
        <v>2000</v>
      </c>
      <c r="S1160" s="238" t="s">
        <v>4171</v>
      </c>
      <c r="T1160" s="238" t="s">
        <v>4171</v>
      </c>
      <c r="U1160" s="238" t="s">
        <v>4171</v>
      </c>
      <c r="V1160" s="238" t="s">
        <v>4171</v>
      </c>
      <c r="W1160" s="238" t="s">
        <v>4171</v>
      </c>
      <c r="AB1160" s="238" t="s">
        <v>7213</v>
      </c>
    </row>
    <row r="1161" spans="1:28" x14ac:dyDescent="0.2">
      <c r="A1161" s="238">
        <v>335990</v>
      </c>
      <c r="B1161" s="238" t="s">
        <v>3148</v>
      </c>
      <c r="C1161" s="238" t="s">
        <v>267</v>
      </c>
      <c r="D1161" s="238" t="s">
        <v>211</v>
      </c>
      <c r="H1161" s="238"/>
      <c r="I1161" s="238" t="s">
        <v>4111</v>
      </c>
      <c r="N1161" s="238">
        <v>2000</v>
      </c>
      <c r="U1161" s="238" t="s">
        <v>4171</v>
      </c>
      <c r="V1161" s="238" t="s">
        <v>4171</v>
      </c>
      <c r="W1161" s="238" t="s">
        <v>4171</v>
      </c>
    </row>
    <row r="1162" spans="1:28" x14ac:dyDescent="0.2">
      <c r="A1162" s="238">
        <v>328434</v>
      </c>
      <c r="B1162" s="238" t="s">
        <v>2297</v>
      </c>
      <c r="C1162" s="238" t="s">
        <v>267</v>
      </c>
      <c r="D1162" s="238" t="s">
        <v>211</v>
      </c>
      <c r="E1162" s="238" t="s">
        <v>66</v>
      </c>
      <c r="F1162" s="239">
        <v>28896</v>
      </c>
      <c r="G1162" s="238" t="s">
        <v>4387</v>
      </c>
      <c r="H1162" s="238" t="s">
        <v>4110</v>
      </c>
      <c r="I1162" s="238" t="s">
        <v>4111</v>
      </c>
      <c r="J1162" s="238" t="s">
        <v>87</v>
      </c>
      <c r="L1162" s="238" t="s">
        <v>84</v>
      </c>
      <c r="X1162" s="238" t="s">
        <v>5430</v>
      </c>
      <c r="Y1162" s="238" t="s">
        <v>5430</v>
      </c>
      <c r="Z1162" s="238" t="s">
        <v>5431</v>
      </c>
      <c r="AA1162" s="238" t="s">
        <v>5111</v>
      </c>
      <c r="AB1162" s="238" t="s">
        <v>7213</v>
      </c>
    </row>
    <row r="1163" spans="1:28" x14ac:dyDescent="0.2">
      <c r="A1163" s="238">
        <v>335297</v>
      </c>
      <c r="B1163" s="238" t="s">
        <v>4506</v>
      </c>
      <c r="C1163" s="238" t="s">
        <v>624</v>
      </c>
      <c r="D1163" s="238" t="s">
        <v>211</v>
      </c>
      <c r="E1163" s="238" t="s">
        <v>66</v>
      </c>
      <c r="F1163" s="239">
        <v>34768</v>
      </c>
      <c r="G1163" s="238" t="s">
        <v>4056</v>
      </c>
      <c r="H1163" s="238" t="s">
        <v>4110</v>
      </c>
      <c r="I1163" s="238" t="s">
        <v>4111</v>
      </c>
      <c r="J1163" s="238" t="s">
        <v>87</v>
      </c>
      <c r="L1163" s="238" t="s">
        <v>102</v>
      </c>
      <c r="X1163" s="238" t="s">
        <v>5674</v>
      </c>
      <c r="Y1163" s="238" t="s">
        <v>5674</v>
      </c>
      <c r="Z1163" s="238" t="s">
        <v>5675</v>
      </c>
      <c r="AA1163" s="238" t="s">
        <v>5117</v>
      </c>
    </row>
    <row r="1164" spans="1:28" x14ac:dyDescent="0.2">
      <c r="A1164" s="238">
        <v>338168</v>
      </c>
      <c r="B1164" s="238" t="s">
        <v>3938</v>
      </c>
      <c r="C1164" s="238" t="s">
        <v>608</v>
      </c>
      <c r="D1164" s="238" t="s">
        <v>211</v>
      </c>
      <c r="H1164" s="238"/>
      <c r="I1164" s="238" t="s">
        <v>4111</v>
      </c>
      <c r="N1164" s="238">
        <v>2000</v>
      </c>
      <c r="W1164" s="238" t="s">
        <v>4171</v>
      </c>
    </row>
    <row r="1165" spans="1:28" x14ac:dyDescent="0.2">
      <c r="A1165" s="238">
        <v>335050</v>
      </c>
      <c r="B1165" s="238" t="s">
        <v>2882</v>
      </c>
      <c r="C1165" s="238" t="s">
        <v>282</v>
      </c>
      <c r="D1165" s="238" t="s">
        <v>211</v>
      </c>
      <c r="H1165" s="238"/>
      <c r="I1165" s="238" t="s">
        <v>4111</v>
      </c>
      <c r="N1165" s="238">
        <v>2000</v>
      </c>
      <c r="U1165" s="238" t="s">
        <v>4171</v>
      </c>
      <c r="V1165" s="238" t="s">
        <v>4171</v>
      </c>
      <c r="W1165" s="238" t="s">
        <v>4171</v>
      </c>
    </row>
    <row r="1166" spans="1:28" x14ac:dyDescent="0.2">
      <c r="A1166" s="238">
        <v>332054</v>
      </c>
      <c r="B1166" s="238" t="s">
        <v>1045</v>
      </c>
      <c r="C1166" s="238" t="s">
        <v>295</v>
      </c>
      <c r="D1166" s="238" t="s">
        <v>211</v>
      </c>
      <c r="E1166" s="238" t="s">
        <v>65</v>
      </c>
      <c r="F1166" s="239">
        <v>31316</v>
      </c>
      <c r="G1166" s="238" t="s">
        <v>5544</v>
      </c>
      <c r="H1166" s="238" t="s">
        <v>4110</v>
      </c>
      <c r="I1166" s="238" t="s">
        <v>4111</v>
      </c>
      <c r="J1166" s="238" t="s">
        <v>87</v>
      </c>
      <c r="L1166" s="238" t="s">
        <v>95</v>
      </c>
      <c r="X1166" s="238" t="s">
        <v>6033</v>
      </c>
      <c r="Y1166" s="238" t="s">
        <v>6033</v>
      </c>
      <c r="Z1166" s="238" t="s">
        <v>5861</v>
      </c>
      <c r="AA1166" s="238" t="s">
        <v>5112</v>
      </c>
    </row>
    <row r="1167" spans="1:28" x14ac:dyDescent="0.2">
      <c r="A1167" s="238">
        <v>336523</v>
      </c>
      <c r="B1167" s="238" t="s">
        <v>2131</v>
      </c>
      <c r="C1167" s="238" t="s">
        <v>297</v>
      </c>
      <c r="D1167" s="238" t="s">
        <v>211</v>
      </c>
      <c r="H1167" s="238"/>
      <c r="I1167" s="238" t="s">
        <v>4111</v>
      </c>
      <c r="N1167" s="238">
        <v>2000</v>
      </c>
      <c r="W1167" s="238" t="s">
        <v>4171</v>
      </c>
    </row>
    <row r="1168" spans="1:28" x14ac:dyDescent="0.2">
      <c r="A1168" s="238">
        <v>334211</v>
      </c>
      <c r="B1168" s="238" t="s">
        <v>1158</v>
      </c>
      <c r="C1168" s="238" t="s">
        <v>340</v>
      </c>
      <c r="D1168" s="238" t="s">
        <v>211</v>
      </c>
      <c r="H1168" s="238"/>
      <c r="I1168" s="238" t="s">
        <v>4111</v>
      </c>
      <c r="N1168" s="238">
        <v>2000</v>
      </c>
      <c r="V1168" s="238" t="s">
        <v>4171</v>
      </c>
      <c r="W1168" s="238" t="s">
        <v>4171</v>
      </c>
      <c r="AB1168" s="238" t="s">
        <v>7213</v>
      </c>
    </row>
    <row r="1169" spans="1:28" x14ac:dyDescent="0.2">
      <c r="A1169" s="238">
        <v>336585</v>
      </c>
      <c r="B1169" s="238" t="s">
        <v>3323</v>
      </c>
      <c r="C1169" s="238" t="s">
        <v>195</v>
      </c>
      <c r="D1169" s="238" t="s">
        <v>211</v>
      </c>
      <c r="H1169" s="238"/>
      <c r="I1169" s="238" t="s">
        <v>4111</v>
      </c>
      <c r="N1169" s="238">
        <v>2000</v>
      </c>
      <c r="U1169" s="238" t="s">
        <v>4171</v>
      </c>
      <c r="V1169" s="238" t="s">
        <v>4171</v>
      </c>
      <c r="W1169" s="238" t="s">
        <v>4171</v>
      </c>
    </row>
    <row r="1170" spans="1:28" x14ac:dyDescent="0.2">
      <c r="A1170" s="238">
        <v>330082</v>
      </c>
      <c r="B1170" s="238" t="s">
        <v>1491</v>
      </c>
      <c r="C1170" s="238" t="s">
        <v>196</v>
      </c>
      <c r="D1170" s="238" t="s">
        <v>211</v>
      </c>
      <c r="H1170" s="238"/>
      <c r="I1170" s="238" t="s">
        <v>4111</v>
      </c>
      <c r="N1170" s="238">
        <v>2000</v>
      </c>
      <c r="S1170" s="238" t="s">
        <v>4171</v>
      </c>
      <c r="U1170" s="238" t="s">
        <v>4171</v>
      </c>
      <c r="V1170" s="238" t="s">
        <v>4171</v>
      </c>
      <c r="W1170" s="238" t="s">
        <v>4171</v>
      </c>
      <c r="AB1170" s="238" t="s">
        <v>7213</v>
      </c>
    </row>
    <row r="1171" spans="1:28" x14ac:dyDescent="0.2">
      <c r="A1171" s="238">
        <v>333992</v>
      </c>
      <c r="B1171" s="238" t="s">
        <v>4246</v>
      </c>
      <c r="C1171" s="238" t="s">
        <v>196</v>
      </c>
      <c r="D1171" s="238" t="s">
        <v>211</v>
      </c>
      <c r="H1171" s="238"/>
      <c r="I1171" s="238" t="s">
        <v>4111</v>
      </c>
      <c r="N1171" s="238">
        <v>2000</v>
      </c>
      <c r="V1171" s="238" t="s">
        <v>4171</v>
      </c>
      <c r="W1171" s="238" t="s">
        <v>4171</v>
      </c>
      <c r="AB1171" s="238" t="s">
        <v>7213</v>
      </c>
    </row>
    <row r="1172" spans="1:28" x14ac:dyDescent="0.2">
      <c r="A1172" s="238">
        <v>335420</v>
      </c>
      <c r="B1172" s="238" t="s">
        <v>2994</v>
      </c>
      <c r="C1172" s="238" t="s">
        <v>389</v>
      </c>
      <c r="D1172" s="238" t="s">
        <v>211</v>
      </c>
      <c r="H1172" s="238"/>
      <c r="I1172" s="238" t="s">
        <v>4111</v>
      </c>
      <c r="N1172" s="238">
        <v>2000</v>
      </c>
      <c r="U1172" s="238" t="s">
        <v>4171</v>
      </c>
      <c r="V1172" s="238" t="s">
        <v>4171</v>
      </c>
      <c r="W1172" s="238" t="s">
        <v>4171</v>
      </c>
    </row>
    <row r="1173" spans="1:28" x14ac:dyDescent="0.2">
      <c r="A1173" s="238">
        <v>324640</v>
      </c>
      <c r="B1173" s="238" t="s">
        <v>2741</v>
      </c>
      <c r="C1173" s="238" t="s">
        <v>373</v>
      </c>
      <c r="D1173" s="238" t="s">
        <v>211</v>
      </c>
      <c r="H1173" s="238"/>
      <c r="I1173" s="238" t="s">
        <v>4111</v>
      </c>
      <c r="N1173" s="238">
        <v>2000</v>
      </c>
      <c r="R1173" s="238" t="s">
        <v>4171</v>
      </c>
      <c r="S1173" s="238" t="s">
        <v>4171</v>
      </c>
      <c r="U1173" s="238" t="s">
        <v>4171</v>
      </c>
      <c r="V1173" s="238" t="s">
        <v>4171</v>
      </c>
      <c r="W1173" s="238" t="s">
        <v>4171</v>
      </c>
      <c r="AB1173" s="238" t="s">
        <v>7213</v>
      </c>
    </row>
    <row r="1174" spans="1:28" x14ac:dyDescent="0.2">
      <c r="A1174" s="238">
        <v>335896</v>
      </c>
      <c r="B1174" s="238" t="s">
        <v>3122</v>
      </c>
      <c r="C1174" s="238" t="s">
        <v>309</v>
      </c>
      <c r="D1174" s="238" t="s">
        <v>211</v>
      </c>
      <c r="E1174" s="238" t="s">
        <v>65</v>
      </c>
      <c r="F1174" s="239">
        <v>36038</v>
      </c>
      <c r="G1174" s="238" t="s">
        <v>6116</v>
      </c>
      <c r="H1174" s="238" t="s">
        <v>4110</v>
      </c>
      <c r="I1174" s="238" t="s">
        <v>4111</v>
      </c>
      <c r="J1174" s="238" t="s">
        <v>85</v>
      </c>
      <c r="L1174" s="238" t="s">
        <v>99</v>
      </c>
      <c r="X1174" s="238" t="s">
        <v>6117</v>
      </c>
      <c r="Y1174" s="238" t="s">
        <v>6117</v>
      </c>
      <c r="Z1174" s="238" t="s">
        <v>5915</v>
      </c>
      <c r="AA1174" s="238" t="s">
        <v>5123</v>
      </c>
    </row>
    <row r="1175" spans="1:28" x14ac:dyDescent="0.2">
      <c r="A1175" s="238">
        <v>334090</v>
      </c>
      <c r="B1175" s="238" t="s">
        <v>2528</v>
      </c>
      <c r="C1175" s="238" t="s">
        <v>267</v>
      </c>
      <c r="D1175" s="238" t="s">
        <v>715</v>
      </c>
      <c r="H1175" s="238"/>
      <c r="I1175" s="238" t="s">
        <v>4111</v>
      </c>
      <c r="N1175" s="238">
        <v>2000</v>
      </c>
      <c r="S1175" s="238" t="s">
        <v>4171</v>
      </c>
      <c r="T1175" s="238" t="s">
        <v>4171</v>
      </c>
      <c r="U1175" s="238" t="s">
        <v>4171</v>
      </c>
      <c r="V1175" s="238" t="s">
        <v>4171</v>
      </c>
      <c r="W1175" s="238" t="s">
        <v>4171</v>
      </c>
      <c r="AB1175" s="238" t="s">
        <v>7213</v>
      </c>
    </row>
    <row r="1176" spans="1:28" x14ac:dyDescent="0.2">
      <c r="A1176" s="238">
        <v>325228</v>
      </c>
      <c r="B1176" s="238" t="s">
        <v>625</v>
      </c>
      <c r="C1176" s="238" t="s">
        <v>498</v>
      </c>
      <c r="D1176" s="238" t="s">
        <v>715</v>
      </c>
      <c r="H1176" s="238"/>
      <c r="I1176" s="238" t="s">
        <v>4111</v>
      </c>
      <c r="N1176" s="238">
        <v>2000</v>
      </c>
      <c r="V1176" s="238" t="s">
        <v>4171</v>
      </c>
      <c r="AB1176" s="238" t="s">
        <v>7214</v>
      </c>
    </row>
    <row r="1177" spans="1:28" x14ac:dyDescent="0.2">
      <c r="A1177" s="238">
        <v>337995</v>
      </c>
      <c r="B1177" s="238" t="s">
        <v>3852</v>
      </c>
      <c r="C1177" s="238" t="s">
        <v>232</v>
      </c>
      <c r="D1177" s="238" t="s">
        <v>269</v>
      </c>
      <c r="H1177" s="238"/>
      <c r="I1177" s="238" t="s">
        <v>4111</v>
      </c>
      <c r="N1177" s="238">
        <v>2000</v>
      </c>
      <c r="V1177" s="238" t="s">
        <v>4171</v>
      </c>
      <c r="W1177" s="238" t="s">
        <v>4171</v>
      </c>
    </row>
    <row r="1178" spans="1:28" x14ac:dyDescent="0.2">
      <c r="A1178" s="238">
        <v>334427</v>
      </c>
      <c r="B1178" s="238" t="s">
        <v>1650</v>
      </c>
      <c r="C1178" s="238" t="s">
        <v>315</v>
      </c>
      <c r="D1178" s="238" t="s">
        <v>269</v>
      </c>
      <c r="H1178" s="238"/>
      <c r="I1178" s="238" t="s">
        <v>4111</v>
      </c>
      <c r="N1178" s="238">
        <v>2000</v>
      </c>
      <c r="S1178" s="238" t="s">
        <v>4171</v>
      </c>
      <c r="U1178" s="238" t="s">
        <v>4171</v>
      </c>
      <c r="V1178" s="238" t="s">
        <v>4171</v>
      </c>
      <c r="W1178" s="238" t="s">
        <v>4171</v>
      </c>
      <c r="AB1178" s="238" t="s">
        <v>7213</v>
      </c>
    </row>
    <row r="1179" spans="1:28" x14ac:dyDescent="0.2">
      <c r="A1179" s="238">
        <v>335333</v>
      </c>
      <c r="B1179" s="238" t="s">
        <v>2955</v>
      </c>
      <c r="C1179" s="238" t="s">
        <v>814</v>
      </c>
      <c r="D1179" s="238" t="s">
        <v>269</v>
      </c>
      <c r="H1179" s="238"/>
      <c r="I1179" s="238" t="s">
        <v>4111</v>
      </c>
      <c r="N1179" s="238">
        <v>2000</v>
      </c>
      <c r="U1179" s="238" t="s">
        <v>4171</v>
      </c>
      <c r="V1179" s="238" t="s">
        <v>4171</v>
      </c>
      <c r="W1179" s="238" t="s">
        <v>4171</v>
      </c>
    </row>
    <row r="1180" spans="1:28" x14ac:dyDescent="0.2">
      <c r="A1180" s="238">
        <v>333271</v>
      </c>
      <c r="B1180" s="238" t="s">
        <v>2876</v>
      </c>
      <c r="C1180" s="238" t="s">
        <v>272</v>
      </c>
      <c r="D1180" s="238" t="s">
        <v>269</v>
      </c>
      <c r="H1180" s="238"/>
      <c r="I1180" s="238" t="s">
        <v>4111</v>
      </c>
      <c r="N1180" s="238">
        <v>2000</v>
      </c>
      <c r="R1180" s="238" t="s">
        <v>4171</v>
      </c>
      <c r="S1180" s="238" t="s">
        <v>4171</v>
      </c>
      <c r="U1180" s="238" t="s">
        <v>4171</v>
      </c>
      <c r="V1180" s="238" t="s">
        <v>4171</v>
      </c>
      <c r="W1180" s="238" t="s">
        <v>4171</v>
      </c>
      <c r="AB1180" s="238" t="s">
        <v>7213</v>
      </c>
    </row>
    <row r="1181" spans="1:28" x14ac:dyDescent="0.2">
      <c r="A1181" s="238">
        <v>333778</v>
      </c>
      <c r="B1181" s="238" t="s">
        <v>2450</v>
      </c>
      <c r="C1181" s="238" t="s">
        <v>214</v>
      </c>
      <c r="D1181" s="238" t="s">
        <v>269</v>
      </c>
      <c r="H1181" s="238"/>
      <c r="I1181" s="238" t="s">
        <v>4111</v>
      </c>
      <c r="N1181" s="238">
        <v>2000</v>
      </c>
      <c r="S1181" s="238" t="s">
        <v>4171</v>
      </c>
      <c r="T1181" s="238" t="s">
        <v>4171</v>
      </c>
      <c r="U1181" s="238" t="s">
        <v>4171</v>
      </c>
      <c r="V1181" s="238" t="s">
        <v>4171</v>
      </c>
      <c r="W1181" s="238" t="s">
        <v>4171</v>
      </c>
      <c r="AB1181" s="238" t="s">
        <v>7213</v>
      </c>
    </row>
    <row r="1182" spans="1:28" x14ac:dyDescent="0.2">
      <c r="A1182" s="238">
        <v>320824</v>
      </c>
      <c r="B1182" s="238" t="s">
        <v>2229</v>
      </c>
      <c r="C1182" s="238" t="s">
        <v>363</v>
      </c>
      <c r="D1182" s="238" t="s">
        <v>1215</v>
      </c>
      <c r="H1182" s="238"/>
      <c r="I1182" s="238" t="s">
        <v>4111</v>
      </c>
      <c r="N1182" s="238">
        <v>2000</v>
      </c>
      <c r="S1182" s="238" t="s">
        <v>4171</v>
      </c>
      <c r="T1182" s="238" t="s">
        <v>4171</v>
      </c>
      <c r="U1182" s="238" t="s">
        <v>4171</v>
      </c>
      <c r="V1182" s="238" t="s">
        <v>4171</v>
      </c>
      <c r="W1182" s="238" t="s">
        <v>4171</v>
      </c>
      <c r="AB1182" s="238" t="s">
        <v>7213</v>
      </c>
    </row>
    <row r="1183" spans="1:28" x14ac:dyDescent="0.2">
      <c r="A1183" s="238">
        <v>336392</v>
      </c>
      <c r="B1183" s="238" t="s">
        <v>3273</v>
      </c>
      <c r="C1183" s="238" t="s">
        <v>367</v>
      </c>
      <c r="D1183" s="238" t="s">
        <v>3274</v>
      </c>
      <c r="H1183" s="238"/>
      <c r="I1183" s="238" t="s">
        <v>4111</v>
      </c>
      <c r="N1183" s="238">
        <v>2000</v>
      </c>
      <c r="U1183" s="238" t="s">
        <v>4171</v>
      </c>
      <c r="V1183" s="238" t="s">
        <v>4171</v>
      </c>
      <c r="W1183" s="238" t="s">
        <v>4171</v>
      </c>
    </row>
    <row r="1184" spans="1:28" x14ac:dyDescent="0.2">
      <c r="A1184" s="238">
        <v>337400</v>
      </c>
      <c r="B1184" s="238" t="s">
        <v>3559</v>
      </c>
      <c r="C1184" s="238" t="s">
        <v>367</v>
      </c>
      <c r="D1184" s="238" t="s">
        <v>3274</v>
      </c>
      <c r="E1184" s="238" t="s">
        <v>66</v>
      </c>
      <c r="F1184" s="239">
        <v>33699</v>
      </c>
      <c r="G1184" s="238" t="s">
        <v>84</v>
      </c>
      <c r="H1184" s="238" t="s">
        <v>4110</v>
      </c>
      <c r="I1184" s="238" t="s">
        <v>4111</v>
      </c>
      <c r="J1184" s="238" t="s">
        <v>5335</v>
      </c>
      <c r="L1184" s="238" t="s">
        <v>84</v>
      </c>
      <c r="X1184" s="238" t="s">
        <v>6189</v>
      </c>
      <c r="Y1184" s="238" t="s">
        <v>6189</v>
      </c>
      <c r="Z1184" s="238" t="s">
        <v>6190</v>
      </c>
      <c r="AA1184" s="238" t="s">
        <v>5950</v>
      </c>
    </row>
    <row r="1185" spans="1:28" x14ac:dyDescent="0.2">
      <c r="A1185" s="238">
        <v>337453</v>
      </c>
      <c r="B1185" s="238" t="s">
        <v>3589</v>
      </c>
      <c r="C1185" s="238" t="s">
        <v>653</v>
      </c>
      <c r="D1185" s="238" t="s">
        <v>3590</v>
      </c>
      <c r="H1185" s="238"/>
      <c r="I1185" s="238" t="s">
        <v>4111</v>
      </c>
      <c r="N1185" s="238">
        <v>2000</v>
      </c>
      <c r="V1185" s="238" t="s">
        <v>4171</v>
      </c>
      <c r="W1185" s="238" t="s">
        <v>4171</v>
      </c>
    </row>
    <row r="1186" spans="1:28" x14ac:dyDescent="0.2">
      <c r="A1186" s="238">
        <v>334182</v>
      </c>
      <c r="B1186" s="238" t="s">
        <v>1149</v>
      </c>
      <c r="C1186" s="238" t="s">
        <v>330</v>
      </c>
      <c r="D1186" s="238" t="s">
        <v>1150</v>
      </c>
      <c r="H1186" s="238"/>
      <c r="I1186" s="238" t="s">
        <v>4111</v>
      </c>
      <c r="N1186" s="238">
        <v>2000</v>
      </c>
      <c r="V1186" s="238" t="s">
        <v>4171</v>
      </c>
      <c r="W1186" s="238" t="s">
        <v>4171</v>
      </c>
    </row>
    <row r="1187" spans="1:28" x14ac:dyDescent="0.2">
      <c r="A1187" s="238">
        <v>335963</v>
      </c>
      <c r="B1187" s="238" t="s">
        <v>3144</v>
      </c>
      <c r="C1187" s="238" t="s">
        <v>195</v>
      </c>
      <c r="D1187" s="238" t="s">
        <v>847</v>
      </c>
      <c r="H1187" s="238"/>
      <c r="I1187" s="238" t="s">
        <v>4111</v>
      </c>
      <c r="N1187" s="238">
        <v>2000</v>
      </c>
      <c r="U1187" s="238" t="s">
        <v>4171</v>
      </c>
      <c r="V1187" s="238" t="s">
        <v>4171</v>
      </c>
      <c r="W1187" s="238" t="s">
        <v>4171</v>
      </c>
    </row>
    <row r="1188" spans="1:28" x14ac:dyDescent="0.2">
      <c r="A1188" s="238">
        <v>337994</v>
      </c>
      <c r="B1188" s="238" t="s">
        <v>729</v>
      </c>
      <c r="C1188" s="238" t="s">
        <v>378</v>
      </c>
      <c r="D1188" s="238" t="s">
        <v>1696</v>
      </c>
      <c r="H1188" s="238"/>
      <c r="I1188" s="238" t="s">
        <v>4111</v>
      </c>
      <c r="N1188" s="238">
        <v>2000</v>
      </c>
      <c r="V1188" s="238" t="s">
        <v>4171</v>
      </c>
      <c r="W1188" s="238" t="s">
        <v>4171</v>
      </c>
    </row>
    <row r="1189" spans="1:28" x14ac:dyDescent="0.2">
      <c r="A1189" s="238">
        <v>309036</v>
      </c>
      <c r="B1189" s="238" t="s">
        <v>4374</v>
      </c>
      <c r="C1189" s="238" t="s">
        <v>297</v>
      </c>
      <c r="D1189" s="238" t="s">
        <v>1696</v>
      </c>
      <c r="H1189" s="238"/>
      <c r="I1189" s="238" t="s">
        <v>4111</v>
      </c>
      <c r="N1189" s="238">
        <v>2000</v>
      </c>
      <c r="V1189" s="238" t="s">
        <v>4171</v>
      </c>
      <c r="W1189" s="238" t="s">
        <v>4171</v>
      </c>
      <c r="AB1189" s="238" t="s">
        <v>7213</v>
      </c>
    </row>
    <row r="1190" spans="1:28" x14ac:dyDescent="0.2">
      <c r="A1190" s="238">
        <v>338547</v>
      </c>
      <c r="B1190" s="238" t="s">
        <v>4569</v>
      </c>
      <c r="C1190" s="238" t="s">
        <v>195</v>
      </c>
      <c r="D1190" s="238" t="s">
        <v>4544</v>
      </c>
      <c r="E1190" s="238" t="s">
        <v>65</v>
      </c>
      <c r="F1190" s="239">
        <v>35431</v>
      </c>
      <c r="G1190" s="238" t="s">
        <v>4035</v>
      </c>
      <c r="H1190" s="238" t="s">
        <v>4110</v>
      </c>
      <c r="I1190" s="238" t="s">
        <v>4111</v>
      </c>
      <c r="J1190" s="238" t="s">
        <v>85</v>
      </c>
      <c r="K1190" s="238">
        <v>2014</v>
      </c>
      <c r="L1190" s="238" t="s">
        <v>94</v>
      </c>
      <c r="X1190" s="238" t="s">
        <v>6487</v>
      </c>
      <c r="Y1190" s="238" t="s">
        <v>6407</v>
      </c>
      <c r="Z1190" s="238" t="s">
        <v>6488</v>
      </c>
      <c r="AA1190" s="238" t="s">
        <v>6489</v>
      </c>
    </row>
    <row r="1191" spans="1:28" x14ac:dyDescent="0.2">
      <c r="A1191" s="238">
        <v>336133</v>
      </c>
      <c r="B1191" s="238" t="s">
        <v>2027</v>
      </c>
      <c r="C1191" s="238" t="s">
        <v>1126</v>
      </c>
      <c r="D1191" s="238" t="s">
        <v>903</v>
      </c>
      <c r="H1191" s="238"/>
      <c r="I1191" s="238" t="s">
        <v>4111</v>
      </c>
      <c r="N1191" s="238">
        <v>2000</v>
      </c>
      <c r="V1191" s="238" t="s">
        <v>4171</v>
      </c>
      <c r="W1191" s="238" t="s">
        <v>4171</v>
      </c>
    </row>
    <row r="1192" spans="1:28" x14ac:dyDescent="0.2">
      <c r="A1192" s="238">
        <v>338876</v>
      </c>
      <c r="B1192" s="238" t="s">
        <v>4696</v>
      </c>
      <c r="C1192" s="238" t="s">
        <v>205</v>
      </c>
      <c r="D1192" s="238" t="s">
        <v>4579</v>
      </c>
      <c r="E1192" s="238" t="s">
        <v>66</v>
      </c>
      <c r="F1192" s="239">
        <v>35476</v>
      </c>
      <c r="G1192" s="238" t="s">
        <v>5340</v>
      </c>
      <c r="H1192" s="238" t="s">
        <v>4110</v>
      </c>
      <c r="I1192" s="238" t="s">
        <v>4111</v>
      </c>
      <c r="J1192" s="238" t="s">
        <v>85</v>
      </c>
      <c r="K1192" s="238">
        <v>2016</v>
      </c>
      <c r="L1192" s="238" t="s">
        <v>97</v>
      </c>
      <c r="X1192" s="238" t="s">
        <v>5341</v>
      </c>
      <c r="Y1192" s="238" t="s">
        <v>5342</v>
      </c>
      <c r="Z1192" s="238" t="s">
        <v>5343</v>
      </c>
      <c r="AA1192" s="238" t="s">
        <v>5193</v>
      </c>
    </row>
    <row r="1193" spans="1:28" x14ac:dyDescent="0.2">
      <c r="A1193" s="238">
        <v>334368</v>
      </c>
      <c r="B1193" s="238" t="s">
        <v>1646</v>
      </c>
      <c r="C1193" s="238" t="s">
        <v>195</v>
      </c>
      <c r="D1193" s="238" t="s">
        <v>355</v>
      </c>
      <c r="H1193" s="238"/>
      <c r="I1193" s="238" t="s">
        <v>4111</v>
      </c>
      <c r="N1193" s="238">
        <v>2000</v>
      </c>
      <c r="T1193" s="238" t="s">
        <v>4171</v>
      </c>
      <c r="U1193" s="238" t="s">
        <v>4171</v>
      </c>
      <c r="V1193" s="238" t="s">
        <v>4171</v>
      </c>
      <c r="W1193" s="238" t="s">
        <v>4171</v>
      </c>
      <c r="AB1193" s="238" t="s">
        <v>7213</v>
      </c>
    </row>
    <row r="1194" spans="1:28" x14ac:dyDescent="0.2">
      <c r="A1194" s="238">
        <v>335339</v>
      </c>
      <c r="B1194" s="238" t="s">
        <v>2958</v>
      </c>
      <c r="C1194" s="238" t="s">
        <v>195</v>
      </c>
      <c r="D1194" s="238" t="s">
        <v>355</v>
      </c>
      <c r="H1194" s="238"/>
      <c r="I1194" s="238" t="s">
        <v>4111</v>
      </c>
      <c r="N1194" s="238">
        <v>2000</v>
      </c>
      <c r="U1194" s="238" t="s">
        <v>4171</v>
      </c>
      <c r="V1194" s="238" t="s">
        <v>4171</v>
      </c>
      <c r="W1194" s="238" t="s">
        <v>4171</v>
      </c>
    </row>
    <row r="1195" spans="1:28" x14ac:dyDescent="0.2">
      <c r="A1195" s="238">
        <v>337011</v>
      </c>
      <c r="B1195" s="238" t="s">
        <v>2181</v>
      </c>
      <c r="C1195" s="238" t="s">
        <v>195</v>
      </c>
      <c r="D1195" s="238" t="s">
        <v>355</v>
      </c>
      <c r="E1195" s="238" t="s">
        <v>65</v>
      </c>
      <c r="H1195" s="238"/>
      <c r="I1195" s="238" t="s">
        <v>4111</v>
      </c>
      <c r="X1195" s="238" t="s">
        <v>5121</v>
      </c>
      <c r="Y1195" s="238" t="s">
        <v>5121</v>
      </c>
    </row>
    <row r="1196" spans="1:28" x14ac:dyDescent="0.2">
      <c r="A1196" s="238">
        <v>338681</v>
      </c>
      <c r="B1196" s="238" t="s">
        <v>4622</v>
      </c>
      <c r="C1196" s="238" t="s">
        <v>205</v>
      </c>
      <c r="D1196" s="238" t="s">
        <v>355</v>
      </c>
      <c r="E1196" s="238" t="s">
        <v>65</v>
      </c>
      <c r="F1196" s="239">
        <v>29714</v>
      </c>
      <c r="G1196" s="238" t="s">
        <v>4037</v>
      </c>
      <c r="H1196" s="238" t="s">
        <v>4110</v>
      </c>
      <c r="I1196" s="238" t="s">
        <v>4111</v>
      </c>
      <c r="J1196" s="238" t="s">
        <v>87</v>
      </c>
      <c r="K1196" s="238">
        <v>2000</v>
      </c>
      <c r="L1196" s="238" t="s">
        <v>95</v>
      </c>
      <c r="X1196" s="238" t="s">
        <v>6774</v>
      </c>
      <c r="Y1196" s="238" t="s">
        <v>6775</v>
      </c>
      <c r="Z1196" s="238" t="s">
        <v>6776</v>
      </c>
      <c r="AA1196" s="238" t="s">
        <v>5123</v>
      </c>
    </row>
    <row r="1197" spans="1:28" x14ac:dyDescent="0.2">
      <c r="A1197" s="238">
        <v>336929</v>
      </c>
      <c r="B1197" s="238" t="s">
        <v>3398</v>
      </c>
      <c r="C1197" s="238" t="s">
        <v>3399</v>
      </c>
      <c r="D1197" s="238" t="s">
        <v>3400</v>
      </c>
      <c r="E1197" s="238" t="s">
        <v>65</v>
      </c>
      <c r="F1197" s="239">
        <v>36896</v>
      </c>
      <c r="G1197" s="238" t="s">
        <v>84</v>
      </c>
      <c r="H1197" s="238" t="s">
        <v>4110</v>
      </c>
      <c r="I1197" s="238" t="s">
        <v>4111</v>
      </c>
      <c r="J1197" s="238" t="s">
        <v>87</v>
      </c>
      <c r="L1197" s="238" t="s">
        <v>84</v>
      </c>
    </row>
    <row r="1198" spans="1:28" x14ac:dyDescent="0.2">
      <c r="A1198" s="238">
        <v>336571</v>
      </c>
      <c r="B1198" s="238" t="s">
        <v>4524</v>
      </c>
      <c r="C1198" s="238" t="s">
        <v>272</v>
      </c>
      <c r="D1198" s="238" t="s">
        <v>369</v>
      </c>
      <c r="E1198" s="238" t="s">
        <v>66</v>
      </c>
      <c r="F1198" s="239">
        <v>36298</v>
      </c>
      <c r="G1198" s="238" t="s">
        <v>84</v>
      </c>
      <c r="H1198" s="238" t="s">
        <v>4110</v>
      </c>
      <c r="I1198" s="238" t="s">
        <v>4111</v>
      </c>
      <c r="J1198" s="238" t="s">
        <v>87</v>
      </c>
      <c r="L1198" s="238" t="s">
        <v>86</v>
      </c>
      <c r="X1198" s="238" t="s">
        <v>5780</v>
      </c>
      <c r="Y1198" s="238" t="s">
        <v>5780</v>
      </c>
      <c r="Z1198" s="238" t="s">
        <v>5566</v>
      </c>
      <c r="AA1198" s="238" t="s">
        <v>5123</v>
      </c>
    </row>
    <row r="1199" spans="1:28" x14ac:dyDescent="0.2">
      <c r="A1199" s="238">
        <v>337735</v>
      </c>
      <c r="B1199" s="238" t="s">
        <v>3724</v>
      </c>
      <c r="C1199" s="238" t="s">
        <v>198</v>
      </c>
      <c r="D1199" s="238" t="s">
        <v>369</v>
      </c>
      <c r="H1199" s="238"/>
      <c r="I1199" s="238" t="s">
        <v>4111</v>
      </c>
      <c r="N1199" s="238">
        <v>2000</v>
      </c>
      <c r="V1199" s="238" t="s">
        <v>4171</v>
      </c>
      <c r="W1199" s="238" t="s">
        <v>4171</v>
      </c>
    </row>
    <row r="1200" spans="1:28" x14ac:dyDescent="0.2">
      <c r="A1200" s="238">
        <v>326270</v>
      </c>
      <c r="B1200" s="238" t="s">
        <v>2269</v>
      </c>
      <c r="C1200" s="238" t="s">
        <v>760</v>
      </c>
      <c r="D1200" s="238" t="s">
        <v>369</v>
      </c>
      <c r="H1200" s="238"/>
      <c r="I1200" s="238" t="s">
        <v>4111</v>
      </c>
      <c r="N1200" s="238">
        <v>2000</v>
      </c>
      <c r="S1200" s="238" t="s">
        <v>4171</v>
      </c>
      <c r="T1200" s="238" t="s">
        <v>4171</v>
      </c>
      <c r="U1200" s="238" t="s">
        <v>4171</v>
      </c>
      <c r="V1200" s="238" t="s">
        <v>4171</v>
      </c>
      <c r="W1200" s="238" t="s">
        <v>4171</v>
      </c>
      <c r="AB1200" s="238" t="s">
        <v>7213</v>
      </c>
    </row>
    <row r="1201" spans="1:28" x14ac:dyDescent="0.2">
      <c r="A1201" s="238">
        <v>338231</v>
      </c>
      <c r="B1201" s="238" t="s">
        <v>4516</v>
      </c>
      <c r="C1201" s="238" t="s">
        <v>4743</v>
      </c>
      <c r="D1201" s="238" t="s">
        <v>4744</v>
      </c>
      <c r="E1201" s="238" t="s">
        <v>65</v>
      </c>
      <c r="F1201" s="239">
        <v>33849</v>
      </c>
      <c r="G1201" s="238" t="s">
        <v>84</v>
      </c>
      <c r="H1201" s="238" t="s">
        <v>4110</v>
      </c>
      <c r="I1201" s="238" t="s">
        <v>4111</v>
      </c>
      <c r="J1201" s="238" t="s">
        <v>87</v>
      </c>
      <c r="L1201" s="238" t="s">
        <v>86</v>
      </c>
      <c r="X1201" s="238" t="s">
        <v>6370</v>
      </c>
      <c r="Y1201" s="238" t="s">
        <v>6370</v>
      </c>
      <c r="Z1201" s="238" t="s">
        <v>6371</v>
      </c>
      <c r="AA1201" s="238" t="s">
        <v>6372</v>
      </c>
    </row>
    <row r="1202" spans="1:28" x14ac:dyDescent="0.2">
      <c r="A1202" s="238">
        <v>338181</v>
      </c>
      <c r="B1202" s="238" t="s">
        <v>3948</v>
      </c>
      <c r="C1202" s="238" t="s">
        <v>210</v>
      </c>
      <c r="D1202" s="238" t="s">
        <v>3485</v>
      </c>
      <c r="E1202" s="238" t="s">
        <v>66</v>
      </c>
      <c r="F1202" s="239">
        <v>32897</v>
      </c>
      <c r="G1202" s="238" t="s">
        <v>4087</v>
      </c>
      <c r="H1202" s="238" t="s">
        <v>4110</v>
      </c>
      <c r="I1202" s="238" t="s">
        <v>4111</v>
      </c>
      <c r="J1202" s="238" t="s">
        <v>87</v>
      </c>
      <c r="L1202" s="238" t="s">
        <v>99</v>
      </c>
      <c r="X1202" s="238" t="s">
        <v>6359</v>
      </c>
      <c r="Y1202" s="238" t="s">
        <v>6359</v>
      </c>
      <c r="Z1202" s="238" t="s">
        <v>6360</v>
      </c>
      <c r="AA1202" s="238" t="s">
        <v>6361</v>
      </c>
    </row>
    <row r="1203" spans="1:28" x14ac:dyDescent="0.2">
      <c r="A1203" s="238">
        <v>338097</v>
      </c>
      <c r="B1203" s="238" t="s">
        <v>3905</v>
      </c>
      <c r="C1203" s="238" t="s">
        <v>433</v>
      </c>
      <c r="D1203" s="238" t="s">
        <v>3485</v>
      </c>
      <c r="H1203" s="238"/>
      <c r="I1203" s="238" t="s">
        <v>4111</v>
      </c>
      <c r="N1203" s="238">
        <v>2000</v>
      </c>
      <c r="V1203" s="238" t="s">
        <v>4171</v>
      </c>
      <c r="W1203" s="238" t="s">
        <v>4171</v>
      </c>
    </row>
    <row r="1204" spans="1:28" x14ac:dyDescent="0.2">
      <c r="A1204" s="238">
        <v>335669</v>
      </c>
      <c r="B1204" s="238" t="s">
        <v>3061</v>
      </c>
      <c r="C1204" s="238" t="s">
        <v>198</v>
      </c>
      <c r="D1204" s="238" t="s">
        <v>3062</v>
      </c>
      <c r="H1204" s="238"/>
      <c r="I1204" s="238" t="s">
        <v>4111</v>
      </c>
      <c r="N1204" s="238">
        <v>2000</v>
      </c>
      <c r="U1204" s="238" t="s">
        <v>4171</v>
      </c>
      <c r="V1204" s="238" t="s">
        <v>4171</v>
      </c>
      <c r="W1204" s="238" t="s">
        <v>4171</v>
      </c>
    </row>
    <row r="1205" spans="1:28" x14ac:dyDescent="0.2">
      <c r="A1205" s="238">
        <v>336450</v>
      </c>
      <c r="B1205" s="238" t="s">
        <v>2106</v>
      </c>
      <c r="C1205" s="238" t="s">
        <v>231</v>
      </c>
      <c r="D1205" s="238" t="s">
        <v>252</v>
      </c>
      <c r="H1205" s="238"/>
      <c r="I1205" s="238" t="s">
        <v>4111</v>
      </c>
      <c r="N1205" s="238">
        <v>2000</v>
      </c>
      <c r="W1205" s="238" t="s">
        <v>4171</v>
      </c>
    </row>
    <row r="1206" spans="1:28" x14ac:dyDescent="0.2">
      <c r="A1206" s="238">
        <v>336361</v>
      </c>
      <c r="B1206" s="238" t="s">
        <v>2084</v>
      </c>
      <c r="C1206" s="238" t="s">
        <v>245</v>
      </c>
      <c r="D1206" s="238" t="s">
        <v>252</v>
      </c>
      <c r="H1206" s="238"/>
      <c r="I1206" s="238" t="s">
        <v>4111</v>
      </c>
      <c r="N1206" s="238">
        <v>2000</v>
      </c>
      <c r="W1206" s="238" t="s">
        <v>4171</v>
      </c>
    </row>
    <row r="1207" spans="1:28" x14ac:dyDescent="0.2">
      <c r="A1207" s="238">
        <v>329079</v>
      </c>
      <c r="B1207" s="238" t="s">
        <v>2800</v>
      </c>
      <c r="C1207" s="238" t="s">
        <v>1433</v>
      </c>
      <c r="D1207" s="238" t="s">
        <v>252</v>
      </c>
      <c r="H1207" s="238"/>
      <c r="I1207" s="238" t="s">
        <v>4111</v>
      </c>
      <c r="N1207" s="238">
        <v>2000</v>
      </c>
      <c r="R1207" s="238" t="s">
        <v>4171</v>
      </c>
      <c r="T1207" s="238" t="s">
        <v>4171</v>
      </c>
      <c r="U1207" s="238" t="s">
        <v>4171</v>
      </c>
      <c r="V1207" s="238" t="s">
        <v>4171</v>
      </c>
      <c r="W1207" s="238" t="s">
        <v>4171</v>
      </c>
      <c r="AB1207" s="238" t="s">
        <v>7213</v>
      </c>
    </row>
    <row r="1208" spans="1:28" x14ac:dyDescent="0.2">
      <c r="A1208" s="238">
        <v>335176</v>
      </c>
      <c r="B1208" s="238" t="s">
        <v>2908</v>
      </c>
      <c r="C1208" s="238" t="s">
        <v>434</v>
      </c>
      <c r="D1208" s="238" t="s">
        <v>252</v>
      </c>
      <c r="H1208" s="238"/>
      <c r="I1208" s="238" t="s">
        <v>4111</v>
      </c>
      <c r="N1208" s="238">
        <v>2000</v>
      </c>
      <c r="V1208" s="238" t="s">
        <v>4171</v>
      </c>
      <c r="W1208" s="238" t="s">
        <v>4171</v>
      </c>
    </row>
    <row r="1209" spans="1:28" x14ac:dyDescent="0.2">
      <c r="A1209" s="238">
        <v>334595</v>
      </c>
      <c r="B1209" s="238" t="s">
        <v>1676</v>
      </c>
      <c r="C1209" s="238" t="s">
        <v>629</v>
      </c>
      <c r="D1209" s="238" t="s">
        <v>252</v>
      </c>
      <c r="H1209" s="238"/>
      <c r="I1209" s="238" t="s">
        <v>4111</v>
      </c>
      <c r="N1209" s="238">
        <v>2000</v>
      </c>
      <c r="T1209" s="238" t="s">
        <v>4171</v>
      </c>
      <c r="U1209" s="238" t="s">
        <v>4171</v>
      </c>
      <c r="V1209" s="238" t="s">
        <v>4171</v>
      </c>
      <c r="W1209" s="238" t="s">
        <v>4171</v>
      </c>
      <c r="AB1209" s="238" t="s">
        <v>7213</v>
      </c>
    </row>
    <row r="1210" spans="1:28" x14ac:dyDescent="0.2">
      <c r="A1210" s="238">
        <v>338144</v>
      </c>
      <c r="B1210" s="238" t="s">
        <v>3928</v>
      </c>
      <c r="C1210" s="238" t="s">
        <v>3929</v>
      </c>
      <c r="D1210" s="238" t="s">
        <v>252</v>
      </c>
      <c r="H1210" s="238"/>
      <c r="I1210" s="238" t="s">
        <v>4111</v>
      </c>
      <c r="N1210" s="238">
        <v>2000</v>
      </c>
      <c r="V1210" s="238" t="s">
        <v>4171</v>
      </c>
      <c r="W1210" s="238" t="s">
        <v>4171</v>
      </c>
    </row>
    <row r="1211" spans="1:28" x14ac:dyDescent="0.2">
      <c r="A1211" s="238">
        <v>335816</v>
      </c>
      <c r="B1211" s="238" t="s">
        <v>3090</v>
      </c>
      <c r="C1211" s="238" t="s">
        <v>452</v>
      </c>
      <c r="D1211" s="238" t="s">
        <v>252</v>
      </c>
      <c r="H1211" s="238"/>
      <c r="I1211" s="238" t="s">
        <v>4111</v>
      </c>
      <c r="N1211" s="238">
        <v>2000</v>
      </c>
      <c r="U1211" s="238" t="s">
        <v>4171</v>
      </c>
      <c r="V1211" s="238" t="s">
        <v>4171</v>
      </c>
      <c r="W1211" s="238" t="s">
        <v>4171</v>
      </c>
    </row>
    <row r="1212" spans="1:28" x14ac:dyDescent="0.2">
      <c r="A1212" s="238">
        <v>336876</v>
      </c>
      <c r="B1212" s="238" t="s">
        <v>3384</v>
      </c>
      <c r="C1212" s="238" t="s">
        <v>267</v>
      </c>
      <c r="D1212" s="238" t="s">
        <v>3385</v>
      </c>
      <c r="H1212" s="238"/>
      <c r="I1212" s="238" t="s">
        <v>4111</v>
      </c>
      <c r="N1212" s="238">
        <v>2000</v>
      </c>
      <c r="U1212" s="238" t="s">
        <v>4171</v>
      </c>
      <c r="V1212" s="238" t="s">
        <v>4171</v>
      </c>
      <c r="W1212" s="238" t="s">
        <v>4171</v>
      </c>
    </row>
    <row r="1213" spans="1:28" x14ac:dyDescent="0.2">
      <c r="A1213" s="238">
        <v>304602</v>
      </c>
      <c r="B1213" s="238" t="s">
        <v>2203</v>
      </c>
      <c r="C1213" s="238" t="s">
        <v>203</v>
      </c>
      <c r="D1213" s="238" t="s">
        <v>627</v>
      </c>
      <c r="H1213" s="238"/>
      <c r="I1213" s="238" t="s">
        <v>4111</v>
      </c>
      <c r="N1213" s="238">
        <v>2000</v>
      </c>
      <c r="S1213" s="238" t="s">
        <v>4171</v>
      </c>
      <c r="T1213" s="238" t="s">
        <v>4171</v>
      </c>
      <c r="U1213" s="238" t="s">
        <v>4171</v>
      </c>
      <c r="V1213" s="238" t="s">
        <v>4171</v>
      </c>
      <c r="W1213" s="238" t="s">
        <v>4171</v>
      </c>
      <c r="AB1213" s="238" t="s">
        <v>7213</v>
      </c>
    </row>
    <row r="1214" spans="1:28" x14ac:dyDescent="0.2">
      <c r="A1214" s="238">
        <v>335231</v>
      </c>
      <c r="B1214" s="238" t="s">
        <v>1814</v>
      </c>
      <c r="C1214" s="238" t="s">
        <v>485</v>
      </c>
      <c r="D1214" s="238" t="s">
        <v>627</v>
      </c>
      <c r="H1214" s="238"/>
      <c r="I1214" s="238" t="s">
        <v>4111</v>
      </c>
      <c r="N1214" s="238">
        <v>2000</v>
      </c>
      <c r="V1214" s="238" t="s">
        <v>4171</v>
      </c>
      <c r="W1214" s="238" t="s">
        <v>4171</v>
      </c>
    </row>
    <row r="1215" spans="1:28" x14ac:dyDescent="0.2">
      <c r="A1215" s="238">
        <v>332865</v>
      </c>
      <c r="B1215" s="238" t="s">
        <v>2419</v>
      </c>
      <c r="C1215" s="238" t="s">
        <v>522</v>
      </c>
      <c r="D1215" s="238" t="s">
        <v>627</v>
      </c>
      <c r="H1215" s="238"/>
      <c r="I1215" s="238" t="s">
        <v>4111</v>
      </c>
      <c r="N1215" s="238">
        <v>2000</v>
      </c>
      <c r="S1215" s="238" t="s">
        <v>4171</v>
      </c>
      <c r="T1215" s="238" t="s">
        <v>4171</v>
      </c>
      <c r="U1215" s="238" t="s">
        <v>4171</v>
      </c>
      <c r="V1215" s="238" t="s">
        <v>4171</v>
      </c>
      <c r="W1215" s="238" t="s">
        <v>4171</v>
      </c>
      <c r="AB1215" s="238" t="s">
        <v>7213</v>
      </c>
    </row>
    <row r="1216" spans="1:28" x14ac:dyDescent="0.2">
      <c r="A1216" s="238">
        <v>337484</v>
      </c>
      <c r="B1216" s="238" t="s">
        <v>3604</v>
      </c>
      <c r="C1216" s="238" t="s">
        <v>240</v>
      </c>
      <c r="D1216" s="238" t="s">
        <v>627</v>
      </c>
      <c r="E1216" s="238" t="s">
        <v>65</v>
      </c>
      <c r="F1216" s="239">
        <v>30721</v>
      </c>
      <c r="G1216" s="238" t="s">
        <v>5124</v>
      </c>
      <c r="H1216" s="238" t="s">
        <v>4110</v>
      </c>
      <c r="I1216" s="238" t="s">
        <v>4111</v>
      </c>
      <c r="J1216" s="238" t="s">
        <v>87</v>
      </c>
      <c r="L1216" s="238" t="s">
        <v>99</v>
      </c>
      <c r="X1216" s="238" t="s">
        <v>6202</v>
      </c>
      <c r="Y1216" s="238" t="s">
        <v>6202</v>
      </c>
      <c r="Z1216" s="238" t="s">
        <v>5951</v>
      </c>
      <c r="AA1216" s="238" t="s">
        <v>5948</v>
      </c>
    </row>
    <row r="1217" spans="1:28" x14ac:dyDescent="0.2">
      <c r="A1217" s="238">
        <v>337369</v>
      </c>
      <c r="B1217" s="238" t="s">
        <v>3549</v>
      </c>
      <c r="C1217" s="238" t="s">
        <v>501</v>
      </c>
      <c r="D1217" s="238" t="s">
        <v>627</v>
      </c>
      <c r="E1217" s="238" t="s">
        <v>65</v>
      </c>
      <c r="H1217" s="238"/>
      <c r="I1217" s="238" t="s">
        <v>4111</v>
      </c>
      <c r="O1217" s="238">
        <v>3628</v>
      </c>
      <c r="P1217" s="239">
        <v>44654</v>
      </c>
      <c r="Q1217" s="238">
        <v>1000</v>
      </c>
    </row>
    <row r="1218" spans="1:28" x14ac:dyDescent="0.2">
      <c r="A1218" s="238">
        <v>336974</v>
      </c>
      <c r="B1218" s="238" t="s">
        <v>3408</v>
      </c>
      <c r="C1218" s="238" t="s">
        <v>296</v>
      </c>
      <c r="D1218" s="238" t="s">
        <v>627</v>
      </c>
      <c r="H1218" s="238"/>
      <c r="I1218" s="238" t="s">
        <v>4111</v>
      </c>
      <c r="N1218" s="238">
        <v>2000</v>
      </c>
      <c r="W1218" s="238" t="s">
        <v>4171</v>
      </c>
    </row>
    <row r="1219" spans="1:28" x14ac:dyDescent="0.2">
      <c r="A1219" s="238">
        <v>335786</v>
      </c>
      <c r="B1219" s="238" t="s">
        <v>1935</v>
      </c>
      <c r="C1219" s="238" t="s">
        <v>282</v>
      </c>
      <c r="D1219" s="238" t="s">
        <v>627</v>
      </c>
      <c r="H1219" s="238"/>
      <c r="I1219" s="238" t="s">
        <v>4111</v>
      </c>
      <c r="N1219" s="238">
        <v>2000</v>
      </c>
      <c r="U1219" s="238" t="s">
        <v>4171</v>
      </c>
      <c r="V1219" s="238" t="s">
        <v>4171</v>
      </c>
      <c r="W1219" s="238" t="s">
        <v>4171</v>
      </c>
    </row>
    <row r="1220" spans="1:28" x14ac:dyDescent="0.2">
      <c r="A1220" s="238">
        <v>336288</v>
      </c>
      <c r="B1220" s="238" t="s">
        <v>633</v>
      </c>
      <c r="C1220" s="238" t="s">
        <v>482</v>
      </c>
      <c r="D1220" s="238" t="s">
        <v>627</v>
      </c>
      <c r="E1220" s="238" t="s">
        <v>65</v>
      </c>
      <c r="H1220" s="238"/>
      <c r="I1220" s="238" t="s">
        <v>4111</v>
      </c>
      <c r="O1220" s="238">
        <v>3108</v>
      </c>
      <c r="P1220" s="239">
        <v>44616</v>
      </c>
      <c r="Q1220" s="238">
        <v>1000</v>
      </c>
      <c r="X1220" s="238" t="s">
        <v>5121</v>
      </c>
      <c r="Y1220" s="238" t="s">
        <v>5121</v>
      </c>
    </row>
    <row r="1221" spans="1:28" x14ac:dyDescent="0.2">
      <c r="A1221" s="238">
        <v>335837</v>
      </c>
      <c r="B1221" s="238" t="s">
        <v>3096</v>
      </c>
      <c r="C1221" s="238" t="s">
        <v>195</v>
      </c>
      <c r="D1221" s="238" t="s">
        <v>627</v>
      </c>
      <c r="H1221" s="238"/>
      <c r="I1221" s="238" t="s">
        <v>4111</v>
      </c>
      <c r="N1221" s="238">
        <v>2000</v>
      </c>
      <c r="U1221" s="238" t="s">
        <v>4171</v>
      </c>
      <c r="V1221" s="238" t="s">
        <v>4171</v>
      </c>
      <c r="W1221" s="238" t="s">
        <v>4171</v>
      </c>
    </row>
    <row r="1222" spans="1:28" x14ac:dyDescent="0.2">
      <c r="A1222" s="238">
        <v>335920</v>
      </c>
      <c r="B1222" s="238" t="s">
        <v>1973</v>
      </c>
      <c r="C1222" s="238" t="s">
        <v>195</v>
      </c>
      <c r="D1222" s="238" t="s">
        <v>627</v>
      </c>
      <c r="E1222" s="238" t="s">
        <v>66</v>
      </c>
      <c r="F1222" s="239">
        <v>33241</v>
      </c>
      <c r="G1222" s="238" t="s">
        <v>4075</v>
      </c>
      <c r="H1222" s="238" t="s">
        <v>4110</v>
      </c>
      <c r="I1222" s="238" t="s">
        <v>4111</v>
      </c>
      <c r="J1222" s="238" t="s">
        <v>87</v>
      </c>
      <c r="L1222" s="238" t="s">
        <v>97</v>
      </c>
      <c r="X1222" s="238" t="s">
        <v>5718</v>
      </c>
      <c r="Y1222" s="238" t="s">
        <v>5718</v>
      </c>
      <c r="Z1222" s="238" t="s">
        <v>5719</v>
      </c>
      <c r="AA1222" s="238" t="s">
        <v>5531</v>
      </c>
    </row>
    <row r="1223" spans="1:28" x14ac:dyDescent="0.2">
      <c r="A1223" s="238">
        <v>328169</v>
      </c>
      <c r="B1223" s="238" t="s">
        <v>4264</v>
      </c>
      <c r="C1223" s="238" t="s">
        <v>4265</v>
      </c>
      <c r="D1223" s="238" t="s">
        <v>627</v>
      </c>
      <c r="H1223" s="238"/>
      <c r="I1223" s="238" t="s">
        <v>4111</v>
      </c>
      <c r="N1223" s="238">
        <v>2000</v>
      </c>
      <c r="AB1223" s="238" t="s">
        <v>7214</v>
      </c>
    </row>
    <row r="1224" spans="1:28" x14ac:dyDescent="0.2">
      <c r="A1224" s="238">
        <v>333772</v>
      </c>
      <c r="B1224" s="238" t="s">
        <v>1334</v>
      </c>
      <c r="C1224" s="238" t="s">
        <v>1335</v>
      </c>
      <c r="D1224" s="238" t="s">
        <v>627</v>
      </c>
      <c r="H1224" s="238"/>
      <c r="I1224" s="238" t="s">
        <v>4111</v>
      </c>
      <c r="N1224" s="238">
        <v>2000</v>
      </c>
      <c r="U1224" s="238" t="s">
        <v>4171</v>
      </c>
      <c r="V1224" s="238" t="s">
        <v>4171</v>
      </c>
      <c r="W1224" s="238" t="s">
        <v>4171</v>
      </c>
    </row>
    <row r="1225" spans="1:28" x14ac:dyDescent="0.2">
      <c r="A1225" s="238">
        <v>334365</v>
      </c>
      <c r="B1225" s="238" t="s">
        <v>1644</v>
      </c>
      <c r="C1225" s="238" t="s">
        <v>1645</v>
      </c>
      <c r="D1225" s="238" t="s">
        <v>627</v>
      </c>
      <c r="H1225" s="238"/>
      <c r="I1225" s="238" t="s">
        <v>4111</v>
      </c>
      <c r="N1225" s="238">
        <v>2000</v>
      </c>
      <c r="S1225" s="238" t="s">
        <v>4171</v>
      </c>
      <c r="U1225" s="238" t="s">
        <v>4171</v>
      </c>
      <c r="V1225" s="238" t="s">
        <v>4171</v>
      </c>
      <c r="W1225" s="238" t="s">
        <v>4171</v>
      </c>
      <c r="AB1225" s="238" t="s">
        <v>7213</v>
      </c>
    </row>
    <row r="1226" spans="1:28" x14ac:dyDescent="0.2">
      <c r="A1226" s="238">
        <v>337628</v>
      </c>
      <c r="B1226" s="238" t="s">
        <v>3673</v>
      </c>
      <c r="C1226" s="238" t="s">
        <v>196</v>
      </c>
      <c r="D1226" s="238" t="s">
        <v>627</v>
      </c>
      <c r="H1226" s="238"/>
      <c r="I1226" s="238" t="s">
        <v>4111</v>
      </c>
      <c r="N1226" s="238">
        <v>2000</v>
      </c>
      <c r="W1226" s="238" t="s">
        <v>4171</v>
      </c>
    </row>
    <row r="1227" spans="1:28" x14ac:dyDescent="0.2">
      <c r="A1227" s="238">
        <v>334692</v>
      </c>
      <c r="B1227" s="238" t="s">
        <v>1395</v>
      </c>
      <c r="C1227" s="238" t="s">
        <v>532</v>
      </c>
      <c r="D1227" s="238" t="s">
        <v>627</v>
      </c>
      <c r="H1227" s="238"/>
      <c r="I1227" s="238" t="s">
        <v>4111</v>
      </c>
      <c r="N1227" s="238">
        <v>2000</v>
      </c>
      <c r="U1227" s="238" t="s">
        <v>4171</v>
      </c>
      <c r="V1227" s="238" t="s">
        <v>4171</v>
      </c>
      <c r="W1227" s="238" t="s">
        <v>4171</v>
      </c>
      <c r="AB1227" s="238" t="s">
        <v>7213</v>
      </c>
    </row>
    <row r="1228" spans="1:28" x14ac:dyDescent="0.2">
      <c r="A1228" s="238">
        <v>338044</v>
      </c>
      <c r="B1228" s="238" t="s">
        <v>3879</v>
      </c>
      <c r="C1228" s="238" t="s">
        <v>1793</v>
      </c>
      <c r="D1228" s="238" t="s">
        <v>438</v>
      </c>
      <c r="E1228" s="238" t="s">
        <v>66</v>
      </c>
      <c r="F1228" s="239">
        <v>26669</v>
      </c>
      <c r="G1228" s="238" t="s">
        <v>4028</v>
      </c>
      <c r="H1228" s="238" t="s">
        <v>4110</v>
      </c>
      <c r="I1228" s="238" t="s">
        <v>4111</v>
      </c>
      <c r="J1228" s="238" t="s">
        <v>87</v>
      </c>
      <c r="L1228" s="238" t="s">
        <v>98</v>
      </c>
      <c r="X1228" s="238" t="s">
        <v>6329</v>
      </c>
      <c r="Y1228" s="238" t="s">
        <v>6329</v>
      </c>
      <c r="Z1228" s="238" t="s">
        <v>5942</v>
      </c>
      <c r="AA1228" s="238" t="s">
        <v>5178</v>
      </c>
    </row>
    <row r="1229" spans="1:28" x14ac:dyDescent="0.2">
      <c r="A1229" s="238">
        <v>334413</v>
      </c>
      <c r="B1229" s="238" t="s">
        <v>2599</v>
      </c>
      <c r="C1229" s="238" t="s">
        <v>2600</v>
      </c>
      <c r="D1229" s="238" t="s">
        <v>438</v>
      </c>
      <c r="H1229" s="238"/>
      <c r="I1229" s="238" t="s">
        <v>4111</v>
      </c>
      <c r="N1229" s="238">
        <v>2000</v>
      </c>
      <c r="S1229" s="238" t="s">
        <v>4171</v>
      </c>
      <c r="T1229" s="238" t="s">
        <v>4171</v>
      </c>
      <c r="U1229" s="238" t="s">
        <v>4171</v>
      </c>
      <c r="V1229" s="238" t="s">
        <v>4171</v>
      </c>
      <c r="W1229" s="238" t="s">
        <v>4171</v>
      </c>
      <c r="AB1229" s="238" t="s">
        <v>7213</v>
      </c>
    </row>
    <row r="1230" spans="1:28" x14ac:dyDescent="0.2">
      <c r="A1230" s="238">
        <v>338779</v>
      </c>
      <c r="B1230" s="238" t="s">
        <v>4987</v>
      </c>
      <c r="C1230" s="238" t="s">
        <v>249</v>
      </c>
      <c r="D1230" s="238" t="s">
        <v>438</v>
      </c>
      <c r="E1230" s="238" t="s">
        <v>66</v>
      </c>
      <c r="F1230" s="239">
        <v>26719</v>
      </c>
      <c r="G1230" s="238" t="s">
        <v>95</v>
      </c>
      <c r="H1230" s="238" t="s">
        <v>4110</v>
      </c>
      <c r="I1230" s="238" t="s">
        <v>4111</v>
      </c>
      <c r="J1230" s="238" t="s">
        <v>87</v>
      </c>
      <c r="K1230" s="238">
        <v>2021</v>
      </c>
      <c r="L1230" s="238" t="s">
        <v>84</v>
      </c>
      <c r="X1230" s="238" t="s">
        <v>6975</v>
      </c>
      <c r="Y1230" s="238" t="s">
        <v>6976</v>
      </c>
      <c r="Z1230" s="238" t="s">
        <v>6977</v>
      </c>
      <c r="AA1230" s="238" t="s">
        <v>5111</v>
      </c>
    </row>
    <row r="1231" spans="1:28" x14ac:dyDescent="0.2">
      <c r="A1231" s="238">
        <v>329913</v>
      </c>
      <c r="B1231" s="238" t="s">
        <v>2324</v>
      </c>
      <c r="C1231" s="238" t="s">
        <v>280</v>
      </c>
      <c r="D1231" s="238" t="s">
        <v>438</v>
      </c>
      <c r="H1231" s="238"/>
      <c r="I1231" s="238" t="s">
        <v>4111</v>
      </c>
      <c r="N1231" s="238">
        <v>2000</v>
      </c>
      <c r="S1231" s="238" t="s">
        <v>4171</v>
      </c>
      <c r="T1231" s="238" t="s">
        <v>4171</v>
      </c>
      <c r="U1231" s="238" t="s">
        <v>4171</v>
      </c>
      <c r="V1231" s="238" t="s">
        <v>4171</v>
      </c>
      <c r="W1231" s="238" t="s">
        <v>4171</v>
      </c>
      <c r="AB1231" s="238" t="s">
        <v>7213</v>
      </c>
    </row>
    <row r="1232" spans="1:28" x14ac:dyDescent="0.2">
      <c r="A1232" s="238">
        <v>331705</v>
      </c>
      <c r="B1232" s="238" t="s">
        <v>1021</v>
      </c>
      <c r="C1232" s="238" t="s">
        <v>598</v>
      </c>
      <c r="D1232" s="238" t="s">
        <v>438</v>
      </c>
      <c r="H1232" s="238"/>
      <c r="I1232" s="238" t="s">
        <v>4111</v>
      </c>
      <c r="N1232" s="238">
        <v>2000</v>
      </c>
      <c r="U1232" s="238" t="s">
        <v>4171</v>
      </c>
      <c r="V1232" s="238" t="s">
        <v>4171</v>
      </c>
      <c r="W1232" s="238" t="s">
        <v>4171</v>
      </c>
      <c r="AB1232" s="238" t="s">
        <v>7213</v>
      </c>
    </row>
    <row r="1233" spans="1:28" x14ac:dyDescent="0.2">
      <c r="A1233" s="238">
        <v>329873</v>
      </c>
      <c r="B1233" s="238" t="s">
        <v>2818</v>
      </c>
      <c r="C1233" s="238" t="s">
        <v>270</v>
      </c>
      <c r="D1233" s="238" t="s">
        <v>839</v>
      </c>
      <c r="H1233" s="238"/>
      <c r="I1233" s="238" t="s">
        <v>4111</v>
      </c>
      <c r="N1233" s="238">
        <v>2000</v>
      </c>
      <c r="R1233" s="238" t="s">
        <v>4171</v>
      </c>
      <c r="T1233" s="238" t="s">
        <v>4171</v>
      </c>
      <c r="U1233" s="238" t="s">
        <v>4171</v>
      </c>
      <c r="V1233" s="238" t="s">
        <v>4171</v>
      </c>
      <c r="W1233" s="238" t="s">
        <v>4171</v>
      </c>
      <c r="AB1233" s="238" t="s">
        <v>7213</v>
      </c>
    </row>
    <row r="1234" spans="1:28" x14ac:dyDescent="0.2">
      <c r="A1234" s="238">
        <v>337383</v>
      </c>
      <c r="B1234" s="238" t="s">
        <v>3553</v>
      </c>
      <c r="C1234" s="238" t="s">
        <v>203</v>
      </c>
      <c r="D1234" s="238" t="s">
        <v>1059</v>
      </c>
      <c r="H1234" s="238"/>
      <c r="I1234" s="238" t="s">
        <v>4111</v>
      </c>
      <c r="N1234" s="238">
        <v>2000</v>
      </c>
      <c r="V1234" s="238" t="s">
        <v>4171</v>
      </c>
      <c r="W1234" s="238" t="s">
        <v>4171</v>
      </c>
    </row>
    <row r="1235" spans="1:28" x14ac:dyDescent="0.2">
      <c r="A1235" s="238">
        <v>327863</v>
      </c>
      <c r="B1235" s="238" t="s">
        <v>2291</v>
      </c>
      <c r="C1235" s="238" t="s">
        <v>555</v>
      </c>
      <c r="D1235" s="238" t="s">
        <v>1059</v>
      </c>
      <c r="H1235" s="238"/>
      <c r="I1235" s="238" t="s">
        <v>4111</v>
      </c>
      <c r="N1235" s="238">
        <v>2000</v>
      </c>
      <c r="S1235" s="238" t="s">
        <v>4171</v>
      </c>
      <c r="T1235" s="238" t="s">
        <v>4171</v>
      </c>
      <c r="U1235" s="238" t="s">
        <v>4171</v>
      </c>
      <c r="V1235" s="238" t="s">
        <v>4171</v>
      </c>
      <c r="W1235" s="238" t="s">
        <v>4171</v>
      </c>
      <c r="AB1235" s="238" t="s">
        <v>7213</v>
      </c>
    </row>
    <row r="1236" spans="1:28" x14ac:dyDescent="0.2">
      <c r="A1236" s="238">
        <v>334306</v>
      </c>
      <c r="B1236" s="238" t="s">
        <v>2574</v>
      </c>
      <c r="C1236" s="238" t="s">
        <v>232</v>
      </c>
      <c r="D1236" s="238" t="s">
        <v>595</v>
      </c>
      <c r="H1236" s="238"/>
      <c r="I1236" s="238" t="s">
        <v>4111</v>
      </c>
      <c r="N1236" s="238">
        <v>2000</v>
      </c>
      <c r="S1236" s="238" t="s">
        <v>4171</v>
      </c>
      <c r="T1236" s="238" t="s">
        <v>4171</v>
      </c>
      <c r="U1236" s="238" t="s">
        <v>4171</v>
      </c>
      <c r="V1236" s="238" t="s">
        <v>4171</v>
      </c>
      <c r="W1236" s="238" t="s">
        <v>4171</v>
      </c>
      <c r="AB1236" s="238" t="s">
        <v>7213</v>
      </c>
    </row>
    <row r="1237" spans="1:28" x14ac:dyDescent="0.2">
      <c r="A1237" s="238">
        <v>335980</v>
      </c>
      <c r="B1237" s="238" t="s">
        <v>625</v>
      </c>
      <c r="C1237" s="238" t="s">
        <v>203</v>
      </c>
      <c r="D1237" s="238" t="s">
        <v>595</v>
      </c>
      <c r="H1237" s="238"/>
      <c r="I1237" s="238" t="s">
        <v>4111</v>
      </c>
      <c r="N1237" s="238">
        <v>2000</v>
      </c>
      <c r="U1237" s="238" t="s">
        <v>4171</v>
      </c>
      <c r="V1237" s="238" t="s">
        <v>4171</v>
      </c>
      <c r="W1237" s="238" t="s">
        <v>4171</v>
      </c>
    </row>
    <row r="1238" spans="1:28" x14ac:dyDescent="0.2">
      <c r="A1238" s="238">
        <v>337923</v>
      </c>
      <c r="B1238" s="238" t="s">
        <v>3819</v>
      </c>
      <c r="C1238" s="238" t="s">
        <v>203</v>
      </c>
      <c r="D1238" s="238" t="s">
        <v>595</v>
      </c>
      <c r="H1238" s="238"/>
      <c r="I1238" s="238" t="s">
        <v>4111</v>
      </c>
      <c r="N1238" s="238">
        <v>2000</v>
      </c>
      <c r="V1238" s="238" t="s">
        <v>4171</v>
      </c>
      <c r="W1238" s="238" t="s">
        <v>4171</v>
      </c>
    </row>
    <row r="1239" spans="1:28" x14ac:dyDescent="0.2">
      <c r="A1239" s="238">
        <v>335863</v>
      </c>
      <c r="B1239" s="238" t="s">
        <v>3107</v>
      </c>
      <c r="C1239" s="238" t="s">
        <v>3108</v>
      </c>
      <c r="D1239" s="238" t="s">
        <v>595</v>
      </c>
      <c r="H1239" s="238"/>
      <c r="I1239" s="238" t="s">
        <v>4111</v>
      </c>
      <c r="N1239" s="238">
        <v>2000</v>
      </c>
      <c r="U1239" s="238" t="s">
        <v>4171</v>
      </c>
      <c r="V1239" s="238" t="s">
        <v>4171</v>
      </c>
      <c r="W1239" s="238" t="s">
        <v>4171</v>
      </c>
    </row>
    <row r="1240" spans="1:28" x14ac:dyDescent="0.2">
      <c r="A1240" s="238">
        <v>328229</v>
      </c>
      <c r="B1240" s="238" t="s">
        <v>860</v>
      </c>
      <c r="C1240" s="238" t="s">
        <v>516</v>
      </c>
      <c r="D1240" s="238" t="s">
        <v>595</v>
      </c>
      <c r="E1240" s="238" t="s">
        <v>65</v>
      </c>
      <c r="F1240" s="239">
        <v>35656</v>
      </c>
      <c r="G1240" s="238" t="s">
        <v>5124</v>
      </c>
      <c r="H1240" s="238" t="s">
        <v>4110</v>
      </c>
      <c r="I1240" s="238" t="s">
        <v>4111</v>
      </c>
      <c r="J1240" s="238" t="s">
        <v>87</v>
      </c>
      <c r="L1240" s="238" t="s">
        <v>84</v>
      </c>
      <c r="X1240" s="238" t="s">
        <v>5426</v>
      </c>
      <c r="Y1240" s="238" t="s">
        <v>5426</v>
      </c>
      <c r="Z1240" s="238" t="s">
        <v>5424</v>
      </c>
      <c r="AA1240" s="238" t="s">
        <v>5111</v>
      </c>
      <c r="AB1240" s="238" t="s">
        <v>7213</v>
      </c>
    </row>
    <row r="1241" spans="1:28" x14ac:dyDescent="0.2">
      <c r="A1241" s="238">
        <v>326660</v>
      </c>
      <c r="B1241" s="238" t="s">
        <v>1247</v>
      </c>
      <c r="C1241" s="238" t="s">
        <v>282</v>
      </c>
      <c r="D1241" s="238" t="s">
        <v>595</v>
      </c>
      <c r="E1241" s="238" t="s">
        <v>65</v>
      </c>
      <c r="F1241" s="239">
        <v>32275</v>
      </c>
      <c r="G1241" s="238" t="s">
        <v>4633</v>
      </c>
      <c r="H1241" s="238" t="s">
        <v>4110</v>
      </c>
      <c r="I1241" s="238" t="s">
        <v>4111</v>
      </c>
      <c r="J1241" s="238" t="s">
        <v>5335</v>
      </c>
      <c r="L1241" s="238" t="s">
        <v>84</v>
      </c>
      <c r="X1241" s="238" t="s">
        <v>5423</v>
      </c>
      <c r="Y1241" s="238" t="s">
        <v>5423</v>
      </c>
      <c r="Z1241" s="238" t="s">
        <v>5424</v>
      </c>
      <c r="AA1241" s="238" t="s">
        <v>5117</v>
      </c>
      <c r="AB1241" s="238" t="s">
        <v>7213</v>
      </c>
    </row>
    <row r="1242" spans="1:28" x14ac:dyDescent="0.2">
      <c r="A1242" s="238">
        <v>334441</v>
      </c>
      <c r="B1242" s="238" t="s">
        <v>1379</v>
      </c>
      <c r="C1242" s="238" t="s">
        <v>937</v>
      </c>
      <c r="D1242" s="238" t="s">
        <v>595</v>
      </c>
      <c r="E1242" s="238" t="s">
        <v>66</v>
      </c>
      <c r="F1242" s="239">
        <v>34839</v>
      </c>
      <c r="G1242" s="238" t="s">
        <v>4079</v>
      </c>
      <c r="H1242" s="238" t="s">
        <v>4110</v>
      </c>
      <c r="I1242" s="238" t="s">
        <v>4111</v>
      </c>
      <c r="J1242" s="238" t="s">
        <v>87</v>
      </c>
      <c r="L1242" s="238" t="s">
        <v>86</v>
      </c>
      <c r="X1242" s="238" t="s">
        <v>5504</v>
      </c>
      <c r="Y1242" s="238" t="s">
        <v>5504</v>
      </c>
      <c r="Z1242" s="238" t="s">
        <v>5424</v>
      </c>
      <c r="AA1242" s="238" t="s">
        <v>5505</v>
      </c>
      <c r="AB1242" s="238" t="s">
        <v>7213</v>
      </c>
    </row>
    <row r="1243" spans="1:28" x14ac:dyDescent="0.2">
      <c r="A1243" s="238">
        <v>334439</v>
      </c>
      <c r="B1243" s="238" t="s">
        <v>1652</v>
      </c>
      <c r="C1243" s="238" t="s">
        <v>1653</v>
      </c>
      <c r="D1243" s="238" t="s">
        <v>595</v>
      </c>
      <c r="H1243" s="238"/>
      <c r="I1243" s="238" t="s">
        <v>4111</v>
      </c>
      <c r="N1243" s="238">
        <v>2000</v>
      </c>
      <c r="T1243" s="238" t="s">
        <v>4171</v>
      </c>
      <c r="U1243" s="238" t="s">
        <v>4171</v>
      </c>
      <c r="V1243" s="238" t="s">
        <v>4171</v>
      </c>
      <c r="W1243" s="238" t="s">
        <v>4171</v>
      </c>
      <c r="AB1243" s="238" t="s">
        <v>7213</v>
      </c>
    </row>
    <row r="1244" spans="1:28" x14ac:dyDescent="0.2">
      <c r="A1244" s="238">
        <v>338543</v>
      </c>
      <c r="B1244" s="238" t="s">
        <v>4788</v>
      </c>
      <c r="C1244" s="238" t="s">
        <v>280</v>
      </c>
      <c r="D1244" s="238" t="s">
        <v>595</v>
      </c>
      <c r="E1244" s="238" t="s">
        <v>66</v>
      </c>
      <c r="F1244" s="239">
        <v>34443</v>
      </c>
      <c r="G1244" s="238" t="s">
        <v>4011</v>
      </c>
      <c r="H1244" s="238" t="s">
        <v>4110</v>
      </c>
      <c r="I1244" s="238" t="s">
        <v>4111</v>
      </c>
      <c r="J1244" s="238" t="s">
        <v>87</v>
      </c>
      <c r="K1244" s="238">
        <v>2012</v>
      </c>
      <c r="L1244" s="238" t="s">
        <v>86</v>
      </c>
      <c r="X1244" s="238" t="s">
        <v>6480</v>
      </c>
      <c r="Y1244" s="238" t="s">
        <v>5115</v>
      </c>
      <c r="Z1244" s="238" t="s">
        <v>5424</v>
      </c>
      <c r="AA1244" s="238" t="s">
        <v>6481</v>
      </c>
    </row>
    <row r="1245" spans="1:28" x14ac:dyDescent="0.2">
      <c r="A1245" s="238">
        <v>337726</v>
      </c>
      <c r="B1245" s="238" t="s">
        <v>3721</v>
      </c>
      <c r="C1245" s="238" t="s">
        <v>198</v>
      </c>
      <c r="D1245" s="238" t="s">
        <v>595</v>
      </c>
      <c r="H1245" s="238"/>
      <c r="I1245" s="238" t="s">
        <v>4111</v>
      </c>
      <c r="N1245" s="238">
        <v>2000</v>
      </c>
      <c r="W1245" s="238" t="s">
        <v>4171</v>
      </c>
    </row>
    <row r="1246" spans="1:28" x14ac:dyDescent="0.2">
      <c r="A1246" s="238">
        <v>338145</v>
      </c>
      <c r="B1246" s="238" t="s">
        <v>3930</v>
      </c>
      <c r="C1246" s="238" t="s">
        <v>198</v>
      </c>
      <c r="D1246" s="238" t="s">
        <v>595</v>
      </c>
      <c r="H1246" s="238"/>
      <c r="I1246" s="238" t="s">
        <v>4111</v>
      </c>
      <c r="X1246" s="238" t="s">
        <v>5121</v>
      </c>
      <c r="Y1246" s="238" t="s">
        <v>5121</v>
      </c>
    </row>
    <row r="1247" spans="1:28" x14ac:dyDescent="0.2">
      <c r="A1247" s="238">
        <v>331997</v>
      </c>
      <c r="B1247" s="238" t="s">
        <v>1525</v>
      </c>
      <c r="C1247" s="238" t="s">
        <v>352</v>
      </c>
      <c r="D1247" s="238" t="s">
        <v>595</v>
      </c>
      <c r="H1247" s="238"/>
      <c r="I1247" s="238" t="s">
        <v>4111</v>
      </c>
      <c r="N1247" s="238">
        <v>2000</v>
      </c>
      <c r="S1247" s="238" t="s">
        <v>4171</v>
      </c>
      <c r="U1247" s="238" t="s">
        <v>4171</v>
      </c>
      <c r="V1247" s="238" t="s">
        <v>4171</v>
      </c>
      <c r="W1247" s="238" t="s">
        <v>4171</v>
      </c>
      <c r="AB1247" s="238" t="s">
        <v>7213</v>
      </c>
    </row>
    <row r="1248" spans="1:28" x14ac:dyDescent="0.2">
      <c r="A1248" s="238">
        <v>328719</v>
      </c>
      <c r="B1248" s="238" t="s">
        <v>2797</v>
      </c>
      <c r="C1248" s="238" t="s">
        <v>651</v>
      </c>
      <c r="D1248" s="238" t="s">
        <v>595</v>
      </c>
      <c r="H1248" s="238"/>
      <c r="I1248" s="238" t="s">
        <v>4111</v>
      </c>
      <c r="N1248" s="238">
        <v>2000</v>
      </c>
      <c r="R1248" s="238" t="s">
        <v>4171</v>
      </c>
      <c r="S1248" s="238" t="s">
        <v>4171</v>
      </c>
      <c r="U1248" s="238" t="s">
        <v>4171</v>
      </c>
      <c r="V1248" s="238" t="s">
        <v>4171</v>
      </c>
      <c r="W1248" s="238" t="s">
        <v>4171</v>
      </c>
      <c r="AB1248" s="238" t="s">
        <v>7213</v>
      </c>
    </row>
    <row r="1249" spans="1:28" x14ac:dyDescent="0.2">
      <c r="A1249" s="238">
        <v>330977</v>
      </c>
      <c r="B1249" s="238" t="s">
        <v>2352</v>
      </c>
      <c r="C1249" s="238" t="s">
        <v>559</v>
      </c>
      <c r="D1249" s="238" t="s">
        <v>595</v>
      </c>
      <c r="H1249" s="238"/>
      <c r="I1249" s="238" t="s">
        <v>4111</v>
      </c>
      <c r="N1249" s="238">
        <v>2000</v>
      </c>
      <c r="S1249" s="238" t="s">
        <v>4171</v>
      </c>
      <c r="T1249" s="238" t="s">
        <v>4171</v>
      </c>
      <c r="U1249" s="238" t="s">
        <v>4171</v>
      </c>
      <c r="V1249" s="238" t="s">
        <v>4171</v>
      </c>
      <c r="W1249" s="238" t="s">
        <v>4171</v>
      </c>
      <c r="AB1249" s="238" t="s">
        <v>7213</v>
      </c>
    </row>
    <row r="1250" spans="1:28" x14ac:dyDescent="0.2">
      <c r="A1250" s="238">
        <v>331784</v>
      </c>
      <c r="B1250" s="238" t="s">
        <v>4249</v>
      </c>
      <c r="C1250" s="238" t="s">
        <v>195</v>
      </c>
      <c r="D1250" s="238" t="s">
        <v>595</v>
      </c>
      <c r="H1250" s="238"/>
      <c r="I1250" s="238" t="s">
        <v>4111</v>
      </c>
      <c r="N1250" s="238">
        <v>2000</v>
      </c>
      <c r="V1250" s="238" t="s">
        <v>4171</v>
      </c>
      <c r="AB1250" s="238" t="s">
        <v>7214</v>
      </c>
    </row>
    <row r="1251" spans="1:28" x14ac:dyDescent="0.2">
      <c r="A1251" s="238">
        <v>331937</v>
      </c>
      <c r="B1251" s="238" t="s">
        <v>4272</v>
      </c>
      <c r="C1251" s="238" t="s">
        <v>649</v>
      </c>
      <c r="D1251" s="238" t="s">
        <v>595</v>
      </c>
      <c r="H1251" s="238"/>
      <c r="I1251" s="238" t="s">
        <v>4111</v>
      </c>
      <c r="N1251" s="238">
        <v>2000</v>
      </c>
      <c r="V1251" s="238" t="s">
        <v>4171</v>
      </c>
      <c r="AB1251" s="238" t="s">
        <v>7214</v>
      </c>
    </row>
    <row r="1252" spans="1:28" x14ac:dyDescent="0.2">
      <c r="A1252" s="238">
        <v>331612</v>
      </c>
      <c r="B1252" s="238" t="s">
        <v>4219</v>
      </c>
      <c r="C1252" s="238" t="s">
        <v>4220</v>
      </c>
      <c r="D1252" s="238" t="s">
        <v>595</v>
      </c>
      <c r="H1252" s="238"/>
      <c r="I1252" s="238" t="s">
        <v>4111</v>
      </c>
      <c r="N1252" s="238">
        <v>2000</v>
      </c>
      <c r="AB1252" s="238" t="s">
        <v>7214</v>
      </c>
    </row>
    <row r="1253" spans="1:28" x14ac:dyDescent="0.2">
      <c r="A1253" s="238">
        <v>338708</v>
      </c>
      <c r="B1253" s="238" t="s">
        <v>4930</v>
      </c>
      <c r="C1253" s="238" t="s">
        <v>4931</v>
      </c>
      <c r="D1253" s="238" t="s">
        <v>595</v>
      </c>
      <c r="E1253" s="238" t="s">
        <v>66</v>
      </c>
      <c r="F1253" s="239">
        <v>36771</v>
      </c>
      <c r="G1253" s="238" t="s">
        <v>4036</v>
      </c>
      <c r="H1253" s="238" t="s">
        <v>4110</v>
      </c>
      <c r="I1253" s="238" t="s">
        <v>4111</v>
      </c>
      <c r="J1253" s="238" t="s">
        <v>85</v>
      </c>
      <c r="K1253" s="238">
        <v>2019</v>
      </c>
      <c r="L1253" s="238" t="s">
        <v>4143</v>
      </c>
      <c r="X1253" s="238" t="s">
        <v>6836</v>
      </c>
      <c r="Y1253" s="238" t="s">
        <v>6837</v>
      </c>
      <c r="Z1253" s="238" t="s">
        <v>5587</v>
      </c>
      <c r="AA1253" s="238" t="s">
        <v>6838</v>
      </c>
    </row>
    <row r="1254" spans="1:28" x14ac:dyDescent="0.2">
      <c r="A1254" s="238">
        <v>328286</v>
      </c>
      <c r="B1254" s="238" t="s">
        <v>2792</v>
      </c>
      <c r="C1254" s="238" t="s">
        <v>1261</v>
      </c>
      <c r="D1254" s="238" t="s">
        <v>595</v>
      </c>
      <c r="H1254" s="238"/>
      <c r="I1254" s="238" t="s">
        <v>4111</v>
      </c>
      <c r="N1254" s="238">
        <v>2000</v>
      </c>
      <c r="R1254" s="238" t="s">
        <v>4171</v>
      </c>
      <c r="S1254" s="238" t="s">
        <v>4171</v>
      </c>
      <c r="U1254" s="238" t="s">
        <v>4171</v>
      </c>
      <c r="V1254" s="238" t="s">
        <v>4171</v>
      </c>
      <c r="W1254" s="238" t="s">
        <v>4171</v>
      </c>
      <c r="AB1254" s="238" t="s">
        <v>7213</v>
      </c>
    </row>
    <row r="1255" spans="1:28" x14ac:dyDescent="0.2">
      <c r="A1255" s="238">
        <v>329804</v>
      </c>
      <c r="B1255" s="238" t="s">
        <v>1484</v>
      </c>
      <c r="C1255" s="238" t="s">
        <v>389</v>
      </c>
      <c r="D1255" s="238" t="s">
        <v>595</v>
      </c>
      <c r="H1255" s="238"/>
      <c r="I1255" s="238" t="s">
        <v>4111</v>
      </c>
      <c r="N1255" s="238">
        <v>2000</v>
      </c>
      <c r="T1255" s="238" t="s">
        <v>4171</v>
      </c>
      <c r="U1255" s="238" t="s">
        <v>4171</v>
      </c>
      <c r="V1255" s="238" t="s">
        <v>4171</v>
      </c>
      <c r="W1255" s="238" t="s">
        <v>4171</v>
      </c>
      <c r="AB1255" s="238" t="s">
        <v>7213</v>
      </c>
    </row>
    <row r="1256" spans="1:28" x14ac:dyDescent="0.2">
      <c r="A1256" s="238">
        <v>334159</v>
      </c>
      <c r="B1256" s="238" t="s">
        <v>1626</v>
      </c>
      <c r="C1256" s="238" t="s">
        <v>533</v>
      </c>
      <c r="D1256" s="238" t="s">
        <v>595</v>
      </c>
      <c r="H1256" s="238"/>
      <c r="I1256" s="238" t="s">
        <v>4111</v>
      </c>
      <c r="N1256" s="238">
        <v>2000</v>
      </c>
      <c r="T1256" s="238" t="s">
        <v>4171</v>
      </c>
      <c r="U1256" s="238" t="s">
        <v>4171</v>
      </c>
      <c r="V1256" s="238" t="s">
        <v>4171</v>
      </c>
      <c r="W1256" s="238" t="s">
        <v>4171</v>
      </c>
      <c r="AB1256" s="238" t="s">
        <v>7213</v>
      </c>
    </row>
    <row r="1257" spans="1:28" x14ac:dyDescent="0.2">
      <c r="A1257" s="238">
        <v>330171</v>
      </c>
      <c r="B1257" s="238" t="s">
        <v>1273</v>
      </c>
      <c r="C1257" s="238" t="s">
        <v>1274</v>
      </c>
      <c r="D1257" s="238" t="s">
        <v>595</v>
      </c>
      <c r="H1257" s="238"/>
      <c r="I1257" s="238" t="s">
        <v>4111</v>
      </c>
      <c r="N1257" s="238">
        <v>2000</v>
      </c>
      <c r="T1257" s="238" t="s">
        <v>4171</v>
      </c>
      <c r="U1257" s="238" t="s">
        <v>4171</v>
      </c>
      <c r="V1257" s="238" t="s">
        <v>4171</v>
      </c>
      <c r="W1257" s="238" t="s">
        <v>4171</v>
      </c>
    </row>
    <row r="1258" spans="1:28" x14ac:dyDescent="0.2">
      <c r="A1258" s="238">
        <v>331641</v>
      </c>
      <c r="B1258" s="238" t="s">
        <v>2844</v>
      </c>
      <c r="C1258" s="238" t="s">
        <v>2845</v>
      </c>
      <c r="D1258" s="238" t="s">
        <v>595</v>
      </c>
      <c r="H1258" s="238"/>
      <c r="I1258" s="238" t="s">
        <v>4111</v>
      </c>
      <c r="N1258" s="238">
        <v>2000</v>
      </c>
      <c r="W1258" s="238" t="s">
        <v>4171</v>
      </c>
      <c r="AB1258" s="238" t="s">
        <v>7213</v>
      </c>
    </row>
    <row r="1259" spans="1:28" x14ac:dyDescent="0.2">
      <c r="A1259" s="238">
        <v>337835</v>
      </c>
      <c r="B1259" s="238" t="s">
        <v>3780</v>
      </c>
      <c r="C1259" s="238" t="s">
        <v>205</v>
      </c>
      <c r="D1259" s="238" t="s">
        <v>595</v>
      </c>
      <c r="H1259" s="238"/>
      <c r="I1259" s="238" t="s">
        <v>4111</v>
      </c>
      <c r="N1259" s="238">
        <v>2000</v>
      </c>
      <c r="V1259" s="238" t="s">
        <v>4171</v>
      </c>
      <c r="W1259" s="238" t="s">
        <v>4171</v>
      </c>
    </row>
    <row r="1260" spans="1:28" x14ac:dyDescent="0.2">
      <c r="A1260" s="238">
        <v>333792</v>
      </c>
      <c r="B1260" s="238" t="s">
        <v>2453</v>
      </c>
      <c r="C1260" s="238" t="s">
        <v>1793</v>
      </c>
      <c r="D1260" s="238" t="s">
        <v>2454</v>
      </c>
      <c r="H1260" s="238"/>
      <c r="I1260" s="238" t="s">
        <v>4111</v>
      </c>
      <c r="N1260" s="238">
        <v>2000</v>
      </c>
      <c r="S1260" s="238" t="s">
        <v>4171</v>
      </c>
      <c r="T1260" s="238" t="s">
        <v>4171</v>
      </c>
      <c r="U1260" s="238" t="s">
        <v>4171</v>
      </c>
      <c r="V1260" s="238" t="s">
        <v>4171</v>
      </c>
      <c r="W1260" s="238" t="s">
        <v>4171</v>
      </c>
      <c r="AB1260" s="238" t="s">
        <v>7213</v>
      </c>
    </row>
    <row r="1261" spans="1:28" x14ac:dyDescent="0.2">
      <c r="A1261" s="238">
        <v>321912</v>
      </c>
      <c r="B1261" s="238" t="s">
        <v>2723</v>
      </c>
      <c r="C1261" s="238" t="s">
        <v>417</v>
      </c>
      <c r="D1261" s="238" t="s">
        <v>1106</v>
      </c>
      <c r="H1261" s="238"/>
      <c r="I1261" s="238" t="s">
        <v>4111</v>
      </c>
      <c r="N1261" s="238">
        <v>2000</v>
      </c>
      <c r="R1261" s="238" t="s">
        <v>4171</v>
      </c>
      <c r="S1261" s="238" t="s">
        <v>4171</v>
      </c>
      <c r="U1261" s="238" t="s">
        <v>4171</v>
      </c>
      <c r="V1261" s="238" t="s">
        <v>4171</v>
      </c>
      <c r="W1261" s="238" t="s">
        <v>4171</v>
      </c>
      <c r="AB1261" s="238" t="s">
        <v>7213</v>
      </c>
    </row>
    <row r="1262" spans="1:28" x14ac:dyDescent="0.2">
      <c r="A1262" s="238">
        <v>335778</v>
      </c>
      <c r="B1262" s="238" t="s">
        <v>3082</v>
      </c>
      <c r="C1262" s="238" t="s">
        <v>280</v>
      </c>
      <c r="D1262" s="238" t="s">
        <v>489</v>
      </c>
      <c r="H1262" s="238"/>
      <c r="I1262" s="238" t="s">
        <v>4111</v>
      </c>
      <c r="N1262" s="238">
        <v>2000</v>
      </c>
      <c r="V1262" s="238" t="s">
        <v>4171</v>
      </c>
      <c r="W1262" s="238" t="s">
        <v>4171</v>
      </c>
    </row>
    <row r="1263" spans="1:28" x14ac:dyDescent="0.2">
      <c r="A1263" s="238">
        <v>335909</v>
      </c>
      <c r="B1263" s="238" t="s">
        <v>1967</v>
      </c>
      <c r="C1263" s="238" t="s">
        <v>198</v>
      </c>
      <c r="D1263" s="238" t="s">
        <v>489</v>
      </c>
      <c r="H1263" s="238"/>
      <c r="I1263" s="238" t="s">
        <v>4111</v>
      </c>
      <c r="N1263" s="238">
        <v>2000</v>
      </c>
      <c r="U1263" s="238" t="s">
        <v>4171</v>
      </c>
      <c r="V1263" s="238" t="s">
        <v>4171</v>
      </c>
      <c r="W1263" s="238" t="s">
        <v>4171</v>
      </c>
    </row>
    <row r="1264" spans="1:28" x14ac:dyDescent="0.2">
      <c r="A1264" s="238">
        <v>322613</v>
      </c>
      <c r="B1264" s="238" t="s">
        <v>2264</v>
      </c>
      <c r="C1264" s="238" t="s">
        <v>531</v>
      </c>
      <c r="D1264" s="238" t="s">
        <v>489</v>
      </c>
      <c r="H1264" s="238"/>
      <c r="I1264" s="238" t="s">
        <v>4111</v>
      </c>
      <c r="N1264" s="238">
        <v>2000</v>
      </c>
      <c r="R1264" s="238" t="s">
        <v>4171</v>
      </c>
      <c r="S1264" s="238" t="s">
        <v>4171</v>
      </c>
      <c r="U1264" s="238" t="s">
        <v>4171</v>
      </c>
      <c r="V1264" s="238" t="s">
        <v>4171</v>
      </c>
      <c r="W1264" s="238" t="s">
        <v>4171</v>
      </c>
      <c r="AB1264" s="238" t="s">
        <v>7213</v>
      </c>
    </row>
    <row r="1265" spans="1:28" x14ac:dyDescent="0.2">
      <c r="A1265" s="238">
        <v>337533</v>
      </c>
      <c r="B1265" s="238" t="s">
        <v>3631</v>
      </c>
      <c r="C1265" s="238" t="s">
        <v>195</v>
      </c>
      <c r="D1265" s="238" t="s">
        <v>489</v>
      </c>
      <c r="E1265" s="238" t="s">
        <v>65</v>
      </c>
      <c r="H1265" s="238"/>
      <c r="I1265" s="238" t="s">
        <v>4111</v>
      </c>
      <c r="X1265" s="238" t="s">
        <v>5121</v>
      </c>
      <c r="Y1265" s="238" t="s">
        <v>5121</v>
      </c>
    </row>
    <row r="1266" spans="1:28" x14ac:dyDescent="0.2">
      <c r="A1266" s="238">
        <v>334459</v>
      </c>
      <c r="B1266" s="238" t="s">
        <v>2039</v>
      </c>
      <c r="C1266" s="238" t="s">
        <v>275</v>
      </c>
      <c r="D1266" s="238" t="s">
        <v>271</v>
      </c>
      <c r="H1266" s="238"/>
      <c r="I1266" s="238" t="s">
        <v>4111</v>
      </c>
      <c r="N1266" s="238">
        <v>2000</v>
      </c>
      <c r="S1266" s="238" t="s">
        <v>4171</v>
      </c>
      <c r="T1266" s="238" t="s">
        <v>4171</v>
      </c>
      <c r="U1266" s="238" t="s">
        <v>4171</v>
      </c>
      <c r="V1266" s="238" t="s">
        <v>4171</v>
      </c>
      <c r="W1266" s="238" t="s">
        <v>4171</v>
      </c>
      <c r="AB1266" s="238" t="s">
        <v>7213</v>
      </c>
    </row>
    <row r="1267" spans="1:28" x14ac:dyDescent="0.2">
      <c r="A1267" s="238">
        <v>324224</v>
      </c>
      <c r="B1267" s="238" t="s">
        <v>1714</v>
      </c>
      <c r="C1267" s="238" t="s">
        <v>245</v>
      </c>
      <c r="D1267" s="238" t="s">
        <v>271</v>
      </c>
      <c r="E1267" s="238" t="s">
        <v>65</v>
      </c>
      <c r="F1267" s="239">
        <v>33836</v>
      </c>
      <c r="G1267" s="238" t="s">
        <v>98</v>
      </c>
      <c r="H1267" s="238" t="s">
        <v>4110</v>
      </c>
      <c r="I1267" s="238" t="s">
        <v>4111</v>
      </c>
      <c r="J1267" s="238" t="s">
        <v>87</v>
      </c>
      <c r="L1267" s="238" t="s">
        <v>84</v>
      </c>
      <c r="O1267" s="238">
        <v>2490</v>
      </c>
      <c r="P1267" s="239">
        <v>44602</v>
      </c>
      <c r="Q1267" s="238">
        <v>19000</v>
      </c>
      <c r="X1267" s="238" t="s">
        <v>6027</v>
      </c>
      <c r="Y1267" s="238" t="s">
        <v>6027</v>
      </c>
      <c r="Z1267" s="238" t="s">
        <v>5405</v>
      </c>
      <c r="AA1267" s="238" t="s">
        <v>5123</v>
      </c>
    </row>
    <row r="1268" spans="1:28" x14ac:dyDescent="0.2">
      <c r="A1268" s="238">
        <v>334101</v>
      </c>
      <c r="B1268" s="238" t="s">
        <v>1621</v>
      </c>
      <c r="C1268" s="238" t="s">
        <v>198</v>
      </c>
      <c r="D1268" s="238" t="s">
        <v>271</v>
      </c>
      <c r="H1268" s="238"/>
      <c r="I1268" s="238" t="s">
        <v>4111</v>
      </c>
      <c r="N1268" s="238">
        <v>2000</v>
      </c>
      <c r="T1268" s="238" t="s">
        <v>4171</v>
      </c>
      <c r="U1268" s="238" t="s">
        <v>4171</v>
      </c>
      <c r="V1268" s="238" t="s">
        <v>4171</v>
      </c>
      <c r="W1268" s="238" t="s">
        <v>4171</v>
      </c>
      <c r="AB1268" s="238" t="s">
        <v>7213</v>
      </c>
    </row>
    <row r="1269" spans="1:28" x14ac:dyDescent="0.2">
      <c r="A1269" s="238">
        <v>337670</v>
      </c>
      <c r="B1269" s="238" t="s">
        <v>3692</v>
      </c>
      <c r="C1269" s="238" t="s">
        <v>198</v>
      </c>
      <c r="D1269" s="238" t="s">
        <v>271</v>
      </c>
      <c r="H1269" s="238"/>
      <c r="I1269" s="238" t="s">
        <v>4111</v>
      </c>
      <c r="N1269" s="238">
        <v>2000</v>
      </c>
      <c r="V1269" s="238" t="s">
        <v>4171</v>
      </c>
      <c r="W1269" s="238" t="s">
        <v>4171</v>
      </c>
    </row>
    <row r="1270" spans="1:28" x14ac:dyDescent="0.2">
      <c r="A1270" s="238">
        <v>336047</v>
      </c>
      <c r="B1270" s="238" t="s">
        <v>2000</v>
      </c>
      <c r="C1270" s="238" t="s">
        <v>198</v>
      </c>
      <c r="D1270" s="238" t="s">
        <v>271</v>
      </c>
      <c r="E1270" s="238" t="s">
        <v>66</v>
      </c>
      <c r="F1270" s="239">
        <v>28199</v>
      </c>
      <c r="G1270" s="238" t="s">
        <v>84</v>
      </c>
      <c r="H1270" s="238" t="s">
        <v>4110</v>
      </c>
      <c r="I1270" s="238" t="s">
        <v>4111</v>
      </c>
      <c r="J1270" s="238" t="s">
        <v>87</v>
      </c>
      <c r="L1270" s="238" t="s">
        <v>84</v>
      </c>
      <c r="X1270" s="238" t="s">
        <v>6134</v>
      </c>
      <c r="Y1270" s="238" t="s">
        <v>6134</v>
      </c>
      <c r="Z1270" s="238" t="s">
        <v>5405</v>
      </c>
      <c r="AA1270" s="238" t="s">
        <v>5359</v>
      </c>
    </row>
    <row r="1271" spans="1:28" x14ac:dyDescent="0.2">
      <c r="A1271" s="238">
        <v>319049</v>
      </c>
      <c r="B1271" s="238" t="s">
        <v>2217</v>
      </c>
      <c r="C1271" s="238" t="s">
        <v>367</v>
      </c>
      <c r="D1271" s="238" t="s">
        <v>271</v>
      </c>
      <c r="H1271" s="238"/>
      <c r="I1271" s="238" t="s">
        <v>4111</v>
      </c>
      <c r="N1271" s="238">
        <v>2000</v>
      </c>
      <c r="S1271" s="238" t="s">
        <v>4171</v>
      </c>
      <c r="T1271" s="238" t="s">
        <v>4171</v>
      </c>
      <c r="U1271" s="238" t="s">
        <v>4171</v>
      </c>
      <c r="V1271" s="238" t="s">
        <v>4171</v>
      </c>
      <c r="W1271" s="238" t="s">
        <v>4171</v>
      </c>
      <c r="AB1271" s="238" t="s">
        <v>7213</v>
      </c>
    </row>
    <row r="1272" spans="1:28" x14ac:dyDescent="0.2">
      <c r="A1272" s="238">
        <v>335617</v>
      </c>
      <c r="B1272" s="238" t="s">
        <v>3043</v>
      </c>
      <c r="C1272" s="238" t="s">
        <v>340</v>
      </c>
      <c r="D1272" s="238" t="s">
        <v>271</v>
      </c>
      <c r="H1272" s="238"/>
      <c r="I1272" s="238" t="s">
        <v>4111</v>
      </c>
      <c r="N1272" s="238">
        <v>2000</v>
      </c>
      <c r="U1272" s="238" t="s">
        <v>4171</v>
      </c>
      <c r="V1272" s="238" t="s">
        <v>4171</v>
      </c>
      <c r="W1272" s="238" t="s">
        <v>4171</v>
      </c>
    </row>
    <row r="1273" spans="1:28" x14ac:dyDescent="0.2">
      <c r="A1273" s="238">
        <v>335937</v>
      </c>
      <c r="B1273" s="238" t="s">
        <v>1978</v>
      </c>
      <c r="C1273" s="238" t="s">
        <v>195</v>
      </c>
      <c r="D1273" s="238" t="s">
        <v>271</v>
      </c>
      <c r="E1273" s="238" t="s">
        <v>65</v>
      </c>
      <c r="F1273" s="239">
        <v>33378</v>
      </c>
      <c r="G1273" s="238" t="s">
        <v>6125</v>
      </c>
      <c r="H1273" s="238" t="s">
        <v>4110</v>
      </c>
      <c r="I1273" s="238" t="s">
        <v>4111</v>
      </c>
      <c r="J1273" s="238" t="s">
        <v>87</v>
      </c>
      <c r="L1273" s="238" t="s">
        <v>92</v>
      </c>
      <c r="X1273" s="238" t="s">
        <v>6126</v>
      </c>
      <c r="Y1273" s="238" t="s">
        <v>6126</v>
      </c>
      <c r="Z1273" s="238" t="s">
        <v>5913</v>
      </c>
      <c r="AA1273" s="238" t="s">
        <v>5112</v>
      </c>
    </row>
    <row r="1274" spans="1:28" x14ac:dyDescent="0.2">
      <c r="A1274" s="238">
        <v>326947</v>
      </c>
      <c r="B1274" s="238" t="s">
        <v>4445</v>
      </c>
      <c r="C1274" s="238" t="s">
        <v>232</v>
      </c>
      <c r="D1274" s="238" t="s">
        <v>371</v>
      </c>
      <c r="H1274" s="238"/>
      <c r="I1274" s="238" t="s">
        <v>4111</v>
      </c>
      <c r="N1274" s="238">
        <v>2000</v>
      </c>
      <c r="AB1274" s="238" t="s">
        <v>7214</v>
      </c>
    </row>
    <row r="1275" spans="1:28" x14ac:dyDescent="0.2">
      <c r="A1275" s="238">
        <v>336520</v>
      </c>
      <c r="B1275" s="238" t="s">
        <v>2128</v>
      </c>
      <c r="C1275" s="238" t="s">
        <v>203</v>
      </c>
      <c r="D1275" s="238" t="s">
        <v>371</v>
      </c>
      <c r="H1275" s="238"/>
      <c r="I1275" s="238" t="s">
        <v>4111</v>
      </c>
      <c r="N1275" s="238">
        <v>2000</v>
      </c>
      <c r="U1275" s="238" t="s">
        <v>4171</v>
      </c>
      <c r="V1275" s="238" t="s">
        <v>4171</v>
      </c>
      <c r="W1275" s="238" t="s">
        <v>4171</v>
      </c>
    </row>
    <row r="1276" spans="1:28" x14ac:dyDescent="0.2">
      <c r="A1276" s="238">
        <v>337944</v>
      </c>
      <c r="B1276" s="238" t="s">
        <v>3831</v>
      </c>
      <c r="C1276" s="238" t="s">
        <v>203</v>
      </c>
      <c r="D1276" s="238" t="s">
        <v>371</v>
      </c>
      <c r="H1276" s="238"/>
      <c r="I1276" s="238" t="s">
        <v>4111</v>
      </c>
      <c r="N1276" s="238">
        <v>2000</v>
      </c>
      <c r="W1276" s="238" t="s">
        <v>4171</v>
      </c>
    </row>
    <row r="1277" spans="1:28" x14ac:dyDescent="0.2">
      <c r="A1277" s="238">
        <v>337671</v>
      </c>
      <c r="B1277" s="238" t="s">
        <v>3693</v>
      </c>
      <c r="C1277" s="238" t="s">
        <v>437</v>
      </c>
      <c r="D1277" s="238" t="s">
        <v>371</v>
      </c>
      <c r="E1277" s="238" t="s">
        <v>65</v>
      </c>
      <c r="F1277" s="239">
        <v>35455</v>
      </c>
      <c r="G1277" s="238" t="s">
        <v>102</v>
      </c>
      <c r="H1277" s="238" t="s">
        <v>4110</v>
      </c>
      <c r="I1277" s="238" t="s">
        <v>4111</v>
      </c>
      <c r="J1277" s="238" t="s">
        <v>85</v>
      </c>
      <c r="L1277" s="238" t="s">
        <v>102</v>
      </c>
      <c r="X1277" s="238" t="s">
        <v>6241</v>
      </c>
      <c r="Y1277" s="238" t="s">
        <v>6241</v>
      </c>
      <c r="Z1277" s="238" t="s">
        <v>5457</v>
      </c>
      <c r="AA1277" s="238" t="s">
        <v>5111</v>
      </c>
    </row>
    <row r="1278" spans="1:28" x14ac:dyDescent="0.2">
      <c r="A1278" s="238">
        <v>316895</v>
      </c>
      <c r="B1278" s="238" t="s">
        <v>4237</v>
      </c>
      <c r="C1278" s="238" t="s">
        <v>622</v>
      </c>
      <c r="D1278" s="238" t="s">
        <v>371</v>
      </c>
      <c r="E1278" s="238" t="s">
        <v>66</v>
      </c>
      <c r="F1278" s="239">
        <v>28524</v>
      </c>
      <c r="G1278" s="238" t="s">
        <v>5403</v>
      </c>
      <c r="H1278" s="238" t="s">
        <v>4110</v>
      </c>
      <c r="I1278" s="238" t="s">
        <v>4111</v>
      </c>
      <c r="J1278" s="238" t="s">
        <v>87</v>
      </c>
      <c r="L1278" s="238" t="s">
        <v>95</v>
      </c>
      <c r="X1278" s="238" t="s">
        <v>5404</v>
      </c>
      <c r="Y1278" s="238" t="s">
        <v>5404</v>
      </c>
      <c r="Z1278" s="238" t="s">
        <v>5405</v>
      </c>
      <c r="AA1278" s="238" t="s">
        <v>5111</v>
      </c>
      <c r="AB1278" s="238" t="s">
        <v>7213</v>
      </c>
    </row>
    <row r="1279" spans="1:28" x14ac:dyDescent="0.2">
      <c r="A1279" s="238">
        <v>338575</v>
      </c>
      <c r="B1279" s="238" t="s">
        <v>4814</v>
      </c>
      <c r="C1279" s="238" t="s">
        <v>812</v>
      </c>
      <c r="D1279" s="238" t="s">
        <v>371</v>
      </c>
      <c r="E1279" s="238" t="s">
        <v>66</v>
      </c>
      <c r="F1279" s="239">
        <v>28783</v>
      </c>
      <c r="G1279" s="238" t="s">
        <v>84</v>
      </c>
      <c r="H1279" s="238" t="s">
        <v>4110</v>
      </c>
      <c r="I1279" s="238" t="s">
        <v>4111</v>
      </c>
      <c r="J1279" s="238" t="s">
        <v>87</v>
      </c>
      <c r="K1279" s="238">
        <v>1997</v>
      </c>
      <c r="L1279" s="238" t="s">
        <v>86</v>
      </c>
      <c r="X1279" s="238" t="s">
        <v>6552</v>
      </c>
      <c r="Y1279" s="238" t="s">
        <v>6553</v>
      </c>
      <c r="Z1279" s="238" t="s">
        <v>5554</v>
      </c>
      <c r="AA1279" s="238" t="s">
        <v>5109</v>
      </c>
    </row>
    <row r="1280" spans="1:28" x14ac:dyDescent="0.2">
      <c r="A1280" s="238">
        <v>335916</v>
      </c>
      <c r="B1280" s="238" t="s">
        <v>1972</v>
      </c>
      <c r="C1280" s="238" t="s">
        <v>516</v>
      </c>
      <c r="D1280" s="238" t="s">
        <v>371</v>
      </c>
      <c r="H1280" s="238"/>
      <c r="I1280" s="238" t="s">
        <v>4111</v>
      </c>
      <c r="N1280" s="238">
        <v>2000</v>
      </c>
      <c r="W1280" s="238" t="s">
        <v>4171</v>
      </c>
    </row>
    <row r="1281" spans="1:28" x14ac:dyDescent="0.2">
      <c r="A1281" s="238">
        <v>331927</v>
      </c>
      <c r="B1281" s="238" t="s">
        <v>1300</v>
      </c>
      <c r="C1281" s="238" t="s">
        <v>267</v>
      </c>
      <c r="D1281" s="238" t="s">
        <v>371</v>
      </c>
      <c r="H1281" s="238"/>
      <c r="I1281" s="238" t="s">
        <v>4111</v>
      </c>
      <c r="N1281" s="238">
        <v>2000</v>
      </c>
      <c r="U1281" s="238" t="s">
        <v>4171</v>
      </c>
      <c r="V1281" s="238" t="s">
        <v>4171</v>
      </c>
      <c r="W1281" s="238" t="s">
        <v>4171</v>
      </c>
      <c r="AB1281" s="238" t="s">
        <v>7213</v>
      </c>
    </row>
    <row r="1282" spans="1:28" x14ac:dyDescent="0.2">
      <c r="A1282" s="238">
        <v>331516</v>
      </c>
      <c r="B1282" s="238" t="s">
        <v>1287</v>
      </c>
      <c r="C1282" s="238" t="s">
        <v>210</v>
      </c>
      <c r="D1282" s="238" t="s">
        <v>371</v>
      </c>
      <c r="E1282" s="238" t="s">
        <v>66</v>
      </c>
      <c r="F1282" s="239">
        <v>35347</v>
      </c>
      <c r="G1282" s="238" t="s">
        <v>84</v>
      </c>
      <c r="H1282" s="238" t="s">
        <v>4110</v>
      </c>
      <c r="I1282" s="238" t="s">
        <v>4111</v>
      </c>
      <c r="J1282" s="238" t="s">
        <v>87</v>
      </c>
      <c r="L1282" s="238" t="s">
        <v>84</v>
      </c>
      <c r="X1282" s="238" t="s">
        <v>5456</v>
      </c>
      <c r="Y1282" s="238" t="s">
        <v>5456</v>
      </c>
      <c r="Z1282" s="238" t="s">
        <v>5457</v>
      </c>
      <c r="AA1282" s="238" t="s">
        <v>5458</v>
      </c>
      <c r="AB1282" s="238" t="s">
        <v>7213</v>
      </c>
    </row>
    <row r="1283" spans="1:28" x14ac:dyDescent="0.2">
      <c r="A1283" s="238">
        <v>323569</v>
      </c>
      <c r="B1283" s="238" t="s">
        <v>2729</v>
      </c>
      <c r="C1283" s="238" t="s">
        <v>240</v>
      </c>
      <c r="D1283" s="238" t="s">
        <v>371</v>
      </c>
      <c r="H1283" s="238"/>
      <c r="I1283" s="238" t="s">
        <v>4111</v>
      </c>
      <c r="N1283" s="238">
        <v>2000</v>
      </c>
      <c r="R1283" s="238" t="s">
        <v>4171</v>
      </c>
      <c r="S1283" s="238" t="s">
        <v>4171</v>
      </c>
      <c r="U1283" s="238" t="s">
        <v>4171</v>
      </c>
      <c r="V1283" s="238" t="s">
        <v>4171</v>
      </c>
      <c r="W1283" s="238" t="s">
        <v>4171</v>
      </c>
      <c r="AB1283" s="238" t="s">
        <v>7213</v>
      </c>
    </row>
    <row r="1284" spans="1:28" x14ac:dyDescent="0.2">
      <c r="A1284" s="238">
        <v>335036</v>
      </c>
      <c r="B1284" s="238" t="s">
        <v>2881</v>
      </c>
      <c r="C1284" s="238" t="s">
        <v>576</v>
      </c>
      <c r="D1284" s="238" t="s">
        <v>371</v>
      </c>
      <c r="H1284" s="238"/>
      <c r="I1284" s="238" t="s">
        <v>4111</v>
      </c>
      <c r="N1284" s="238">
        <v>2000</v>
      </c>
      <c r="V1284" s="238" t="s">
        <v>4171</v>
      </c>
      <c r="W1284" s="238" t="s">
        <v>4171</v>
      </c>
    </row>
    <row r="1285" spans="1:28" x14ac:dyDescent="0.2">
      <c r="A1285" s="238">
        <v>338975</v>
      </c>
      <c r="B1285" s="238" t="s">
        <v>5099</v>
      </c>
      <c r="C1285" s="238" t="s">
        <v>363</v>
      </c>
      <c r="D1285" s="238" t="s">
        <v>371</v>
      </c>
      <c r="E1285" s="238" t="s">
        <v>65</v>
      </c>
      <c r="F1285" s="239">
        <v>29556</v>
      </c>
      <c r="G1285" s="238" t="s">
        <v>7197</v>
      </c>
      <c r="H1285" s="238" t="s">
        <v>4110</v>
      </c>
      <c r="I1285" s="238" t="s">
        <v>4111</v>
      </c>
      <c r="J1285" s="238" t="s">
        <v>87</v>
      </c>
      <c r="K1285" s="238">
        <v>1999</v>
      </c>
      <c r="L1285" s="238" t="s">
        <v>95</v>
      </c>
      <c r="X1285" s="238" t="s">
        <v>7198</v>
      </c>
      <c r="Y1285" s="238" t="s">
        <v>7199</v>
      </c>
      <c r="Z1285" s="238" t="s">
        <v>5457</v>
      </c>
      <c r="AA1285" s="238" t="s">
        <v>5622</v>
      </c>
    </row>
    <row r="1286" spans="1:28" x14ac:dyDescent="0.2">
      <c r="A1286" s="238">
        <v>338506</v>
      </c>
      <c r="B1286" s="238" t="s">
        <v>4614</v>
      </c>
      <c r="C1286" s="238" t="s">
        <v>230</v>
      </c>
      <c r="D1286" s="238" t="s">
        <v>371</v>
      </c>
      <c r="E1286" s="238" t="s">
        <v>65</v>
      </c>
      <c r="F1286" s="239">
        <v>34784</v>
      </c>
      <c r="G1286" s="238" t="s">
        <v>4002</v>
      </c>
      <c r="H1286" s="238" t="s">
        <v>4110</v>
      </c>
      <c r="I1286" s="238" t="s">
        <v>4111</v>
      </c>
      <c r="J1286" s="238" t="s">
        <v>85</v>
      </c>
      <c r="K1286" s="238">
        <v>2013</v>
      </c>
      <c r="L1286" s="238" t="s">
        <v>86</v>
      </c>
      <c r="X1286" s="238" t="s">
        <v>6399</v>
      </c>
      <c r="Y1286" s="238" t="s">
        <v>5989</v>
      </c>
      <c r="Z1286" s="238" t="s">
        <v>5405</v>
      </c>
      <c r="AA1286" s="238" t="s">
        <v>5123</v>
      </c>
    </row>
    <row r="1287" spans="1:28" x14ac:dyDescent="0.2">
      <c r="A1287" s="238">
        <v>334424</v>
      </c>
      <c r="B1287" s="238" t="s">
        <v>2604</v>
      </c>
      <c r="C1287" s="238" t="s">
        <v>1872</v>
      </c>
      <c r="D1287" s="238" t="s">
        <v>371</v>
      </c>
      <c r="H1287" s="238"/>
      <c r="I1287" s="238" t="s">
        <v>4111</v>
      </c>
      <c r="N1287" s="238">
        <v>2000</v>
      </c>
      <c r="S1287" s="238" t="s">
        <v>4171</v>
      </c>
      <c r="T1287" s="238" t="s">
        <v>4171</v>
      </c>
      <c r="U1287" s="238" t="s">
        <v>4171</v>
      </c>
      <c r="V1287" s="238" t="s">
        <v>4171</v>
      </c>
      <c r="W1287" s="238" t="s">
        <v>4171</v>
      </c>
      <c r="AB1287" s="238" t="s">
        <v>7213</v>
      </c>
    </row>
    <row r="1288" spans="1:28" x14ac:dyDescent="0.2">
      <c r="A1288" s="238">
        <v>335488</v>
      </c>
      <c r="B1288" s="238" t="s">
        <v>1871</v>
      </c>
      <c r="C1288" s="238" t="s">
        <v>1872</v>
      </c>
      <c r="D1288" s="238" t="s">
        <v>371</v>
      </c>
      <c r="H1288" s="238"/>
      <c r="I1288" s="238" t="s">
        <v>4111</v>
      </c>
      <c r="N1288" s="238">
        <v>2000</v>
      </c>
      <c r="V1288" s="238" t="s">
        <v>4171</v>
      </c>
      <c r="W1288" s="238" t="s">
        <v>4171</v>
      </c>
    </row>
    <row r="1289" spans="1:28" x14ac:dyDescent="0.2">
      <c r="A1289" s="238">
        <v>330342</v>
      </c>
      <c r="B1289" s="238" t="s">
        <v>1179</v>
      </c>
      <c r="C1289" s="238" t="s">
        <v>296</v>
      </c>
      <c r="D1289" s="238" t="s">
        <v>371</v>
      </c>
      <c r="H1289" s="238"/>
      <c r="I1289" s="238" t="s">
        <v>4111</v>
      </c>
      <c r="N1289" s="238">
        <v>2000</v>
      </c>
      <c r="S1289" s="238" t="s">
        <v>4171</v>
      </c>
      <c r="T1289" s="238" t="s">
        <v>4171</v>
      </c>
      <c r="U1289" s="238" t="s">
        <v>4171</v>
      </c>
      <c r="V1289" s="238" t="s">
        <v>4171</v>
      </c>
      <c r="W1289" s="238" t="s">
        <v>4171</v>
      </c>
      <c r="AB1289" s="238" t="s">
        <v>7213</v>
      </c>
    </row>
    <row r="1290" spans="1:28" x14ac:dyDescent="0.2">
      <c r="A1290" s="238">
        <v>337498</v>
      </c>
      <c r="B1290" s="238" t="s">
        <v>3614</v>
      </c>
      <c r="C1290" s="238" t="s">
        <v>3444</v>
      </c>
      <c r="D1290" s="238" t="s">
        <v>371</v>
      </c>
      <c r="H1290" s="238"/>
      <c r="I1290" s="238" t="s">
        <v>4111</v>
      </c>
      <c r="N1290" s="238">
        <v>2000</v>
      </c>
      <c r="V1290" s="238" t="s">
        <v>4171</v>
      </c>
      <c r="W1290" s="238" t="s">
        <v>4171</v>
      </c>
    </row>
    <row r="1291" spans="1:28" x14ac:dyDescent="0.2">
      <c r="A1291" s="238">
        <v>335929</v>
      </c>
      <c r="B1291" s="238" t="s">
        <v>3133</v>
      </c>
      <c r="C1291" s="238" t="s">
        <v>933</v>
      </c>
      <c r="D1291" s="238" t="s">
        <v>371</v>
      </c>
      <c r="H1291" s="238"/>
      <c r="I1291" s="238" t="s">
        <v>4111</v>
      </c>
      <c r="N1291" s="238">
        <v>2000</v>
      </c>
      <c r="V1291" s="238" t="s">
        <v>4171</v>
      </c>
      <c r="W1291" s="238" t="s">
        <v>4171</v>
      </c>
    </row>
    <row r="1292" spans="1:28" x14ac:dyDescent="0.2">
      <c r="A1292" s="238">
        <v>334117</v>
      </c>
      <c r="B1292" s="238" t="s">
        <v>4279</v>
      </c>
      <c r="C1292" s="238" t="s">
        <v>280</v>
      </c>
      <c r="D1292" s="238" t="s">
        <v>371</v>
      </c>
      <c r="H1292" s="238"/>
      <c r="I1292" s="238" t="s">
        <v>4111</v>
      </c>
      <c r="N1292" s="238">
        <v>2000</v>
      </c>
      <c r="W1292" s="238" t="s">
        <v>4171</v>
      </c>
      <c r="AB1292" s="238" t="s">
        <v>7213</v>
      </c>
    </row>
    <row r="1293" spans="1:28" x14ac:dyDescent="0.2">
      <c r="A1293" s="238">
        <v>331722</v>
      </c>
      <c r="B1293" s="238" t="s">
        <v>1295</v>
      </c>
      <c r="C1293" s="238" t="s">
        <v>198</v>
      </c>
      <c r="D1293" s="238" t="s">
        <v>371</v>
      </c>
      <c r="H1293" s="238"/>
      <c r="I1293" s="238" t="s">
        <v>4111</v>
      </c>
      <c r="N1293" s="238">
        <v>2000</v>
      </c>
      <c r="U1293" s="238" t="s">
        <v>4171</v>
      </c>
      <c r="V1293" s="238" t="s">
        <v>4171</v>
      </c>
      <c r="W1293" s="238" t="s">
        <v>4171</v>
      </c>
      <c r="AB1293" s="238" t="s">
        <v>7213</v>
      </c>
    </row>
    <row r="1294" spans="1:28" x14ac:dyDescent="0.2">
      <c r="A1294" s="238">
        <v>330346</v>
      </c>
      <c r="B1294" s="238" t="s">
        <v>961</v>
      </c>
      <c r="C1294" s="238" t="s">
        <v>367</v>
      </c>
      <c r="D1294" s="238" t="s">
        <v>371</v>
      </c>
      <c r="H1294" s="238"/>
      <c r="I1294" s="238" t="s">
        <v>4111</v>
      </c>
      <c r="N1294" s="238">
        <v>2000</v>
      </c>
      <c r="S1294" s="238" t="s">
        <v>4171</v>
      </c>
      <c r="T1294" s="238" t="s">
        <v>4171</v>
      </c>
      <c r="U1294" s="238" t="s">
        <v>4171</v>
      </c>
      <c r="V1294" s="238" t="s">
        <v>4171</v>
      </c>
      <c r="W1294" s="238" t="s">
        <v>4171</v>
      </c>
      <c r="AB1294" s="238" t="s">
        <v>7213</v>
      </c>
    </row>
    <row r="1295" spans="1:28" x14ac:dyDescent="0.2">
      <c r="A1295" s="238">
        <v>335089</v>
      </c>
      <c r="B1295" s="238" t="s">
        <v>1784</v>
      </c>
      <c r="C1295" s="238" t="s">
        <v>295</v>
      </c>
      <c r="D1295" s="238" t="s">
        <v>371</v>
      </c>
      <c r="H1295" s="238"/>
      <c r="I1295" s="238" t="s">
        <v>4111</v>
      </c>
      <c r="N1295" s="238">
        <v>2000</v>
      </c>
      <c r="U1295" s="238" t="s">
        <v>4171</v>
      </c>
      <c r="V1295" s="238" t="s">
        <v>4171</v>
      </c>
      <c r="W1295" s="238" t="s">
        <v>4171</v>
      </c>
    </row>
    <row r="1296" spans="1:28" x14ac:dyDescent="0.2">
      <c r="A1296" s="238">
        <v>337971</v>
      </c>
      <c r="B1296" s="238" t="s">
        <v>3843</v>
      </c>
      <c r="C1296" s="238" t="s">
        <v>295</v>
      </c>
      <c r="D1296" s="238" t="s">
        <v>371</v>
      </c>
      <c r="E1296" s="238" t="s">
        <v>65</v>
      </c>
      <c r="F1296" s="239">
        <v>33604</v>
      </c>
      <c r="G1296" s="238" t="s">
        <v>84</v>
      </c>
      <c r="H1296" s="238" t="s">
        <v>4113</v>
      </c>
      <c r="I1296" s="238" t="s">
        <v>4111</v>
      </c>
      <c r="J1296" s="238" t="s">
        <v>85</v>
      </c>
      <c r="L1296" s="238" t="s">
        <v>84</v>
      </c>
      <c r="X1296" s="238" t="s">
        <v>6304</v>
      </c>
      <c r="Y1296" s="238" t="s">
        <v>6304</v>
      </c>
      <c r="Z1296" s="238" t="s">
        <v>5457</v>
      </c>
      <c r="AA1296" s="238" t="s">
        <v>5111</v>
      </c>
    </row>
    <row r="1297" spans="1:28" x14ac:dyDescent="0.2">
      <c r="A1297" s="238">
        <v>329812</v>
      </c>
      <c r="B1297" s="238" t="s">
        <v>2321</v>
      </c>
      <c r="C1297" s="238" t="s">
        <v>562</v>
      </c>
      <c r="D1297" s="238" t="s">
        <v>371</v>
      </c>
      <c r="H1297" s="238"/>
      <c r="I1297" s="238" t="s">
        <v>4111</v>
      </c>
      <c r="N1297" s="238">
        <v>2000</v>
      </c>
      <c r="S1297" s="238" t="s">
        <v>4171</v>
      </c>
      <c r="T1297" s="238" t="s">
        <v>4171</v>
      </c>
      <c r="U1297" s="238" t="s">
        <v>4171</v>
      </c>
      <c r="V1297" s="238" t="s">
        <v>4171</v>
      </c>
      <c r="W1297" s="238" t="s">
        <v>4171</v>
      </c>
      <c r="AB1297" s="238" t="s">
        <v>7213</v>
      </c>
    </row>
    <row r="1298" spans="1:28" x14ac:dyDescent="0.2">
      <c r="A1298" s="238">
        <v>334183</v>
      </c>
      <c r="B1298" s="238" t="s">
        <v>1630</v>
      </c>
      <c r="C1298" s="238" t="s">
        <v>482</v>
      </c>
      <c r="D1298" s="238" t="s">
        <v>371</v>
      </c>
      <c r="H1298" s="238"/>
      <c r="I1298" s="238" t="s">
        <v>4111</v>
      </c>
      <c r="N1298" s="238">
        <v>2000</v>
      </c>
      <c r="T1298" s="238" t="s">
        <v>4171</v>
      </c>
      <c r="U1298" s="238" t="s">
        <v>4171</v>
      </c>
      <c r="V1298" s="238" t="s">
        <v>4171</v>
      </c>
      <c r="W1298" s="238" t="s">
        <v>4171</v>
      </c>
      <c r="AB1298" s="238" t="s">
        <v>7213</v>
      </c>
    </row>
    <row r="1299" spans="1:28" x14ac:dyDescent="0.2">
      <c r="A1299" s="238">
        <v>326395</v>
      </c>
      <c r="B1299" s="238" t="s">
        <v>1721</v>
      </c>
      <c r="C1299" s="238" t="s">
        <v>559</v>
      </c>
      <c r="D1299" s="238" t="s">
        <v>371</v>
      </c>
      <c r="H1299" s="238"/>
      <c r="I1299" s="238" t="s">
        <v>4111</v>
      </c>
      <c r="N1299" s="238">
        <v>2000</v>
      </c>
      <c r="R1299" s="238" t="s">
        <v>4171</v>
      </c>
      <c r="U1299" s="238" t="s">
        <v>4171</v>
      </c>
      <c r="V1299" s="238" t="s">
        <v>4171</v>
      </c>
      <c r="W1299" s="238" t="s">
        <v>4171</v>
      </c>
      <c r="AB1299" s="238" t="s">
        <v>7213</v>
      </c>
    </row>
    <row r="1300" spans="1:28" x14ac:dyDescent="0.2">
      <c r="A1300" s="238">
        <v>331686</v>
      </c>
      <c r="B1300" s="238" t="s">
        <v>2847</v>
      </c>
      <c r="C1300" s="238" t="s">
        <v>195</v>
      </c>
      <c r="D1300" s="238" t="s">
        <v>371</v>
      </c>
      <c r="H1300" s="238"/>
      <c r="I1300" s="238" t="s">
        <v>4111</v>
      </c>
      <c r="N1300" s="238">
        <v>2000</v>
      </c>
      <c r="R1300" s="238" t="s">
        <v>4171</v>
      </c>
      <c r="T1300" s="238" t="s">
        <v>4171</v>
      </c>
      <c r="U1300" s="238" t="s">
        <v>4171</v>
      </c>
      <c r="V1300" s="238" t="s">
        <v>4171</v>
      </c>
      <c r="W1300" s="238" t="s">
        <v>4171</v>
      </c>
      <c r="AB1300" s="238" t="s">
        <v>7213</v>
      </c>
    </row>
    <row r="1301" spans="1:28" x14ac:dyDescent="0.2">
      <c r="A1301" s="238">
        <v>335387</v>
      </c>
      <c r="B1301" s="238" t="s">
        <v>2981</v>
      </c>
      <c r="C1301" s="238" t="s">
        <v>195</v>
      </c>
      <c r="D1301" s="238" t="s">
        <v>371</v>
      </c>
      <c r="H1301" s="238"/>
      <c r="I1301" s="238" t="s">
        <v>4111</v>
      </c>
      <c r="N1301" s="238">
        <v>2000</v>
      </c>
      <c r="U1301" s="238" t="s">
        <v>4171</v>
      </c>
      <c r="V1301" s="238" t="s">
        <v>4171</v>
      </c>
      <c r="W1301" s="238" t="s">
        <v>4171</v>
      </c>
    </row>
    <row r="1302" spans="1:28" x14ac:dyDescent="0.2">
      <c r="A1302" s="238">
        <v>337802</v>
      </c>
      <c r="B1302" s="238" t="s">
        <v>3762</v>
      </c>
      <c r="C1302" s="238" t="s">
        <v>195</v>
      </c>
      <c r="D1302" s="238" t="s">
        <v>371</v>
      </c>
      <c r="H1302" s="238"/>
      <c r="I1302" s="238" t="s">
        <v>4111</v>
      </c>
      <c r="N1302" s="238">
        <v>2000</v>
      </c>
      <c r="V1302" s="238" t="s">
        <v>4171</v>
      </c>
      <c r="W1302" s="238" t="s">
        <v>4171</v>
      </c>
    </row>
    <row r="1303" spans="1:28" x14ac:dyDescent="0.2">
      <c r="A1303" s="238">
        <v>338807</v>
      </c>
      <c r="B1303" s="238" t="s">
        <v>5015</v>
      </c>
      <c r="C1303" s="238" t="s">
        <v>195</v>
      </c>
      <c r="D1303" s="238" t="s">
        <v>371</v>
      </c>
      <c r="E1303" s="238" t="s">
        <v>66</v>
      </c>
      <c r="F1303" s="239">
        <v>33970</v>
      </c>
      <c r="G1303" s="238" t="s">
        <v>84</v>
      </c>
      <c r="H1303" s="238" t="s">
        <v>4110</v>
      </c>
      <c r="I1303" s="238" t="s">
        <v>4111</v>
      </c>
      <c r="J1303" s="238" t="s">
        <v>87</v>
      </c>
      <c r="K1303" s="238">
        <v>2011</v>
      </c>
      <c r="L1303" s="238" t="s">
        <v>86</v>
      </c>
      <c r="X1303" s="238" t="s">
        <v>7041</v>
      </c>
      <c r="Y1303" s="238" t="s">
        <v>5388</v>
      </c>
      <c r="Z1303" s="238" t="s">
        <v>5457</v>
      </c>
      <c r="AA1303" s="238" t="s">
        <v>5537</v>
      </c>
    </row>
    <row r="1304" spans="1:28" x14ac:dyDescent="0.2">
      <c r="A1304" s="238">
        <v>335039</v>
      </c>
      <c r="B1304" s="238" t="s">
        <v>1770</v>
      </c>
      <c r="C1304" s="238" t="s">
        <v>195</v>
      </c>
      <c r="D1304" s="238" t="s">
        <v>371</v>
      </c>
      <c r="E1304" s="238" t="s">
        <v>65</v>
      </c>
      <c r="F1304" s="239">
        <v>36161</v>
      </c>
      <c r="G1304" s="238" t="s">
        <v>4027</v>
      </c>
      <c r="H1304" s="238" t="s">
        <v>4110</v>
      </c>
      <c r="I1304" s="238" t="s">
        <v>4111</v>
      </c>
      <c r="J1304" s="238" t="s">
        <v>87</v>
      </c>
      <c r="L1304" s="238" t="s">
        <v>86</v>
      </c>
      <c r="X1304" s="238" t="s">
        <v>5634</v>
      </c>
      <c r="Y1304" s="238" t="s">
        <v>5634</v>
      </c>
      <c r="Z1304" s="238" t="s">
        <v>5635</v>
      </c>
      <c r="AA1304" s="238" t="s">
        <v>5636</v>
      </c>
    </row>
    <row r="1305" spans="1:28" x14ac:dyDescent="0.2">
      <c r="A1305" s="238">
        <v>336053</v>
      </c>
      <c r="B1305" s="238" t="s">
        <v>2002</v>
      </c>
      <c r="C1305" s="238" t="s">
        <v>195</v>
      </c>
      <c r="D1305" s="238" t="s">
        <v>371</v>
      </c>
      <c r="E1305" s="238" t="s">
        <v>65</v>
      </c>
      <c r="F1305" s="239">
        <v>28306</v>
      </c>
      <c r="G1305" s="238" t="s">
        <v>93</v>
      </c>
      <c r="H1305" s="238" t="s">
        <v>4110</v>
      </c>
      <c r="I1305" s="238" t="s">
        <v>4111</v>
      </c>
      <c r="J1305" s="238" t="s">
        <v>5335</v>
      </c>
      <c r="L1305" s="238" t="s">
        <v>84</v>
      </c>
      <c r="X1305" s="238" t="s">
        <v>5731</v>
      </c>
      <c r="Y1305" s="238" t="s">
        <v>5731</v>
      </c>
      <c r="Z1305" s="238" t="s">
        <v>5457</v>
      </c>
      <c r="AA1305" s="238" t="s">
        <v>5732</v>
      </c>
    </row>
    <row r="1306" spans="1:28" x14ac:dyDescent="0.2">
      <c r="A1306" s="238">
        <v>331874</v>
      </c>
      <c r="B1306" s="238" t="s">
        <v>2383</v>
      </c>
      <c r="C1306" s="238" t="s">
        <v>524</v>
      </c>
      <c r="D1306" s="238" t="s">
        <v>371</v>
      </c>
      <c r="H1306" s="238"/>
      <c r="I1306" s="238" t="s">
        <v>4111</v>
      </c>
      <c r="N1306" s="238">
        <v>2000</v>
      </c>
      <c r="S1306" s="238" t="s">
        <v>4171</v>
      </c>
      <c r="T1306" s="238" t="s">
        <v>4171</v>
      </c>
      <c r="U1306" s="238" t="s">
        <v>4171</v>
      </c>
      <c r="V1306" s="238" t="s">
        <v>4171</v>
      </c>
      <c r="W1306" s="238" t="s">
        <v>4171</v>
      </c>
      <c r="AB1306" s="238" t="s">
        <v>7213</v>
      </c>
    </row>
    <row r="1307" spans="1:28" x14ac:dyDescent="0.2">
      <c r="A1307" s="238">
        <v>332844</v>
      </c>
      <c r="B1307" s="238" t="s">
        <v>2418</v>
      </c>
      <c r="C1307" s="238" t="s">
        <v>676</v>
      </c>
      <c r="D1307" s="238" t="s">
        <v>371</v>
      </c>
      <c r="H1307" s="238"/>
      <c r="I1307" s="238" t="s">
        <v>4111</v>
      </c>
      <c r="N1307" s="238">
        <v>2000</v>
      </c>
      <c r="V1307" s="238" t="s">
        <v>4171</v>
      </c>
      <c r="W1307" s="238" t="s">
        <v>4171</v>
      </c>
      <c r="AB1307" s="238" t="s">
        <v>7213</v>
      </c>
    </row>
    <row r="1308" spans="1:28" x14ac:dyDescent="0.2">
      <c r="A1308" s="238">
        <v>332703</v>
      </c>
      <c r="B1308" s="238" t="s">
        <v>1078</v>
      </c>
      <c r="C1308" s="238" t="s">
        <v>510</v>
      </c>
      <c r="D1308" s="238" t="s">
        <v>371</v>
      </c>
      <c r="H1308" s="238"/>
      <c r="I1308" s="238" t="s">
        <v>4111</v>
      </c>
      <c r="N1308" s="238">
        <v>2000</v>
      </c>
      <c r="W1308" s="238" t="s">
        <v>4171</v>
      </c>
      <c r="AB1308" s="238" t="s">
        <v>7213</v>
      </c>
    </row>
    <row r="1309" spans="1:28" x14ac:dyDescent="0.2">
      <c r="A1309" s="238">
        <v>336267</v>
      </c>
      <c r="B1309" s="238" t="s">
        <v>3229</v>
      </c>
      <c r="C1309" s="238" t="s">
        <v>377</v>
      </c>
      <c r="D1309" s="238" t="s">
        <v>371</v>
      </c>
      <c r="H1309" s="238"/>
      <c r="I1309" s="238" t="s">
        <v>4111</v>
      </c>
      <c r="N1309" s="238">
        <v>2000</v>
      </c>
      <c r="U1309" s="238" t="s">
        <v>4171</v>
      </c>
      <c r="V1309" s="238" t="s">
        <v>4171</v>
      </c>
      <c r="W1309" s="238" t="s">
        <v>4171</v>
      </c>
    </row>
    <row r="1310" spans="1:28" x14ac:dyDescent="0.2">
      <c r="A1310" s="238">
        <v>332823</v>
      </c>
      <c r="B1310" s="238" t="s">
        <v>1323</v>
      </c>
      <c r="C1310" s="238" t="s">
        <v>344</v>
      </c>
      <c r="D1310" s="238" t="s">
        <v>371</v>
      </c>
      <c r="H1310" s="238"/>
      <c r="I1310" s="238" t="s">
        <v>4111</v>
      </c>
      <c r="N1310" s="238">
        <v>2000</v>
      </c>
      <c r="W1310" s="238" t="s">
        <v>4171</v>
      </c>
      <c r="AB1310" s="238" t="s">
        <v>7213</v>
      </c>
    </row>
    <row r="1311" spans="1:28" x14ac:dyDescent="0.2">
      <c r="A1311" s="238">
        <v>337363</v>
      </c>
      <c r="B1311" s="238" t="s">
        <v>3546</v>
      </c>
      <c r="C1311" s="238" t="s">
        <v>3547</v>
      </c>
      <c r="D1311" s="238" t="s">
        <v>371</v>
      </c>
      <c r="H1311" s="238"/>
      <c r="I1311" s="238" t="s">
        <v>4111</v>
      </c>
      <c r="N1311" s="238">
        <v>2000</v>
      </c>
      <c r="V1311" s="238" t="s">
        <v>4171</v>
      </c>
      <c r="W1311" s="238" t="s">
        <v>4171</v>
      </c>
    </row>
    <row r="1312" spans="1:28" x14ac:dyDescent="0.2">
      <c r="A1312" s="238">
        <v>335885</v>
      </c>
      <c r="B1312" s="238" t="s">
        <v>1962</v>
      </c>
      <c r="C1312" s="238" t="s">
        <v>267</v>
      </c>
      <c r="D1312" s="238" t="s">
        <v>895</v>
      </c>
      <c r="H1312" s="238"/>
      <c r="I1312" s="238" t="s">
        <v>4111</v>
      </c>
      <c r="N1312" s="238">
        <v>2000</v>
      </c>
      <c r="V1312" s="238" t="s">
        <v>4171</v>
      </c>
      <c r="W1312" s="238" t="s">
        <v>4171</v>
      </c>
    </row>
    <row r="1313" spans="1:28" x14ac:dyDescent="0.2">
      <c r="A1313" s="238">
        <v>335966</v>
      </c>
      <c r="B1313" s="238" t="s">
        <v>1985</v>
      </c>
      <c r="C1313" s="238" t="s">
        <v>245</v>
      </c>
      <c r="D1313" s="238" t="s">
        <v>895</v>
      </c>
      <c r="H1313" s="238"/>
      <c r="I1313" s="238" t="s">
        <v>4111</v>
      </c>
      <c r="N1313" s="238">
        <v>2000</v>
      </c>
      <c r="V1313" s="238" t="s">
        <v>4171</v>
      </c>
      <c r="W1313" s="238" t="s">
        <v>4171</v>
      </c>
    </row>
    <row r="1314" spans="1:28" x14ac:dyDescent="0.2">
      <c r="A1314" s="238">
        <v>333877</v>
      </c>
      <c r="B1314" s="238" t="s">
        <v>2475</v>
      </c>
      <c r="C1314" s="238" t="s">
        <v>699</v>
      </c>
      <c r="D1314" s="238" t="s">
        <v>895</v>
      </c>
      <c r="H1314" s="238"/>
      <c r="I1314" s="238" t="s">
        <v>4111</v>
      </c>
      <c r="N1314" s="238">
        <v>2000</v>
      </c>
      <c r="S1314" s="238" t="s">
        <v>4171</v>
      </c>
      <c r="T1314" s="238" t="s">
        <v>4171</v>
      </c>
      <c r="U1314" s="238" t="s">
        <v>4171</v>
      </c>
      <c r="V1314" s="238" t="s">
        <v>4171</v>
      </c>
      <c r="W1314" s="238" t="s">
        <v>4171</v>
      </c>
      <c r="AB1314" s="238" t="s">
        <v>7213</v>
      </c>
    </row>
    <row r="1315" spans="1:28" x14ac:dyDescent="0.2">
      <c r="A1315" s="238">
        <v>320668</v>
      </c>
      <c r="B1315" s="238" t="s">
        <v>2226</v>
      </c>
      <c r="C1315" s="238" t="s">
        <v>198</v>
      </c>
      <c r="D1315" s="238" t="s">
        <v>895</v>
      </c>
      <c r="H1315" s="238"/>
      <c r="I1315" s="238" t="s">
        <v>4111</v>
      </c>
      <c r="N1315" s="238">
        <v>2000</v>
      </c>
      <c r="S1315" s="238" t="s">
        <v>4171</v>
      </c>
      <c r="T1315" s="238" t="s">
        <v>4171</v>
      </c>
      <c r="U1315" s="238" t="s">
        <v>4171</v>
      </c>
      <c r="V1315" s="238" t="s">
        <v>4171</v>
      </c>
      <c r="W1315" s="238" t="s">
        <v>4171</v>
      </c>
      <c r="AB1315" s="238" t="s">
        <v>7213</v>
      </c>
    </row>
    <row r="1316" spans="1:28" x14ac:dyDescent="0.2">
      <c r="A1316" s="238">
        <v>334238</v>
      </c>
      <c r="B1316" s="238" t="s">
        <v>1362</v>
      </c>
      <c r="C1316" s="238" t="s">
        <v>232</v>
      </c>
      <c r="D1316" s="238" t="s">
        <v>218</v>
      </c>
      <c r="H1316" s="238"/>
      <c r="I1316" s="238" t="s">
        <v>4111</v>
      </c>
      <c r="N1316" s="238">
        <v>2000</v>
      </c>
      <c r="U1316" s="238" t="s">
        <v>4171</v>
      </c>
      <c r="V1316" s="238" t="s">
        <v>4171</v>
      </c>
      <c r="W1316" s="238" t="s">
        <v>4171</v>
      </c>
      <c r="AB1316" s="238" t="s">
        <v>7213</v>
      </c>
    </row>
    <row r="1317" spans="1:28" x14ac:dyDescent="0.2">
      <c r="A1317" s="238">
        <v>330174</v>
      </c>
      <c r="B1317" s="238" t="s">
        <v>950</v>
      </c>
      <c r="C1317" s="238" t="s">
        <v>203</v>
      </c>
      <c r="D1317" s="238" t="s">
        <v>218</v>
      </c>
      <c r="E1317" s="238" t="s">
        <v>66</v>
      </c>
      <c r="F1317" s="239">
        <v>33970</v>
      </c>
      <c r="G1317" s="238" t="s">
        <v>4067</v>
      </c>
      <c r="H1317" s="238" t="s">
        <v>4110</v>
      </c>
      <c r="I1317" s="238" t="s">
        <v>4111</v>
      </c>
      <c r="J1317" s="238" t="s">
        <v>87</v>
      </c>
      <c r="L1317" s="238" t="s">
        <v>86</v>
      </c>
      <c r="X1317" s="238" t="s">
        <v>5443</v>
      </c>
      <c r="Y1317" s="238" t="s">
        <v>5443</v>
      </c>
      <c r="Z1317" s="238" t="s">
        <v>5444</v>
      </c>
      <c r="AA1317" s="238" t="s">
        <v>5111</v>
      </c>
      <c r="AB1317" s="238" t="s">
        <v>7213</v>
      </c>
    </row>
    <row r="1318" spans="1:28" x14ac:dyDescent="0.2">
      <c r="A1318" s="238">
        <v>335123</v>
      </c>
      <c r="B1318" s="238" t="s">
        <v>2898</v>
      </c>
      <c r="C1318" s="238" t="s">
        <v>260</v>
      </c>
      <c r="D1318" s="238" t="s">
        <v>218</v>
      </c>
      <c r="H1318" s="238"/>
      <c r="I1318" s="238" t="s">
        <v>4111</v>
      </c>
      <c r="N1318" s="238">
        <v>2000</v>
      </c>
      <c r="U1318" s="238" t="s">
        <v>4171</v>
      </c>
      <c r="V1318" s="238" t="s">
        <v>4171</v>
      </c>
      <c r="W1318" s="238" t="s">
        <v>4171</v>
      </c>
    </row>
    <row r="1319" spans="1:28" x14ac:dyDescent="0.2">
      <c r="A1319" s="238">
        <v>331423</v>
      </c>
      <c r="B1319" s="238" t="s">
        <v>1510</v>
      </c>
      <c r="C1319" s="238" t="s">
        <v>330</v>
      </c>
      <c r="D1319" s="238" t="s">
        <v>218</v>
      </c>
      <c r="H1319" s="238"/>
      <c r="I1319" s="238" t="s">
        <v>4111</v>
      </c>
      <c r="N1319" s="238">
        <v>2000</v>
      </c>
      <c r="T1319" s="238" t="s">
        <v>4171</v>
      </c>
      <c r="U1319" s="238" t="s">
        <v>4171</v>
      </c>
      <c r="V1319" s="238" t="s">
        <v>4171</v>
      </c>
      <c r="W1319" s="238" t="s">
        <v>4171</v>
      </c>
      <c r="AB1319" s="238" t="s">
        <v>7213</v>
      </c>
    </row>
    <row r="1320" spans="1:28" x14ac:dyDescent="0.2">
      <c r="A1320" s="238">
        <v>337696</v>
      </c>
      <c r="B1320" s="238" t="s">
        <v>3709</v>
      </c>
      <c r="C1320" s="238" t="s">
        <v>210</v>
      </c>
      <c r="D1320" s="238" t="s">
        <v>218</v>
      </c>
      <c r="H1320" s="238"/>
      <c r="I1320" s="238" t="s">
        <v>4111</v>
      </c>
      <c r="N1320" s="238">
        <v>2000</v>
      </c>
      <c r="V1320" s="238" t="s">
        <v>4171</v>
      </c>
      <c r="W1320" s="238" t="s">
        <v>4171</v>
      </c>
    </row>
    <row r="1321" spans="1:28" x14ac:dyDescent="0.2">
      <c r="A1321" s="238">
        <v>333903</v>
      </c>
      <c r="B1321" s="238" t="s">
        <v>1598</v>
      </c>
      <c r="C1321" s="238" t="s">
        <v>369</v>
      </c>
      <c r="D1321" s="238" t="s">
        <v>218</v>
      </c>
      <c r="H1321" s="238"/>
      <c r="I1321" s="238" t="s">
        <v>4111</v>
      </c>
      <c r="N1321" s="238">
        <v>2000</v>
      </c>
      <c r="T1321" s="238" t="s">
        <v>4171</v>
      </c>
      <c r="U1321" s="238" t="s">
        <v>4171</v>
      </c>
      <c r="V1321" s="238" t="s">
        <v>4171</v>
      </c>
      <c r="W1321" s="238" t="s">
        <v>4171</v>
      </c>
      <c r="AB1321" s="238" t="s">
        <v>7213</v>
      </c>
    </row>
    <row r="1322" spans="1:28" x14ac:dyDescent="0.2">
      <c r="A1322" s="238">
        <v>338343</v>
      </c>
      <c r="B1322" s="238" t="s">
        <v>3995</v>
      </c>
      <c r="C1322" s="238" t="s">
        <v>449</v>
      </c>
      <c r="D1322" s="238" t="s">
        <v>218</v>
      </c>
      <c r="E1322" s="238" t="s">
        <v>65</v>
      </c>
      <c r="F1322" s="239">
        <v>35392</v>
      </c>
      <c r="G1322" s="238" t="s">
        <v>84</v>
      </c>
      <c r="H1322" s="238" t="s">
        <v>4110</v>
      </c>
      <c r="I1322" s="238" t="s">
        <v>4111</v>
      </c>
      <c r="J1322" s="238" t="s">
        <v>87</v>
      </c>
      <c r="L1322" s="238" t="s">
        <v>84</v>
      </c>
      <c r="X1322" s="238" t="s">
        <v>6387</v>
      </c>
      <c r="Y1322" s="238" t="s">
        <v>6387</v>
      </c>
      <c r="Z1322" s="238" t="s">
        <v>5444</v>
      </c>
      <c r="AA1322" s="238" t="s">
        <v>5111</v>
      </c>
    </row>
    <row r="1323" spans="1:28" x14ac:dyDescent="0.2">
      <c r="A1323" s="238">
        <v>332273</v>
      </c>
      <c r="B1323" s="238" t="s">
        <v>2396</v>
      </c>
      <c r="C1323" s="238" t="s">
        <v>195</v>
      </c>
      <c r="D1323" s="238" t="s">
        <v>218</v>
      </c>
      <c r="H1323" s="238"/>
      <c r="I1323" s="238" t="s">
        <v>4111</v>
      </c>
      <c r="N1323" s="238">
        <v>2000</v>
      </c>
      <c r="S1323" s="238" t="s">
        <v>4171</v>
      </c>
      <c r="T1323" s="238" t="s">
        <v>4171</v>
      </c>
      <c r="U1323" s="238" t="s">
        <v>4171</v>
      </c>
      <c r="V1323" s="238" t="s">
        <v>4171</v>
      </c>
      <c r="W1323" s="238" t="s">
        <v>4171</v>
      </c>
      <c r="AB1323" s="238" t="s">
        <v>7213</v>
      </c>
    </row>
    <row r="1324" spans="1:28" x14ac:dyDescent="0.2">
      <c r="A1324" s="238">
        <v>335437</v>
      </c>
      <c r="B1324" s="238" t="s">
        <v>3002</v>
      </c>
      <c r="C1324" s="238" t="s">
        <v>1194</v>
      </c>
      <c r="D1324" s="238" t="s">
        <v>218</v>
      </c>
      <c r="H1324" s="238"/>
      <c r="I1324" s="238" t="s">
        <v>4111</v>
      </c>
      <c r="N1324" s="238">
        <v>2000</v>
      </c>
      <c r="U1324" s="238" t="s">
        <v>4171</v>
      </c>
      <c r="V1324" s="238" t="s">
        <v>4171</v>
      </c>
      <c r="W1324" s="238" t="s">
        <v>4171</v>
      </c>
    </row>
    <row r="1325" spans="1:28" x14ac:dyDescent="0.2">
      <c r="A1325" s="238">
        <v>335788</v>
      </c>
      <c r="B1325" s="238" t="s">
        <v>1937</v>
      </c>
      <c r="C1325" s="238" t="s">
        <v>242</v>
      </c>
      <c r="D1325" s="238" t="s">
        <v>218</v>
      </c>
      <c r="E1325" s="238" t="s">
        <v>66</v>
      </c>
      <c r="F1325" s="239">
        <v>28493</v>
      </c>
      <c r="G1325" s="238" t="s">
        <v>84</v>
      </c>
      <c r="H1325" s="238" t="s">
        <v>4110</v>
      </c>
      <c r="I1325" s="238" t="s">
        <v>4111</v>
      </c>
      <c r="J1325" s="238" t="s">
        <v>87</v>
      </c>
      <c r="L1325" s="238" t="s">
        <v>84</v>
      </c>
      <c r="X1325" s="238" t="s">
        <v>5700</v>
      </c>
      <c r="Y1325" s="238" t="s">
        <v>5700</v>
      </c>
      <c r="Z1325" s="238" t="s">
        <v>5569</v>
      </c>
      <c r="AA1325" s="238" t="s">
        <v>5567</v>
      </c>
    </row>
    <row r="1326" spans="1:28" x14ac:dyDescent="0.2">
      <c r="A1326" s="238">
        <v>329085</v>
      </c>
      <c r="B1326" s="238" t="s">
        <v>643</v>
      </c>
      <c r="C1326" s="238" t="s">
        <v>232</v>
      </c>
      <c r="D1326" s="238" t="s">
        <v>339</v>
      </c>
      <c r="H1326" s="238"/>
      <c r="I1326" s="238" t="s">
        <v>4111</v>
      </c>
      <c r="N1326" s="238">
        <v>2000</v>
      </c>
      <c r="U1326" s="238" t="s">
        <v>4171</v>
      </c>
      <c r="V1326" s="238" t="s">
        <v>4171</v>
      </c>
      <c r="W1326" s="238" t="s">
        <v>4171</v>
      </c>
      <c r="AB1326" s="238" t="s">
        <v>7213</v>
      </c>
    </row>
    <row r="1327" spans="1:28" x14ac:dyDescent="0.2">
      <c r="A1327" s="238">
        <v>321668</v>
      </c>
      <c r="B1327" s="238" t="s">
        <v>2721</v>
      </c>
      <c r="C1327" s="238" t="s">
        <v>203</v>
      </c>
      <c r="D1327" s="238" t="s">
        <v>339</v>
      </c>
      <c r="H1327" s="238"/>
      <c r="I1327" s="238" t="s">
        <v>4111</v>
      </c>
      <c r="N1327" s="238">
        <v>2000</v>
      </c>
      <c r="R1327" s="238" t="s">
        <v>4171</v>
      </c>
      <c r="S1327" s="238" t="s">
        <v>4171</v>
      </c>
      <c r="U1327" s="238" t="s">
        <v>4171</v>
      </c>
      <c r="V1327" s="238" t="s">
        <v>4171</v>
      </c>
      <c r="W1327" s="238" t="s">
        <v>4171</v>
      </c>
      <c r="AB1327" s="238" t="s">
        <v>7213</v>
      </c>
    </row>
    <row r="1328" spans="1:28" x14ac:dyDescent="0.2">
      <c r="A1328" s="238">
        <v>334591</v>
      </c>
      <c r="B1328" s="238" t="s">
        <v>1389</v>
      </c>
      <c r="C1328" s="238" t="s">
        <v>298</v>
      </c>
      <c r="D1328" s="238" t="s">
        <v>339</v>
      </c>
      <c r="H1328" s="238"/>
      <c r="I1328" s="238" t="s">
        <v>4111</v>
      </c>
      <c r="N1328" s="238">
        <v>2000</v>
      </c>
      <c r="U1328" s="238" t="s">
        <v>4171</v>
      </c>
      <c r="V1328" s="238" t="s">
        <v>4171</v>
      </c>
      <c r="W1328" s="238" t="s">
        <v>4171</v>
      </c>
      <c r="AB1328" s="238" t="s">
        <v>7213</v>
      </c>
    </row>
    <row r="1329" spans="1:28" x14ac:dyDescent="0.2">
      <c r="A1329" s="238">
        <v>327751</v>
      </c>
      <c r="B1329" s="238" t="s">
        <v>1727</v>
      </c>
      <c r="C1329" s="238" t="s">
        <v>637</v>
      </c>
      <c r="D1329" s="238" t="s">
        <v>339</v>
      </c>
      <c r="H1329" s="238"/>
      <c r="I1329" s="238" t="s">
        <v>4111</v>
      </c>
      <c r="N1329" s="238">
        <v>2000</v>
      </c>
      <c r="R1329" s="238" t="s">
        <v>4171</v>
      </c>
      <c r="U1329" s="238" t="s">
        <v>4171</v>
      </c>
      <c r="V1329" s="238" t="s">
        <v>4171</v>
      </c>
      <c r="W1329" s="238" t="s">
        <v>4171</v>
      </c>
      <c r="AB1329" s="238" t="s">
        <v>7213</v>
      </c>
    </row>
    <row r="1330" spans="1:28" x14ac:dyDescent="0.2">
      <c r="A1330" s="238">
        <v>318313</v>
      </c>
      <c r="B1330" s="238" t="s">
        <v>1419</v>
      </c>
      <c r="C1330" s="238" t="s">
        <v>231</v>
      </c>
      <c r="D1330" s="238" t="s">
        <v>339</v>
      </c>
      <c r="H1330" s="238"/>
      <c r="I1330" s="238" t="s">
        <v>4111</v>
      </c>
      <c r="N1330" s="238">
        <v>2000</v>
      </c>
      <c r="T1330" s="238" t="s">
        <v>4171</v>
      </c>
      <c r="U1330" s="238" t="s">
        <v>4171</v>
      </c>
      <c r="V1330" s="238" t="s">
        <v>4171</v>
      </c>
      <c r="W1330" s="238" t="s">
        <v>4171</v>
      </c>
      <c r="AB1330" s="238" t="s">
        <v>7213</v>
      </c>
    </row>
    <row r="1331" spans="1:28" x14ac:dyDescent="0.2">
      <c r="A1331" s="238">
        <v>335548</v>
      </c>
      <c r="B1331" s="238" t="s">
        <v>3022</v>
      </c>
      <c r="C1331" s="238" t="s">
        <v>411</v>
      </c>
      <c r="D1331" s="238" t="s">
        <v>339</v>
      </c>
      <c r="H1331" s="238"/>
      <c r="I1331" s="238" t="s">
        <v>4111</v>
      </c>
      <c r="N1331" s="238">
        <v>2000</v>
      </c>
      <c r="U1331" s="238" t="s">
        <v>4171</v>
      </c>
      <c r="V1331" s="238" t="s">
        <v>4171</v>
      </c>
      <c r="W1331" s="238" t="s">
        <v>4171</v>
      </c>
    </row>
    <row r="1332" spans="1:28" x14ac:dyDescent="0.2">
      <c r="A1332" s="238">
        <v>331616</v>
      </c>
      <c r="B1332" s="238" t="s">
        <v>1512</v>
      </c>
      <c r="C1332" s="238" t="s">
        <v>287</v>
      </c>
      <c r="D1332" s="238" t="s">
        <v>339</v>
      </c>
      <c r="H1332" s="238"/>
      <c r="I1332" s="238" t="s">
        <v>4111</v>
      </c>
      <c r="N1332" s="238">
        <v>2000</v>
      </c>
      <c r="T1332" s="238" t="s">
        <v>4171</v>
      </c>
      <c r="U1332" s="238" t="s">
        <v>4171</v>
      </c>
      <c r="V1332" s="238" t="s">
        <v>4171</v>
      </c>
      <c r="W1332" s="238" t="s">
        <v>4171</v>
      </c>
      <c r="AB1332" s="238" t="s">
        <v>7213</v>
      </c>
    </row>
    <row r="1333" spans="1:28" x14ac:dyDescent="0.2">
      <c r="A1333" s="238">
        <v>337784</v>
      </c>
      <c r="B1333" s="238" t="s">
        <v>813</v>
      </c>
      <c r="C1333" s="238" t="s">
        <v>484</v>
      </c>
      <c r="D1333" s="238" t="s">
        <v>339</v>
      </c>
      <c r="H1333" s="238"/>
      <c r="I1333" s="238" t="s">
        <v>4111</v>
      </c>
      <c r="N1333" s="238">
        <v>2000</v>
      </c>
      <c r="V1333" s="238" t="s">
        <v>4171</v>
      </c>
      <c r="W1333" s="238" t="s">
        <v>4171</v>
      </c>
    </row>
    <row r="1334" spans="1:28" x14ac:dyDescent="0.2">
      <c r="A1334" s="238">
        <v>328952</v>
      </c>
      <c r="B1334" s="238" t="s">
        <v>1474</v>
      </c>
      <c r="C1334" s="238" t="s">
        <v>301</v>
      </c>
      <c r="D1334" s="238" t="s">
        <v>339</v>
      </c>
      <c r="H1334" s="238"/>
      <c r="I1334" s="238" t="s">
        <v>4111</v>
      </c>
      <c r="N1334" s="238">
        <v>2000</v>
      </c>
      <c r="T1334" s="238" t="s">
        <v>4171</v>
      </c>
      <c r="U1334" s="238" t="s">
        <v>4171</v>
      </c>
      <c r="V1334" s="238" t="s">
        <v>4171</v>
      </c>
      <c r="W1334" s="238" t="s">
        <v>4171</v>
      </c>
      <c r="AB1334" s="238" t="s">
        <v>7213</v>
      </c>
    </row>
    <row r="1335" spans="1:28" x14ac:dyDescent="0.2">
      <c r="A1335" s="238">
        <v>338041</v>
      </c>
      <c r="B1335" s="238" t="s">
        <v>3877</v>
      </c>
      <c r="C1335" s="238" t="s">
        <v>301</v>
      </c>
      <c r="D1335" s="238" t="s">
        <v>339</v>
      </c>
      <c r="E1335" s="238" t="s">
        <v>66</v>
      </c>
      <c r="F1335" s="239">
        <v>30178</v>
      </c>
      <c r="G1335" s="238" t="s">
        <v>6325</v>
      </c>
      <c r="H1335" s="238" t="s">
        <v>4113</v>
      </c>
      <c r="I1335" s="238" t="s">
        <v>4111</v>
      </c>
      <c r="J1335" s="238" t="s">
        <v>87</v>
      </c>
      <c r="L1335" s="238" t="s">
        <v>84</v>
      </c>
      <c r="X1335" s="238" t="s">
        <v>6326</v>
      </c>
      <c r="Y1335" s="238" t="s">
        <v>6326</v>
      </c>
      <c r="Z1335" s="238" t="s">
        <v>5969</v>
      </c>
      <c r="AA1335" s="238" t="s">
        <v>5469</v>
      </c>
    </row>
    <row r="1336" spans="1:28" x14ac:dyDescent="0.2">
      <c r="A1336" s="238">
        <v>319201</v>
      </c>
      <c r="B1336" s="238" t="s">
        <v>2218</v>
      </c>
      <c r="C1336" s="238" t="s">
        <v>687</v>
      </c>
      <c r="D1336" s="238" t="s">
        <v>339</v>
      </c>
      <c r="H1336" s="238"/>
      <c r="I1336" s="238" t="s">
        <v>4111</v>
      </c>
      <c r="N1336" s="238">
        <v>2000</v>
      </c>
      <c r="S1336" s="238" t="s">
        <v>4171</v>
      </c>
      <c r="T1336" s="238" t="s">
        <v>4171</v>
      </c>
      <c r="U1336" s="238" t="s">
        <v>4171</v>
      </c>
      <c r="V1336" s="238" t="s">
        <v>4171</v>
      </c>
      <c r="W1336" s="238" t="s">
        <v>4171</v>
      </c>
      <c r="AB1336" s="238" t="s">
        <v>7213</v>
      </c>
    </row>
    <row r="1337" spans="1:28" x14ac:dyDescent="0.2">
      <c r="A1337" s="238">
        <v>337811</v>
      </c>
      <c r="B1337" s="238" t="s">
        <v>3767</v>
      </c>
      <c r="C1337" s="238" t="s">
        <v>1221</v>
      </c>
      <c r="D1337" s="238" t="s">
        <v>339</v>
      </c>
      <c r="H1337" s="238"/>
      <c r="I1337" s="238" t="s">
        <v>4111</v>
      </c>
      <c r="N1337" s="238">
        <v>2000</v>
      </c>
      <c r="V1337" s="238" t="s">
        <v>4171</v>
      </c>
      <c r="W1337" s="238" t="s">
        <v>4171</v>
      </c>
    </row>
    <row r="1338" spans="1:28" x14ac:dyDescent="0.2">
      <c r="A1338" s="238">
        <v>331808</v>
      </c>
      <c r="B1338" s="238" t="s">
        <v>1518</v>
      </c>
      <c r="C1338" s="238" t="s">
        <v>198</v>
      </c>
      <c r="D1338" s="238" t="s">
        <v>339</v>
      </c>
      <c r="H1338" s="238"/>
      <c r="I1338" s="238" t="s">
        <v>4111</v>
      </c>
      <c r="N1338" s="238">
        <v>2000</v>
      </c>
      <c r="T1338" s="238" t="s">
        <v>4171</v>
      </c>
      <c r="U1338" s="238" t="s">
        <v>4171</v>
      </c>
      <c r="V1338" s="238" t="s">
        <v>4171</v>
      </c>
      <c r="W1338" s="238" t="s">
        <v>4171</v>
      </c>
      <c r="AB1338" s="238" t="s">
        <v>7213</v>
      </c>
    </row>
    <row r="1339" spans="1:28" x14ac:dyDescent="0.2">
      <c r="A1339" s="238">
        <v>333123</v>
      </c>
      <c r="B1339" s="238" t="s">
        <v>2873</v>
      </c>
      <c r="C1339" s="238" t="s">
        <v>198</v>
      </c>
      <c r="D1339" s="238" t="s">
        <v>339</v>
      </c>
      <c r="H1339" s="238"/>
      <c r="I1339" s="238" t="s">
        <v>4111</v>
      </c>
      <c r="N1339" s="238">
        <v>2000</v>
      </c>
      <c r="R1339" s="238" t="s">
        <v>4171</v>
      </c>
      <c r="S1339" s="238" t="s">
        <v>4171</v>
      </c>
      <c r="U1339" s="238" t="s">
        <v>4171</v>
      </c>
      <c r="V1339" s="238" t="s">
        <v>4171</v>
      </c>
      <c r="W1339" s="238" t="s">
        <v>4171</v>
      </c>
      <c r="AB1339" s="238" t="s">
        <v>7213</v>
      </c>
    </row>
    <row r="1340" spans="1:28" x14ac:dyDescent="0.2">
      <c r="A1340" s="238">
        <v>338785</v>
      </c>
      <c r="B1340" s="238" t="s">
        <v>4992</v>
      </c>
      <c r="C1340" s="238" t="s">
        <v>198</v>
      </c>
      <c r="D1340" s="238" t="s">
        <v>339</v>
      </c>
      <c r="E1340" s="238" t="s">
        <v>66</v>
      </c>
      <c r="F1340" s="239">
        <v>29463</v>
      </c>
      <c r="G1340" s="238" t="s">
        <v>4554</v>
      </c>
      <c r="H1340" s="238" t="s">
        <v>4113</v>
      </c>
      <c r="I1340" s="238" t="s">
        <v>4111</v>
      </c>
      <c r="J1340" s="238" t="s">
        <v>87</v>
      </c>
      <c r="K1340" s="238">
        <v>2002</v>
      </c>
      <c r="L1340" s="238" t="s">
        <v>84</v>
      </c>
      <c r="X1340" s="238" t="s">
        <v>6987</v>
      </c>
      <c r="Y1340" s="238" t="s">
        <v>5280</v>
      </c>
      <c r="Z1340" s="238" t="s">
        <v>5576</v>
      </c>
      <c r="AA1340" s="238" t="s">
        <v>5111</v>
      </c>
    </row>
    <row r="1341" spans="1:28" x14ac:dyDescent="0.2">
      <c r="A1341" s="238">
        <v>336385</v>
      </c>
      <c r="B1341" s="238" t="s">
        <v>2087</v>
      </c>
      <c r="C1341" s="238" t="s">
        <v>367</v>
      </c>
      <c r="D1341" s="238" t="s">
        <v>339</v>
      </c>
      <c r="H1341" s="238"/>
      <c r="I1341" s="238" t="s">
        <v>4111</v>
      </c>
      <c r="N1341" s="238">
        <v>2000</v>
      </c>
      <c r="U1341" s="238" t="s">
        <v>4171</v>
      </c>
      <c r="V1341" s="238" t="s">
        <v>4171</v>
      </c>
      <c r="W1341" s="238" t="s">
        <v>4171</v>
      </c>
    </row>
    <row r="1342" spans="1:28" x14ac:dyDescent="0.2">
      <c r="A1342" s="238">
        <v>337267</v>
      </c>
      <c r="B1342" s="238" t="s">
        <v>2201</v>
      </c>
      <c r="C1342" s="238" t="s">
        <v>295</v>
      </c>
      <c r="D1342" s="238" t="s">
        <v>339</v>
      </c>
      <c r="H1342" s="238"/>
      <c r="I1342" s="238" t="s">
        <v>4111</v>
      </c>
      <c r="N1342" s="238">
        <v>2000</v>
      </c>
      <c r="U1342" s="238" t="s">
        <v>4171</v>
      </c>
      <c r="V1342" s="238" t="s">
        <v>4171</v>
      </c>
      <c r="W1342" s="238" t="s">
        <v>4171</v>
      </c>
    </row>
    <row r="1343" spans="1:28" x14ac:dyDescent="0.2">
      <c r="A1343" s="238">
        <v>336317</v>
      </c>
      <c r="B1343" s="238" t="s">
        <v>2073</v>
      </c>
      <c r="C1343" s="238" t="s">
        <v>471</v>
      </c>
      <c r="D1343" s="238" t="s">
        <v>339</v>
      </c>
      <c r="H1343" s="238"/>
      <c r="I1343" s="238" t="s">
        <v>4111</v>
      </c>
      <c r="N1343" s="238">
        <v>2000</v>
      </c>
      <c r="U1343" s="238" t="s">
        <v>4171</v>
      </c>
      <c r="V1343" s="238" t="s">
        <v>4171</v>
      </c>
      <c r="W1343" s="238" t="s">
        <v>4171</v>
      </c>
    </row>
    <row r="1344" spans="1:28" x14ac:dyDescent="0.2">
      <c r="A1344" s="238">
        <v>335201</v>
      </c>
      <c r="B1344" s="238" t="s">
        <v>2915</v>
      </c>
      <c r="C1344" s="238" t="s">
        <v>303</v>
      </c>
      <c r="D1344" s="238" t="s">
        <v>339</v>
      </c>
      <c r="H1344" s="238"/>
      <c r="I1344" s="238" t="s">
        <v>4111</v>
      </c>
      <c r="N1344" s="238">
        <v>2000</v>
      </c>
      <c r="U1344" s="238" t="s">
        <v>4171</v>
      </c>
      <c r="V1344" s="238" t="s">
        <v>4171</v>
      </c>
      <c r="W1344" s="238" t="s">
        <v>4171</v>
      </c>
    </row>
    <row r="1345" spans="1:28" x14ac:dyDescent="0.2">
      <c r="A1345" s="238">
        <v>336417</v>
      </c>
      <c r="B1345" s="238" t="s">
        <v>3283</v>
      </c>
      <c r="C1345" s="238" t="s">
        <v>443</v>
      </c>
      <c r="D1345" s="238" t="s">
        <v>339</v>
      </c>
      <c r="H1345" s="238"/>
      <c r="I1345" s="238" t="s">
        <v>4111</v>
      </c>
      <c r="N1345" s="238">
        <v>2000</v>
      </c>
      <c r="U1345" s="238" t="s">
        <v>4171</v>
      </c>
      <c r="V1345" s="238" t="s">
        <v>4171</v>
      </c>
      <c r="W1345" s="238" t="s">
        <v>4171</v>
      </c>
    </row>
    <row r="1346" spans="1:28" x14ac:dyDescent="0.2">
      <c r="A1346" s="238">
        <v>336620</v>
      </c>
      <c r="B1346" s="238" t="s">
        <v>2158</v>
      </c>
      <c r="C1346" s="238" t="s">
        <v>614</v>
      </c>
      <c r="D1346" s="238" t="s">
        <v>339</v>
      </c>
      <c r="H1346" s="238"/>
      <c r="I1346" s="238" t="s">
        <v>4111</v>
      </c>
      <c r="N1346" s="238">
        <v>2000</v>
      </c>
      <c r="V1346" s="238" t="s">
        <v>4171</v>
      </c>
      <c r="W1346" s="238" t="s">
        <v>4171</v>
      </c>
    </row>
    <row r="1347" spans="1:28" x14ac:dyDescent="0.2">
      <c r="A1347" s="238">
        <v>334269</v>
      </c>
      <c r="B1347" s="238" t="s">
        <v>1167</v>
      </c>
      <c r="C1347" s="238" t="s">
        <v>195</v>
      </c>
      <c r="D1347" s="238" t="s">
        <v>339</v>
      </c>
      <c r="H1347" s="238"/>
      <c r="I1347" s="238" t="s">
        <v>4111</v>
      </c>
      <c r="N1347" s="238">
        <v>2000</v>
      </c>
      <c r="W1347" s="238" t="s">
        <v>4171</v>
      </c>
    </row>
    <row r="1348" spans="1:28" x14ac:dyDescent="0.2">
      <c r="A1348" s="238">
        <v>338687</v>
      </c>
      <c r="B1348" s="238" t="s">
        <v>4600</v>
      </c>
      <c r="C1348" s="238" t="s">
        <v>195</v>
      </c>
      <c r="D1348" s="238" t="s">
        <v>339</v>
      </c>
      <c r="E1348" s="238" t="s">
        <v>65</v>
      </c>
      <c r="F1348" s="239">
        <v>37257</v>
      </c>
      <c r="G1348" s="238" t="s">
        <v>84</v>
      </c>
      <c r="H1348" s="238" t="s">
        <v>4110</v>
      </c>
      <c r="I1348" s="238" t="s">
        <v>4111</v>
      </c>
      <c r="J1348" s="238" t="s">
        <v>85</v>
      </c>
      <c r="K1348" s="238">
        <v>2019</v>
      </c>
      <c r="L1348" s="238" t="s">
        <v>84</v>
      </c>
      <c r="X1348" s="238" t="s">
        <v>6791</v>
      </c>
      <c r="Y1348" s="238" t="s">
        <v>6792</v>
      </c>
      <c r="Z1348" s="238" t="s">
        <v>5144</v>
      </c>
      <c r="AA1348" s="238" t="s">
        <v>5548</v>
      </c>
    </row>
    <row r="1349" spans="1:28" x14ac:dyDescent="0.2">
      <c r="A1349" s="238">
        <v>338502</v>
      </c>
      <c r="B1349" s="238" t="s">
        <v>4753</v>
      </c>
      <c r="C1349" s="238" t="s">
        <v>4754</v>
      </c>
      <c r="D1349" s="238" t="s">
        <v>339</v>
      </c>
      <c r="E1349" s="238" t="s">
        <v>65</v>
      </c>
      <c r="F1349" s="239">
        <v>34700</v>
      </c>
      <c r="G1349" s="238" t="s">
        <v>4003</v>
      </c>
      <c r="H1349" s="238" t="s">
        <v>4110</v>
      </c>
      <c r="I1349" s="238" t="s">
        <v>4111</v>
      </c>
      <c r="J1349" s="238" t="s">
        <v>85</v>
      </c>
      <c r="K1349" s="238">
        <v>2013</v>
      </c>
      <c r="L1349" s="238" t="s">
        <v>97</v>
      </c>
      <c r="X1349" s="238" t="s">
        <v>6391</v>
      </c>
      <c r="Y1349" s="238" t="s">
        <v>6392</v>
      </c>
      <c r="Z1349" s="238" t="s">
        <v>5969</v>
      </c>
      <c r="AA1349" s="238" t="s">
        <v>5129</v>
      </c>
    </row>
    <row r="1350" spans="1:28" x14ac:dyDescent="0.2">
      <c r="A1350" s="238">
        <v>335787</v>
      </c>
      <c r="B1350" s="238" t="s">
        <v>1936</v>
      </c>
      <c r="C1350" s="238" t="s">
        <v>1193</v>
      </c>
      <c r="D1350" s="238" t="s">
        <v>339</v>
      </c>
      <c r="E1350" s="238" t="s">
        <v>66</v>
      </c>
      <c r="F1350" s="239">
        <v>29470</v>
      </c>
      <c r="G1350" s="238" t="s">
        <v>4052</v>
      </c>
      <c r="H1350" s="238" t="s">
        <v>4110</v>
      </c>
      <c r="I1350" s="238" t="s">
        <v>4111</v>
      </c>
      <c r="J1350" s="238" t="s">
        <v>87</v>
      </c>
      <c r="L1350" s="238" t="s">
        <v>84</v>
      </c>
      <c r="X1350" s="238" t="s">
        <v>5699</v>
      </c>
      <c r="Y1350" s="238" t="s">
        <v>5699</v>
      </c>
      <c r="Z1350" s="238" t="s">
        <v>5144</v>
      </c>
    </row>
    <row r="1351" spans="1:28" x14ac:dyDescent="0.2">
      <c r="A1351" s="238">
        <v>328373</v>
      </c>
      <c r="B1351" s="238" t="s">
        <v>2295</v>
      </c>
      <c r="C1351" s="238" t="s">
        <v>196</v>
      </c>
      <c r="D1351" s="238" t="s">
        <v>339</v>
      </c>
      <c r="H1351" s="238"/>
      <c r="I1351" s="238" t="s">
        <v>4111</v>
      </c>
      <c r="N1351" s="238">
        <v>2000</v>
      </c>
      <c r="S1351" s="238" t="s">
        <v>4171</v>
      </c>
      <c r="T1351" s="238" t="s">
        <v>4171</v>
      </c>
      <c r="U1351" s="238" t="s">
        <v>4171</v>
      </c>
      <c r="V1351" s="238" t="s">
        <v>4171</v>
      </c>
      <c r="W1351" s="238" t="s">
        <v>4171</v>
      </c>
      <c r="AB1351" s="238" t="s">
        <v>7213</v>
      </c>
    </row>
    <row r="1352" spans="1:28" x14ac:dyDescent="0.2">
      <c r="A1352" s="238">
        <v>338858</v>
      </c>
      <c r="B1352" s="238" t="s">
        <v>5059</v>
      </c>
      <c r="C1352" s="238" t="s">
        <v>196</v>
      </c>
      <c r="D1352" s="238" t="s">
        <v>339</v>
      </c>
      <c r="E1352" s="238" t="s">
        <v>65</v>
      </c>
      <c r="F1352" s="239">
        <v>36237</v>
      </c>
      <c r="G1352" s="238" t="s">
        <v>5124</v>
      </c>
      <c r="H1352" s="238" t="s">
        <v>4110</v>
      </c>
      <c r="I1352" s="238" t="s">
        <v>4111</v>
      </c>
      <c r="J1352" s="238" t="s">
        <v>87</v>
      </c>
      <c r="K1352" s="238">
        <v>2017</v>
      </c>
      <c r="L1352" s="238" t="s">
        <v>84</v>
      </c>
      <c r="X1352" s="238" t="s">
        <v>7128</v>
      </c>
      <c r="Y1352" s="238" t="s">
        <v>7129</v>
      </c>
      <c r="Z1352" s="238" t="s">
        <v>5144</v>
      </c>
      <c r="AA1352" s="238" t="s">
        <v>5123</v>
      </c>
    </row>
    <row r="1353" spans="1:28" x14ac:dyDescent="0.2">
      <c r="A1353" s="238">
        <v>336647</v>
      </c>
      <c r="B1353" s="238" t="s">
        <v>3339</v>
      </c>
      <c r="C1353" s="238" t="s">
        <v>452</v>
      </c>
      <c r="D1353" s="238" t="s">
        <v>339</v>
      </c>
      <c r="H1353" s="238"/>
      <c r="I1353" s="238" t="s">
        <v>4111</v>
      </c>
      <c r="N1353" s="238">
        <v>2000</v>
      </c>
      <c r="V1353" s="238" t="s">
        <v>4171</v>
      </c>
      <c r="W1353" s="238" t="s">
        <v>4171</v>
      </c>
    </row>
    <row r="1354" spans="1:28" x14ac:dyDescent="0.2">
      <c r="A1354" s="238">
        <v>337760</v>
      </c>
      <c r="B1354" s="238" t="s">
        <v>3739</v>
      </c>
      <c r="C1354" s="238" t="s">
        <v>452</v>
      </c>
      <c r="D1354" s="238" t="s">
        <v>339</v>
      </c>
      <c r="H1354" s="238"/>
      <c r="I1354" s="238" t="s">
        <v>4111</v>
      </c>
      <c r="N1354" s="238">
        <v>2000</v>
      </c>
      <c r="V1354" s="238" t="s">
        <v>4171</v>
      </c>
      <c r="W1354" s="238" t="s">
        <v>4171</v>
      </c>
    </row>
    <row r="1355" spans="1:28" x14ac:dyDescent="0.2">
      <c r="A1355" s="238">
        <v>334033</v>
      </c>
      <c r="B1355" s="238" t="s">
        <v>1145</v>
      </c>
      <c r="C1355" s="238" t="s">
        <v>452</v>
      </c>
      <c r="D1355" s="238" t="s">
        <v>339</v>
      </c>
      <c r="H1355" s="238"/>
      <c r="I1355" s="238" t="s">
        <v>4111</v>
      </c>
      <c r="N1355" s="238">
        <v>2000</v>
      </c>
      <c r="W1355" s="238" t="s">
        <v>4171</v>
      </c>
    </row>
    <row r="1356" spans="1:28" x14ac:dyDescent="0.2">
      <c r="A1356" s="238">
        <v>335318</v>
      </c>
      <c r="B1356" s="238" t="s">
        <v>2950</v>
      </c>
      <c r="C1356" s="238" t="s">
        <v>430</v>
      </c>
      <c r="D1356" s="238" t="s">
        <v>339</v>
      </c>
      <c r="H1356" s="238"/>
      <c r="I1356" s="238" t="s">
        <v>4111</v>
      </c>
      <c r="N1356" s="238">
        <v>2000</v>
      </c>
      <c r="U1356" s="238" t="s">
        <v>4171</v>
      </c>
      <c r="V1356" s="238" t="s">
        <v>4171</v>
      </c>
      <c r="W1356" s="238" t="s">
        <v>4171</v>
      </c>
    </row>
    <row r="1357" spans="1:28" x14ac:dyDescent="0.2">
      <c r="A1357" s="238">
        <v>335961</v>
      </c>
      <c r="B1357" s="238" t="s">
        <v>3142</v>
      </c>
      <c r="C1357" s="238" t="s">
        <v>205</v>
      </c>
      <c r="D1357" s="238" t="s">
        <v>339</v>
      </c>
      <c r="H1357" s="238"/>
      <c r="I1357" s="238" t="s">
        <v>4111</v>
      </c>
      <c r="N1357" s="238">
        <v>2000</v>
      </c>
      <c r="U1357" s="238" t="s">
        <v>4171</v>
      </c>
      <c r="V1357" s="238" t="s">
        <v>4171</v>
      </c>
      <c r="W1357" s="238" t="s">
        <v>4171</v>
      </c>
    </row>
    <row r="1358" spans="1:28" x14ac:dyDescent="0.2">
      <c r="A1358" s="238">
        <v>338988</v>
      </c>
      <c r="B1358" s="238" t="s">
        <v>5105</v>
      </c>
      <c r="C1358" s="238" t="s">
        <v>5106</v>
      </c>
      <c r="D1358" s="238" t="s">
        <v>965</v>
      </c>
      <c r="E1358" s="238" t="s">
        <v>65</v>
      </c>
      <c r="F1358" s="239">
        <v>36892</v>
      </c>
      <c r="G1358" s="238" t="s">
        <v>4048</v>
      </c>
      <c r="H1358" s="238" t="s">
        <v>4110</v>
      </c>
      <c r="I1358" s="238" t="s">
        <v>4111</v>
      </c>
      <c r="J1358" s="238" t="s">
        <v>87</v>
      </c>
      <c r="L1358" s="238" t="s">
        <v>98</v>
      </c>
      <c r="X1358" s="238" t="s">
        <v>7209</v>
      </c>
      <c r="Y1358" s="238" t="s">
        <v>7209</v>
      </c>
      <c r="Z1358" s="238" t="s">
        <v>7210</v>
      </c>
      <c r="AA1358" s="238" t="s">
        <v>7211</v>
      </c>
    </row>
    <row r="1359" spans="1:28" x14ac:dyDescent="0.2">
      <c r="A1359" s="238">
        <v>336339</v>
      </c>
      <c r="B1359" s="238" t="s">
        <v>3257</v>
      </c>
      <c r="C1359" s="238" t="s">
        <v>1109</v>
      </c>
      <c r="D1359" s="238" t="s">
        <v>965</v>
      </c>
      <c r="H1359" s="238"/>
      <c r="I1359" s="238" t="s">
        <v>4111</v>
      </c>
      <c r="N1359" s="238">
        <v>2000</v>
      </c>
      <c r="U1359" s="238" t="s">
        <v>4171</v>
      </c>
      <c r="V1359" s="238" t="s">
        <v>4171</v>
      </c>
      <c r="W1359" s="238" t="s">
        <v>4171</v>
      </c>
    </row>
    <row r="1360" spans="1:28" x14ac:dyDescent="0.2">
      <c r="A1360" s="238">
        <v>332842</v>
      </c>
      <c r="B1360" s="238" t="s">
        <v>1558</v>
      </c>
      <c r="C1360" s="238" t="s">
        <v>482</v>
      </c>
      <c r="D1360" s="238" t="s">
        <v>965</v>
      </c>
      <c r="H1360" s="238"/>
      <c r="I1360" s="238" t="s">
        <v>4111</v>
      </c>
      <c r="N1360" s="238">
        <v>2000</v>
      </c>
      <c r="T1360" s="238" t="s">
        <v>4171</v>
      </c>
      <c r="U1360" s="238" t="s">
        <v>4171</v>
      </c>
      <c r="V1360" s="238" t="s">
        <v>4171</v>
      </c>
      <c r="W1360" s="238" t="s">
        <v>4171</v>
      </c>
      <c r="AB1360" s="238" t="s">
        <v>7213</v>
      </c>
    </row>
    <row r="1361" spans="1:28" x14ac:dyDescent="0.2">
      <c r="A1361" s="238">
        <v>335325</v>
      </c>
      <c r="B1361" s="238" t="s">
        <v>2953</v>
      </c>
      <c r="C1361" s="238" t="s">
        <v>330</v>
      </c>
      <c r="D1361" s="238" t="s">
        <v>957</v>
      </c>
      <c r="H1361" s="238"/>
      <c r="I1361" s="238" t="s">
        <v>4111</v>
      </c>
      <c r="N1361" s="238">
        <v>2000</v>
      </c>
      <c r="U1361" s="238" t="s">
        <v>4171</v>
      </c>
      <c r="V1361" s="238" t="s">
        <v>4171</v>
      </c>
      <c r="W1361" s="238" t="s">
        <v>4171</v>
      </c>
    </row>
    <row r="1362" spans="1:28" x14ac:dyDescent="0.2">
      <c r="A1362" s="238">
        <v>338711</v>
      </c>
      <c r="B1362" s="238" t="s">
        <v>4935</v>
      </c>
      <c r="C1362" s="238" t="s">
        <v>352</v>
      </c>
      <c r="D1362" s="238" t="s">
        <v>957</v>
      </c>
      <c r="E1362" s="238" t="s">
        <v>65</v>
      </c>
      <c r="F1362" s="239">
        <v>28830</v>
      </c>
      <c r="G1362" s="238" t="s">
        <v>6843</v>
      </c>
      <c r="H1362" s="238" t="s">
        <v>4110</v>
      </c>
      <c r="I1362" s="238" t="s">
        <v>4111</v>
      </c>
      <c r="J1362" s="238" t="s">
        <v>87</v>
      </c>
      <c r="K1362" s="238">
        <v>2003</v>
      </c>
      <c r="L1362" s="238" t="s">
        <v>84</v>
      </c>
      <c r="X1362" s="238" t="s">
        <v>6844</v>
      </c>
      <c r="Y1362" s="238" t="s">
        <v>6845</v>
      </c>
      <c r="Z1362" s="238" t="s">
        <v>5564</v>
      </c>
      <c r="AA1362" s="238" t="s">
        <v>5553</v>
      </c>
    </row>
    <row r="1363" spans="1:28" x14ac:dyDescent="0.2">
      <c r="A1363" s="238">
        <v>338601</v>
      </c>
      <c r="B1363" s="238" t="s">
        <v>4654</v>
      </c>
      <c r="C1363" s="238" t="s">
        <v>421</v>
      </c>
      <c r="D1363" s="238" t="s">
        <v>957</v>
      </c>
      <c r="E1363" s="238" t="s">
        <v>66</v>
      </c>
      <c r="F1363" s="239">
        <v>29997</v>
      </c>
      <c r="G1363" s="238" t="s">
        <v>84</v>
      </c>
      <c r="H1363" s="238" t="s">
        <v>4110</v>
      </c>
      <c r="I1363" s="238" t="s">
        <v>4111</v>
      </c>
      <c r="J1363" s="238" t="s">
        <v>87</v>
      </c>
      <c r="K1363" s="238">
        <v>2021</v>
      </c>
      <c r="L1363" s="238" t="s">
        <v>86</v>
      </c>
      <c r="X1363" s="238" t="s">
        <v>5205</v>
      </c>
      <c r="Y1363" s="238" t="s">
        <v>5206</v>
      </c>
      <c r="Z1363" s="238" t="s">
        <v>5207</v>
      </c>
      <c r="AA1363" s="238" t="s">
        <v>5123</v>
      </c>
    </row>
    <row r="1364" spans="1:28" x14ac:dyDescent="0.2">
      <c r="A1364" s="238">
        <v>338122</v>
      </c>
      <c r="B1364" s="238" t="s">
        <v>3918</v>
      </c>
      <c r="C1364" s="238" t="s">
        <v>273</v>
      </c>
      <c r="D1364" s="238" t="s">
        <v>4555</v>
      </c>
      <c r="E1364" s="238" t="s">
        <v>66</v>
      </c>
      <c r="F1364" s="239">
        <v>36182</v>
      </c>
      <c r="G1364" s="238" t="s">
        <v>5149</v>
      </c>
      <c r="H1364" s="238" t="s">
        <v>4110</v>
      </c>
      <c r="I1364" s="238" t="s">
        <v>4111</v>
      </c>
      <c r="J1364" s="238" t="s">
        <v>87</v>
      </c>
      <c r="L1364" s="238" t="s">
        <v>86</v>
      </c>
      <c r="X1364" s="238" t="s">
        <v>5150</v>
      </c>
      <c r="Y1364" s="238" t="s">
        <v>5150</v>
      </c>
      <c r="Z1364" s="238" t="s">
        <v>5151</v>
      </c>
      <c r="AA1364" s="238" t="s">
        <v>5130</v>
      </c>
    </row>
    <row r="1365" spans="1:28" x14ac:dyDescent="0.2">
      <c r="A1365" s="238">
        <v>334679</v>
      </c>
      <c r="B1365" s="238" t="s">
        <v>2661</v>
      </c>
      <c r="C1365" s="238" t="s">
        <v>594</v>
      </c>
      <c r="D1365" s="238" t="s">
        <v>463</v>
      </c>
      <c r="H1365" s="238"/>
      <c r="I1365" s="238" t="s">
        <v>4111</v>
      </c>
      <c r="N1365" s="238">
        <v>2000</v>
      </c>
      <c r="S1365" s="238" t="s">
        <v>4171</v>
      </c>
      <c r="T1365" s="238" t="s">
        <v>4171</v>
      </c>
      <c r="U1365" s="238" t="s">
        <v>4171</v>
      </c>
      <c r="V1365" s="238" t="s">
        <v>4171</v>
      </c>
      <c r="W1365" s="238" t="s">
        <v>4171</v>
      </c>
      <c r="AB1365" s="238" t="s">
        <v>7213</v>
      </c>
    </row>
    <row r="1366" spans="1:28" x14ac:dyDescent="0.2">
      <c r="A1366" s="238">
        <v>338712</v>
      </c>
      <c r="B1366" s="238" t="s">
        <v>4669</v>
      </c>
      <c r="C1366" s="238" t="s">
        <v>263</v>
      </c>
      <c r="D1366" s="238" t="s">
        <v>4596</v>
      </c>
      <c r="E1366" s="238" t="s">
        <v>66</v>
      </c>
      <c r="F1366" s="239">
        <v>30741</v>
      </c>
      <c r="G1366" s="238" t="s">
        <v>4032</v>
      </c>
      <c r="H1366" s="238" t="s">
        <v>4110</v>
      </c>
      <c r="I1366" s="238" t="s">
        <v>4111</v>
      </c>
      <c r="J1366" s="238" t="s">
        <v>85</v>
      </c>
      <c r="K1366" s="238">
        <v>2002</v>
      </c>
      <c r="L1366" s="238" t="s">
        <v>86</v>
      </c>
      <c r="X1366" s="238" t="s">
        <v>5257</v>
      </c>
      <c r="Y1366" s="238" t="s">
        <v>5258</v>
      </c>
      <c r="Z1366" s="238" t="s">
        <v>5259</v>
      </c>
      <c r="AA1366" s="238" t="s">
        <v>5111</v>
      </c>
    </row>
    <row r="1367" spans="1:28" x14ac:dyDescent="0.2">
      <c r="A1367" s="238">
        <v>335446</v>
      </c>
      <c r="B1367" s="238" t="s">
        <v>1693</v>
      </c>
      <c r="C1367" s="238" t="s">
        <v>727</v>
      </c>
      <c r="D1367" s="238" t="s">
        <v>949</v>
      </c>
      <c r="H1367" s="238"/>
      <c r="I1367" s="238" t="s">
        <v>4111</v>
      </c>
      <c r="N1367" s="238">
        <v>2000</v>
      </c>
      <c r="W1367" s="238" t="s">
        <v>4171</v>
      </c>
    </row>
    <row r="1368" spans="1:28" x14ac:dyDescent="0.2">
      <c r="A1368" s="238">
        <v>331615</v>
      </c>
      <c r="B1368" s="238" t="s">
        <v>1291</v>
      </c>
      <c r="C1368" s="238" t="s">
        <v>221</v>
      </c>
      <c r="D1368" s="238" t="s">
        <v>949</v>
      </c>
      <c r="H1368" s="238"/>
      <c r="I1368" s="238" t="s">
        <v>4111</v>
      </c>
      <c r="N1368" s="238">
        <v>2000</v>
      </c>
      <c r="V1368" s="238" t="s">
        <v>4171</v>
      </c>
      <c r="W1368" s="238" t="s">
        <v>4171</v>
      </c>
    </row>
    <row r="1369" spans="1:28" x14ac:dyDescent="0.2">
      <c r="A1369" s="238">
        <v>338625</v>
      </c>
      <c r="B1369" s="238" t="s">
        <v>4854</v>
      </c>
      <c r="C1369" s="238" t="s">
        <v>933</v>
      </c>
      <c r="D1369" s="238" t="s">
        <v>949</v>
      </c>
      <c r="E1369" s="238" t="s">
        <v>65</v>
      </c>
      <c r="F1369" s="239">
        <v>34783</v>
      </c>
      <c r="G1369" s="238" t="s">
        <v>102</v>
      </c>
      <c r="H1369" s="238" t="s">
        <v>4110</v>
      </c>
      <c r="I1369" s="238" t="s">
        <v>4111</v>
      </c>
      <c r="J1369" s="238" t="s">
        <v>87</v>
      </c>
      <c r="K1369" s="238">
        <v>2013</v>
      </c>
      <c r="L1369" s="238" t="s">
        <v>102</v>
      </c>
      <c r="X1369" s="238" t="s">
        <v>6653</v>
      </c>
      <c r="Y1369" s="238" t="s">
        <v>6654</v>
      </c>
      <c r="Z1369" s="238" t="s">
        <v>5907</v>
      </c>
      <c r="AA1369" s="238" t="s">
        <v>5111</v>
      </c>
    </row>
    <row r="1370" spans="1:28" x14ac:dyDescent="0.2">
      <c r="A1370" s="238">
        <v>337317</v>
      </c>
      <c r="B1370" s="238" t="s">
        <v>3463</v>
      </c>
      <c r="C1370" s="238" t="s">
        <v>3528</v>
      </c>
      <c r="D1370" s="238" t="s">
        <v>949</v>
      </c>
      <c r="H1370" s="238"/>
      <c r="I1370" s="238" t="s">
        <v>4111</v>
      </c>
      <c r="N1370" s="238">
        <v>2000</v>
      </c>
      <c r="W1370" s="238" t="s">
        <v>4171</v>
      </c>
    </row>
    <row r="1371" spans="1:28" x14ac:dyDescent="0.2">
      <c r="A1371" s="238">
        <v>338248</v>
      </c>
      <c r="B1371" s="238" t="s">
        <v>4522</v>
      </c>
      <c r="C1371" s="238" t="s">
        <v>3979</v>
      </c>
      <c r="D1371" s="238" t="s">
        <v>4746</v>
      </c>
      <c r="E1371" s="238" t="s">
        <v>65</v>
      </c>
      <c r="F1371" s="239">
        <v>36878</v>
      </c>
      <c r="G1371" s="238" t="s">
        <v>84</v>
      </c>
      <c r="H1371" s="238" t="s">
        <v>4110</v>
      </c>
      <c r="I1371" s="238" t="s">
        <v>4111</v>
      </c>
      <c r="J1371" s="238" t="s">
        <v>191</v>
      </c>
      <c r="L1371" s="238" t="s">
        <v>84</v>
      </c>
      <c r="X1371" s="238" t="s">
        <v>6377</v>
      </c>
      <c r="Y1371" s="238" t="s">
        <v>6377</v>
      </c>
      <c r="Z1371" s="238" t="s">
        <v>6378</v>
      </c>
      <c r="AA1371" s="238" t="s">
        <v>6379</v>
      </c>
    </row>
    <row r="1372" spans="1:28" x14ac:dyDescent="0.2">
      <c r="A1372" s="238">
        <v>332822</v>
      </c>
      <c r="B1372" s="238" t="s">
        <v>2416</v>
      </c>
      <c r="C1372" s="238" t="s">
        <v>203</v>
      </c>
      <c r="D1372" s="238" t="s">
        <v>613</v>
      </c>
      <c r="H1372" s="238"/>
      <c r="I1372" s="238" t="s">
        <v>4111</v>
      </c>
      <c r="N1372" s="238">
        <v>2000</v>
      </c>
      <c r="S1372" s="238" t="s">
        <v>4171</v>
      </c>
      <c r="T1372" s="238" t="s">
        <v>4171</v>
      </c>
      <c r="U1372" s="238" t="s">
        <v>4171</v>
      </c>
      <c r="V1372" s="238" t="s">
        <v>4171</v>
      </c>
      <c r="W1372" s="238" t="s">
        <v>4171</v>
      </c>
      <c r="AB1372" s="238" t="s">
        <v>7213</v>
      </c>
    </row>
    <row r="1373" spans="1:28" x14ac:dyDescent="0.2">
      <c r="A1373" s="238">
        <v>328193</v>
      </c>
      <c r="B1373" s="238" t="s">
        <v>2293</v>
      </c>
      <c r="C1373" s="238" t="s">
        <v>855</v>
      </c>
      <c r="D1373" s="238" t="s">
        <v>613</v>
      </c>
      <c r="H1373" s="238"/>
      <c r="I1373" s="238" t="s">
        <v>4111</v>
      </c>
      <c r="N1373" s="238">
        <v>2000</v>
      </c>
      <c r="S1373" s="238" t="s">
        <v>4171</v>
      </c>
      <c r="T1373" s="238" t="s">
        <v>4171</v>
      </c>
      <c r="U1373" s="238" t="s">
        <v>4171</v>
      </c>
      <c r="V1373" s="238" t="s">
        <v>4171</v>
      </c>
      <c r="W1373" s="238" t="s">
        <v>4171</v>
      </c>
      <c r="AB1373" s="238" t="s">
        <v>7213</v>
      </c>
    </row>
    <row r="1374" spans="1:28" x14ac:dyDescent="0.2">
      <c r="A1374" s="238">
        <v>334298</v>
      </c>
      <c r="B1374" s="238" t="s">
        <v>2572</v>
      </c>
      <c r="C1374" s="238" t="s">
        <v>1077</v>
      </c>
      <c r="D1374" s="238" t="s">
        <v>613</v>
      </c>
      <c r="H1374" s="238"/>
      <c r="I1374" s="238" t="s">
        <v>4111</v>
      </c>
      <c r="N1374" s="238">
        <v>2000</v>
      </c>
      <c r="S1374" s="238" t="s">
        <v>4171</v>
      </c>
      <c r="T1374" s="238" t="s">
        <v>4171</v>
      </c>
      <c r="U1374" s="238" t="s">
        <v>4171</v>
      </c>
      <c r="V1374" s="238" t="s">
        <v>4171</v>
      </c>
      <c r="W1374" s="238" t="s">
        <v>4171</v>
      </c>
      <c r="AB1374" s="238" t="s">
        <v>7213</v>
      </c>
    </row>
    <row r="1375" spans="1:28" x14ac:dyDescent="0.2">
      <c r="A1375" s="238">
        <v>335358</v>
      </c>
      <c r="B1375" s="238" t="s">
        <v>2968</v>
      </c>
      <c r="C1375" s="238" t="s">
        <v>400</v>
      </c>
      <c r="D1375" s="238" t="s">
        <v>613</v>
      </c>
      <c r="H1375" s="238"/>
      <c r="I1375" s="238" t="s">
        <v>4111</v>
      </c>
      <c r="N1375" s="238">
        <v>2000</v>
      </c>
      <c r="U1375" s="238" t="s">
        <v>4171</v>
      </c>
      <c r="V1375" s="238" t="s">
        <v>4171</v>
      </c>
      <c r="W1375" s="238" t="s">
        <v>4171</v>
      </c>
    </row>
    <row r="1376" spans="1:28" x14ac:dyDescent="0.2">
      <c r="A1376" s="238">
        <v>332641</v>
      </c>
      <c r="B1376" s="238" t="s">
        <v>996</v>
      </c>
      <c r="C1376" s="238" t="s">
        <v>195</v>
      </c>
      <c r="D1376" s="238" t="s">
        <v>613</v>
      </c>
      <c r="H1376" s="238"/>
      <c r="I1376" s="238" t="s">
        <v>4111</v>
      </c>
      <c r="N1376" s="238">
        <v>2000</v>
      </c>
      <c r="S1376" s="238" t="s">
        <v>4171</v>
      </c>
      <c r="T1376" s="238" t="s">
        <v>4171</v>
      </c>
      <c r="U1376" s="238" t="s">
        <v>4171</v>
      </c>
      <c r="V1376" s="238" t="s">
        <v>4171</v>
      </c>
      <c r="W1376" s="238" t="s">
        <v>4171</v>
      </c>
      <c r="AB1376" s="238" t="s">
        <v>7213</v>
      </c>
    </row>
    <row r="1377" spans="1:28" x14ac:dyDescent="0.2">
      <c r="A1377" s="238">
        <v>336124</v>
      </c>
      <c r="B1377" s="238" t="s">
        <v>2023</v>
      </c>
      <c r="C1377" s="238" t="s">
        <v>195</v>
      </c>
      <c r="D1377" s="238" t="s">
        <v>613</v>
      </c>
      <c r="H1377" s="238"/>
      <c r="I1377" s="238" t="s">
        <v>4111</v>
      </c>
      <c r="N1377" s="238">
        <v>2000</v>
      </c>
      <c r="V1377" s="238" t="s">
        <v>4171</v>
      </c>
      <c r="W1377" s="238" t="s">
        <v>4171</v>
      </c>
    </row>
    <row r="1378" spans="1:28" x14ac:dyDescent="0.2">
      <c r="A1378" s="238">
        <v>336829</v>
      </c>
      <c r="B1378" s="238" t="s">
        <v>3379</v>
      </c>
      <c r="C1378" s="238" t="s">
        <v>760</v>
      </c>
      <c r="D1378" s="238" t="s">
        <v>613</v>
      </c>
      <c r="H1378" s="238"/>
      <c r="I1378" s="238" t="s">
        <v>4111</v>
      </c>
      <c r="N1378" s="238">
        <v>2000</v>
      </c>
      <c r="W1378" s="238" t="s">
        <v>4171</v>
      </c>
    </row>
    <row r="1379" spans="1:28" x14ac:dyDescent="0.2">
      <c r="A1379" s="238">
        <v>331852</v>
      </c>
      <c r="B1379" s="238" t="s">
        <v>4256</v>
      </c>
      <c r="C1379" s="238" t="s">
        <v>4257</v>
      </c>
      <c r="D1379" s="238" t="s">
        <v>613</v>
      </c>
      <c r="H1379" s="238"/>
      <c r="I1379" s="238" t="s">
        <v>4111</v>
      </c>
      <c r="N1379" s="238">
        <v>2000</v>
      </c>
      <c r="V1379" s="238" t="s">
        <v>4171</v>
      </c>
      <c r="AB1379" s="238" t="s">
        <v>7214</v>
      </c>
    </row>
    <row r="1380" spans="1:28" x14ac:dyDescent="0.2">
      <c r="A1380" s="238">
        <v>333056</v>
      </c>
      <c r="B1380" s="238" t="s">
        <v>1326</v>
      </c>
      <c r="C1380" s="238" t="s">
        <v>294</v>
      </c>
      <c r="D1380" s="238" t="s">
        <v>613</v>
      </c>
      <c r="H1380" s="238"/>
      <c r="I1380" s="238" t="s">
        <v>4111</v>
      </c>
      <c r="N1380" s="238">
        <v>2000</v>
      </c>
      <c r="U1380" s="238" t="s">
        <v>4171</v>
      </c>
      <c r="V1380" s="238" t="s">
        <v>4171</v>
      </c>
      <c r="W1380" s="238" t="s">
        <v>4171</v>
      </c>
      <c r="AB1380" s="238" t="s">
        <v>7213</v>
      </c>
    </row>
    <row r="1381" spans="1:28" x14ac:dyDescent="0.2">
      <c r="A1381" s="238">
        <v>337794</v>
      </c>
      <c r="B1381" s="238" t="s">
        <v>3757</v>
      </c>
      <c r="C1381" s="238" t="s">
        <v>313</v>
      </c>
      <c r="D1381" s="238" t="s">
        <v>613</v>
      </c>
      <c r="E1381" s="238" t="s">
        <v>65</v>
      </c>
      <c r="F1381" s="239">
        <v>34524</v>
      </c>
      <c r="G1381" s="238" t="s">
        <v>84</v>
      </c>
      <c r="H1381" s="238" t="s">
        <v>4110</v>
      </c>
      <c r="I1381" s="238" t="s">
        <v>4111</v>
      </c>
      <c r="J1381" s="238" t="s">
        <v>85</v>
      </c>
      <c r="L1381" s="238" t="s">
        <v>84</v>
      </c>
      <c r="O1381" s="238">
        <v>3045</v>
      </c>
      <c r="P1381" s="239">
        <v>44615</v>
      </c>
      <c r="Q1381" s="238">
        <v>1000</v>
      </c>
      <c r="X1381" s="238" t="s">
        <v>6050</v>
      </c>
      <c r="Y1381" s="238" t="s">
        <v>6050</v>
      </c>
      <c r="Z1381" s="238" t="s">
        <v>6051</v>
      </c>
      <c r="AA1381" s="238" t="s">
        <v>6052</v>
      </c>
    </row>
    <row r="1382" spans="1:28" x14ac:dyDescent="0.2">
      <c r="A1382" s="238">
        <v>337497</v>
      </c>
      <c r="B1382" s="238" t="s">
        <v>3613</v>
      </c>
      <c r="C1382" s="238" t="s">
        <v>205</v>
      </c>
      <c r="D1382" s="238" t="s">
        <v>613</v>
      </c>
      <c r="E1382" s="238" t="s">
        <v>65</v>
      </c>
      <c r="F1382" s="239">
        <v>35459</v>
      </c>
      <c r="G1382" s="238" t="s">
        <v>95</v>
      </c>
      <c r="H1382" s="238" t="s">
        <v>4110</v>
      </c>
      <c r="I1382" s="238" t="s">
        <v>4111</v>
      </c>
      <c r="J1382" s="238" t="s">
        <v>87</v>
      </c>
      <c r="L1382" s="238" t="s">
        <v>95</v>
      </c>
      <c r="X1382" s="238" t="s">
        <v>6204</v>
      </c>
      <c r="Y1382" s="238" t="s">
        <v>6204</v>
      </c>
      <c r="Z1382" s="238" t="s">
        <v>6007</v>
      </c>
      <c r="AA1382" s="238" t="s">
        <v>5389</v>
      </c>
    </row>
    <row r="1383" spans="1:28" x14ac:dyDescent="0.2">
      <c r="A1383" s="238">
        <v>336132</v>
      </c>
      <c r="B1383" s="238" t="s">
        <v>3190</v>
      </c>
      <c r="C1383" s="238" t="s">
        <v>933</v>
      </c>
      <c r="D1383" s="238" t="s">
        <v>3191</v>
      </c>
      <c r="H1383" s="238"/>
      <c r="I1383" s="238" t="s">
        <v>4111</v>
      </c>
      <c r="N1383" s="238">
        <v>2000</v>
      </c>
      <c r="V1383" s="238" t="s">
        <v>4171</v>
      </c>
      <c r="W1383" s="238" t="s">
        <v>4171</v>
      </c>
    </row>
    <row r="1384" spans="1:28" x14ac:dyDescent="0.2">
      <c r="A1384" s="238">
        <v>334409</v>
      </c>
      <c r="B1384" s="238" t="s">
        <v>2598</v>
      </c>
      <c r="C1384" s="238" t="s">
        <v>349</v>
      </c>
      <c r="D1384" s="238" t="s">
        <v>345</v>
      </c>
      <c r="H1384" s="238"/>
      <c r="I1384" s="238" t="s">
        <v>4111</v>
      </c>
      <c r="N1384" s="238">
        <v>2000</v>
      </c>
      <c r="S1384" s="238" t="s">
        <v>4171</v>
      </c>
      <c r="T1384" s="238" t="s">
        <v>4171</v>
      </c>
      <c r="U1384" s="238" t="s">
        <v>4171</v>
      </c>
      <c r="V1384" s="238" t="s">
        <v>4171</v>
      </c>
      <c r="W1384" s="238" t="s">
        <v>4171</v>
      </c>
      <c r="AB1384" s="238" t="s">
        <v>7213</v>
      </c>
    </row>
    <row r="1385" spans="1:28" x14ac:dyDescent="0.2">
      <c r="A1385" s="238">
        <v>336208</v>
      </c>
      <c r="B1385" s="238" t="s">
        <v>3215</v>
      </c>
      <c r="C1385" s="238" t="s">
        <v>708</v>
      </c>
      <c r="D1385" s="238" t="s">
        <v>345</v>
      </c>
      <c r="H1385" s="238"/>
      <c r="I1385" s="238" t="s">
        <v>4111</v>
      </c>
      <c r="N1385" s="238">
        <v>2000</v>
      </c>
      <c r="U1385" s="238" t="s">
        <v>4171</v>
      </c>
      <c r="V1385" s="238" t="s">
        <v>4171</v>
      </c>
      <c r="W1385" s="238" t="s">
        <v>4171</v>
      </c>
    </row>
    <row r="1386" spans="1:28" x14ac:dyDescent="0.2">
      <c r="A1386" s="238">
        <v>335084</v>
      </c>
      <c r="B1386" s="238" t="s">
        <v>2890</v>
      </c>
      <c r="C1386" s="238" t="s">
        <v>337</v>
      </c>
      <c r="D1386" s="238" t="s">
        <v>345</v>
      </c>
      <c r="H1386" s="238"/>
      <c r="I1386" s="238" t="s">
        <v>4111</v>
      </c>
      <c r="N1386" s="238">
        <v>2000</v>
      </c>
      <c r="U1386" s="238" t="s">
        <v>4171</v>
      </c>
      <c r="V1386" s="238" t="s">
        <v>4171</v>
      </c>
      <c r="W1386" s="238" t="s">
        <v>4171</v>
      </c>
    </row>
    <row r="1387" spans="1:28" x14ac:dyDescent="0.2">
      <c r="A1387" s="238">
        <v>330936</v>
      </c>
      <c r="B1387" s="238" t="s">
        <v>4495</v>
      </c>
      <c r="C1387" s="238" t="s">
        <v>522</v>
      </c>
      <c r="D1387" s="238" t="s">
        <v>345</v>
      </c>
      <c r="H1387" s="238"/>
      <c r="I1387" s="238" t="s">
        <v>4111</v>
      </c>
      <c r="N1387" s="238">
        <v>2000</v>
      </c>
      <c r="W1387" s="238" t="s">
        <v>4171</v>
      </c>
      <c r="AB1387" s="238" t="s">
        <v>7213</v>
      </c>
    </row>
    <row r="1388" spans="1:28" x14ac:dyDescent="0.2">
      <c r="A1388" s="238">
        <v>334417</v>
      </c>
      <c r="B1388" s="238" t="s">
        <v>2602</v>
      </c>
      <c r="C1388" s="238" t="s">
        <v>330</v>
      </c>
      <c r="D1388" s="238" t="s">
        <v>345</v>
      </c>
      <c r="H1388" s="238"/>
      <c r="I1388" s="238" t="s">
        <v>4111</v>
      </c>
      <c r="N1388" s="238">
        <v>2000</v>
      </c>
      <c r="S1388" s="238" t="s">
        <v>4171</v>
      </c>
      <c r="T1388" s="238" t="s">
        <v>4171</v>
      </c>
      <c r="U1388" s="238" t="s">
        <v>4171</v>
      </c>
      <c r="V1388" s="238" t="s">
        <v>4171</v>
      </c>
      <c r="W1388" s="238" t="s">
        <v>4171</v>
      </c>
      <c r="AB1388" s="238" t="s">
        <v>7213</v>
      </c>
    </row>
    <row r="1389" spans="1:28" x14ac:dyDescent="0.2">
      <c r="A1389" s="238">
        <v>334746</v>
      </c>
      <c r="B1389" s="238" t="s">
        <v>2674</v>
      </c>
      <c r="C1389" s="238" t="s">
        <v>245</v>
      </c>
      <c r="D1389" s="238" t="s">
        <v>345</v>
      </c>
      <c r="H1389" s="238"/>
      <c r="I1389" s="238" t="s">
        <v>4111</v>
      </c>
      <c r="N1389" s="238">
        <v>2000</v>
      </c>
      <c r="S1389" s="238" t="s">
        <v>4171</v>
      </c>
      <c r="T1389" s="238" t="s">
        <v>4171</v>
      </c>
      <c r="U1389" s="238" t="s">
        <v>4171</v>
      </c>
      <c r="V1389" s="238" t="s">
        <v>4171</v>
      </c>
      <c r="W1389" s="238" t="s">
        <v>4171</v>
      </c>
      <c r="AB1389" s="238" t="s">
        <v>7213</v>
      </c>
    </row>
    <row r="1390" spans="1:28" x14ac:dyDescent="0.2">
      <c r="A1390" s="238">
        <v>327514</v>
      </c>
      <c r="B1390" s="238" t="s">
        <v>4324</v>
      </c>
      <c r="C1390" s="238" t="s">
        <v>245</v>
      </c>
      <c r="D1390" s="238" t="s">
        <v>345</v>
      </c>
      <c r="H1390" s="238"/>
      <c r="I1390" s="238" t="s">
        <v>4111</v>
      </c>
      <c r="N1390" s="238">
        <v>2000</v>
      </c>
      <c r="U1390" s="238" t="s">
        <v>4171</v>
      </c>
      <c r="V1390" s="238" t="s">
        <v>4171</v>
      </c>
      <c r="AB1390" s="238" t="s">
        <v>7214</v>
      </c>
    </row>
    <row r="1391" spans="1:28" x14ac:dyDescent="0.2">
      <c r="A1391" s="238">
        <v>335622</v>
      </c>
      <c r="B1391" s="238" t="s">
        <v>3045</v>
      </c>
      <c r="C1391" s="238" t="s">
        <v>368</v>
      </c>
      <c r="D1391" s="238" t="s">
        <v>345</v>
      </c>
      <c r="H1391" s="238"/>
      <c r="I1391" s="238" t="s">
        <v>4111</v>
      </c>
      <c r="N1391" s="238">
        <v>2000</v>
      </c>
      <c r="V1391" s="238" t="s">
        <v>4171</v>
      </c>
      <c r="W1391" s="238" t="s">
        <v>4171</v>
      </c>
    </row>
    <row r="1392" spans="1:28" x14ac:dyDescent="0.2">
      <c r="A1392" s="238">
        <v>327802</v>
      </c>
      <c r="B1392" s="238" t="s">
        <v>2290</v>
      </c>
      <c r="C1392" s="238" t="s">
        <v>570</v>
      </c>
      <c r="D1392" s="238" t="s">
        <v>345</v>
      </c>
      <c r="H1392" s="238"/>
      <c r="I1392" s="238" t="s">
        <v>4111</v>
      </c>
      <c r="N1392" s="238">
        <v>2000</v>
      </c>
      <c r="S1392" s="238" t="s">
        <v>4171</v>
      </c>
      <c r="T1392" s="238" t="s">
        <v>4171</v>
      </c>
      <c r="U1392" s="238" t="s">
        <v>4171</v>
      </c>
      <c r="V1392" s="238" t="s">
        <v>4171</v>
      </c>
      <c r="W1392" s="238" t="s">
        <v>4171</v>
      </c>
      <c r="AB1392" s="238" t="s">
        <v>7213</v>
      </c>
    </row>
    <row r="1393" spans="1:28" x14ac:dyDescent="0.2">
      <c r="A1393" s="238">
        <v>334732</v>
      </c>
      <c r="B1393" s="238" t="s">
        <v>4487</v>
      </c>
      <c r="C1393" s="238" t="s">
        <v>593</v>
      </c>
      <c r="D1393" s="238" t="s">
        <v>345</v>
      </c>
      <c r="H1393" s="238"/>
      <c r="I1393" s="238" t="s">
        <v>4111</v>
      </c>
      <c r="N1393" s="238">
        <v>2000</v>
      </c>
      <c r="S1393" s="238" t="s">
        <v>4171</v>
      </c>
      <c r="T1393" s="238" t="s">
        <v>4171</v>
      </c>
      <c r="U1393" s="238" t="s">
        <v>4171</v>
      </c>
      <c r="V1393" s="238" t="s">
        <v>4171</v>
      </c>
      <c r="AB1393" s="238" t="s">
        <v>7214</v>
      </c>
    </row>
    <row r="1394" spans="1:28" x14ac:dyDescent="0.2">
      <c r="A1394" s="238">
        <v>315379</v>
      </c>
      <c r="B1394" s="238" t="s">
        <v>1095</v>
      </c>
      <c r="C1394" s="238" t="s">
        <v>198</v>
      </c>
      <c r="D1394" s="238" t="s">
        <v>345</v>
      </c>
      <c r="H1394" s="238"/>
      <c r="I1394" s="238" t="s">
        <v>4111</v>
      </c>
      <c r="N1394" s="238">
        <v>2000</v>
      </c>
      <c r="R1394" s="238" t="s">
        <v>4171</v>
      </c>
      <c r="T1394" s="238" t="s">
        <v>4171</v>
      </c>
      <c r="U1394" s="238" t="s">
        <v>4171</v>
      </c>
      <c r="V1394" s="238" t="s">
        <v>4171</v>
      </c>
      <c r="W1394" s="238" t="s">
        <v>4171</v>
      </c>
      <c r="AB1394" s="238" t="s">
        <v>7213</v>
      </c>
    </row>
    <row r="1395" spans="1:28" x14ac:dyDescent="0.2">
      <c r="A1395" s="238">
        <v>334805</v>
      </c>
      <c r="B1395" s="238" t="s">
        <v>1199</v>
      </c>
      <c r="C1395" s="238" t="s">
        <v>602</v>
      </c>
      <c r="D1395" s="238" t="s">
        <v>345</v>
      </c>
      <c r="H1395" s="238"/>
      <c r="I1395" s="238" t="s">
        <v>4111</v>
      </c>
      <c r="N1395" s="238">
        <v>2000</v>
      </c>
      <c r="U1395" s="238" t="s">
        <v>4171</v>
      </c>
      <c r="V1395" s="238" t="s">
        <v>4171</v>
      </c>
      <c r="W1395" s="238" t="s">
        <v>4171</v>
      </c>
      <c r="AB1395" s="238" t="s">
        <v>7213</v>
      </c>
    </row>
    <row r="1396" spans="1:28" x14ac:dyDescent="0.2">
      <c r="A1396" s="238">
        <v>334063</v>
      </c>
      <c r="B1396" s="238" t="s">
        <v>2521</v>
      </c>
      <c r="C1396" s="238" t="s">
        <v>352</v>
      </c>
      <c r="D1396" s="238" t="s">
        <v>345</v>
      </c>
      <c r="H1396" s="238"/>
      <c r="I1396" s="238" t="s">
        <v>4111</v>
      </c>
      <c r="N1396" s="238">
        <v>2000</v>
      </c>
      <c r="S1396" s="238" t="s">
        <v>4171</v>
      </c>
      <c r="T1396" s="238" t="s">
        <v>4171</v>
      </c>
      <c r="U1396" s="238" t="s">
        <v>4171</v>
      </c>
      <c r="V1396" s="238" t="s">
        <v>4171</v>
      </c>
      <c r="W1396" s="238" t="s">
        <v>4171</v>
      </c>
      <c r="AB1396" s="238" t="s">
        <v>7213</v>
      </c>
    </row>
    <row r="1397" spans="1:28" x14ac:dyDescent="0.2">
      <c r="A1397" s="238">
        <v>336169</v>
      </c>
      <c r="B1397" s="238" t="s">
        <v>3201</v>
      </c>
      <c r="C1397" s="238" t="s">
        <v>352</v>
      </c>
      <c r="D1397" s="238" t="s">
        <v>345</v>
      </c>
      <c r="H1397" s="238"/>
      <c r="I1397" s="238" t="s">
        <v>4111</v>
      </c>
      <c r="N1397" s="238">
        <v>2000</v>
      </c>
      <c r="U1397" s="238" t="s">
        <v>4171</v>
      </c>
      <c r="V1397" s="238" t="s">
        <v>4171</v>
      </c>
      <c r="W1397" s="238" t="s">
        <v>4171</v>
      </c>
    </row>
    <row r="1398" spans="1:28" x14ac:dyDescent="0.2">
      <c r="A1398" s="238">
        <v>333223</v>
      </c>
      <c r="B1398" s="238" t="s">
        <v>2874</v>
      </c>
      <c r="C1398" s="238" t="s">
        <v>352</v>
      </c>
      <c r="D1398" s="238" t="s">
        <v>345</v>
      </c>
      <c r="H1398" s="238"/>
      <c r="I1398" s="238" t="s">
        <v>4111</v>
      </c>
      <c r="N1398" s="238">
        <v>2000</v>
      </c>
      <c r="V1398" s="238" t="s">
        <v>4171</v>
      </c>
      <c r="W1398" s="238" t="s">
        <v>4171</v>
      </c>
      <c r="AB1398" s="238" t="s">
        <v>7213</v>
      </c>
    </row>
    <row r="1399" spans="1:28" x14ac:dyDescent="0.2">
      <c r="A1399" s="238">
        <v>338610</v>
      </c>
      <c r="B1399" s="238" t="s">
        <v>4841</v>
      </c>
      <c r="C1399" s="238" t="s">
        <v>535</v>
      </c>
      <c r="D1399" s="238" t="s">
        <v>345</v>
      </c>
      <c r="E1399" s="238" t="s">
        <v>66</v>
      </c>
      <c r="F1399" s="239">
        <v>31017</v>
      </c>
      <c r="G1399" s="238" t="s">
        <v>84</v>
      </c>
      <c r="H1399" s="238" t="s">
        <v>4110</v>
      </c>
      <c r="I1399" s="238" t="s">
        <v>4111</v>
      </c>
      <c r="J1399" s="238" t="s">
        <v>85</v>
      </c>
      <c r="K1399" s="238">
        <v>2002</v>
      </c>
      <c r="L1399" s="238" t="s">
        <v>84</v>
      </c>
      <c r="X1399" s="238" t="s">
        <v>6619</v>
      </c>
      <c r="Y1399" s="238" t="s">
        <v>6620</v>
      </c>
      <c r="Z1399" s="238" t="s">
        <v>5533</v>
      </c>
      <c r="AA1399" s="238" t="s">
        <v>5125</v>
      </c>
    </row>
    <row r="1400" spans="1:28" x14ac:dyDescent="0.2">
      <c r="A1400" s="238">
        <v>330978</v>
      </c>
      <c r="B1400" s="238" t="s">
        <v>2353</v>
      </c>
      <c r="C1400" s="238" t="s">
        <v>214</v>
      </c>
      <c r="D1400" s="238" t="s">
        <v>345</v>
      </c>
      <c r="H1400" s="238"/>
      <c r="I1400" s="238" t="s">
        <v>4111</v>
      </c>
      <c r="N1400" s="238">
        <v>2000</v>
      </c>
      <c r="S1400" s="238" t="s">
        <v>4171</v>
      </c>
      <c r="T1400" s="238" t="s">
        <v>4171</v>
      </c>
      <c r="U1400" s="238" t="s">
        <v>4171</v>
      </c>
      <c r="V1400" s="238" t="s">
        <v>4171</v>
      </c>
      <c r="W1400" s="238" t="s">
        <v>4171</v>
      </c>
      <c r="AB1400" s="238" t="s">
        <v>7213</v>
      </c>
    </row>
    <row r="1401" spans="1:28" x14ac:dyDescent="0.2">
      <c r="A1401" s="238">
        <v>337810</v>
      </c>
      <c r="B1401" s="238" t="s">
        <v>3471</v>
      </c>
      <c r="C1401" s="238" t="s">
        <v>195</v>
      </c>
      <c r="D1401" s="238" t="s">
        <v>345</v>
      </c>
      <c r="H1401" s="238"/>
      <c r="I1401" s="238" t="s">
        <v>4111</v>
      </c>
      <c r="N1401" s="238">
        <v>2000</v>
      </c>
      <c r="V1401" s="238" t="s">
        <v>4171</v>
      </c>
      <c r="W1401" s="238" t="s">
        <v>4171</v>
      </c>
    </row>
    <row r="1402" spans="1:28" x14ac:dyDescent="0.2">
      <c r="A1402" s="238">
        <v>337422</v>
      </c>
      <c r="B1402" s="238" t="s">
        <v>3569</v>
      </c>
      <c r="C1402" s="238" t="s">
        <v>195</v>
      </c>
      <c r="D1402" s="238" t="s">
        <v>345</v>
      </c>
      <c r="H1402" s="238"/>
      <c r="I1402" s="238" t="s">
        <v>4111</v>
      </c>
      <c r="N1402" s="238">
        <v>2000</v>
      </c>
      <c r="W1402" s="238" t="s">
        <v>4171</v>
      </c>
    </row>
    <row r="1403" spans="1:28" x14ac:dyDescent="0.2">
      <c r="A1403" s="238">
        <v>329168</v>
      </c>
      <c r="B1403" s="238" t="s">
        <v>4505</v>
      </c>
      <c r="C1403" s="238" t="s">
        <v>195</v>
      </c>
      <c r="D1403" s="238" t="s">
        <v>345</v>
      </c>
      <c r="H1403" s="238"/>
      <c r="I1403" s="238" t="s">
        <v>4111</v>
      </c>
      <c r="N1403" s="238">
        <v>2000</v>
      </c>
      <c r="AB1403" s="238" t="s">
        <v>7214</v>
      </c>
    </row>
    <row r="1404" spans="1:28" x14ac:dyDescent="0.2">
      <c r="A1404" s="238">
        <v>334490</v>
      </c>
      <c r="B1404" s="238" t="s">
        <v>2615</v>
      </c>
      <c r="C1404" s="238" t="s">
        <v>327</v>
      </c>
      <c r="D1404" s="238" t="s">
        <v>345</v>
      </c>
      <c r="H1404" s="238"/>
      <c r="I1404" s="238" t="s">
        <v>4111</v>
      </c>
      <c r="N1404" s="238">
        <v>2000</v>
      </c>
      <c r="S1404" s="238" t="s">
        <v>4171</v>
      </c>
      <c r="T1404" s="238" t="s">
        <v>4171</v>
      </c>
      <c r="U1404" s="238" t="s">
        <v>4171</v>
      </c>
      <c r="V1404" s="238" t="s">
        <v>4171</v>
      </c>
      <c r="W1404" s="238" t="s">
        <v>4171</v>
      </c>
      <c r="AB1404" s="238" t="s">
        <v>7213</v>
      </c>
    </row>
    <row r="1405" spans="1:28" x14ac:dyDescent="0.2">
      <c r="A1405" s="238">
        <v>329772</v>
      </c>
      <c r="B1405" s="238" t="s">
        <v>1483</v>
      </c>
      <c r="C1405" s="238" t="s">
        <v>294</v>
      </c>
      <c r="D1405" s="238" t="s">
        <v>345</v>
      </c>
      <c r="H1405" s="238"/>
      <c r="I1405" s="238" t="s">
        <v>4111</v>
      </c>
      <c r="N1405" s="238">
        <v>2000</v>
      </c>
      <c r="S1405" s="238" t="s">
        <v>4171</v>
      </c>
      <c r="U1405" s="238" t="s">
        <v>4171</v>
      </c>
      <c r="V1405" s="238" t="s">
        <v>4171</v>
      </c>
      <c r="W1405" s="238" t="s">
        <v>4171</v>
      </c>
      <c r="AB1405" s="238" t="s">
        <v>7213</v>
      </c>
    </row>
    <row r="1406" spans="1:28" x14ac:dyDescent="0.2">
      <c r="A1406" s="238">
        <v>336378</v>
      </c>
      <c r="B1406" s="238" t="s">
        <v>3270</v>
      </c>
      <c r="C1406" s="238" t="s">
        <v>294</v>
      </c>
      <c r="D1406" s="238" t="s">
        <v>345</v>
      </c>
      <c r="H1406" s="238"/>
      <c r="I1406" s="238" t="s">
        <v>4111</v>
      </c>
      <c r="N1406" s="238">
        <v>2000</v>
      </c>
      <c r="V1406" s="238" t="s">
        <v>4171</v>
      </c>
      <c r="W1406" s="238" t="s">
        <v>4171</v>
      </c>
    </row>
    <row r="1407" spans="1:28" x14ac:dyDescent="0.2">
      <c r="A1407" s="238">
        <v>323343</v>
      </c>
      <c r="B1407" s="238" t="s">
        <v>4254</v>
      </c>
      <c r="C1407" s="238" t="s">
        <v>533</v>
      </c>
      <c r="D1407" s="238" t="s">
        <v>345</v>
      </c>
      <c r="H1407" s="238"/>
      <c r="I1407" s="238" t="s">
        <v>4111</v>
      </c>
      <c r="N1407" s="238">
        <v>2000</v>
      </c>
      <c r="R1407" s="238" t="s">
        <v>4171</v>
      </c>
      <c r="S1407" s="238" t="s">
        <v>4171</v>
      </c>
      <c r="U1407" s="238" t="s">
        <v>4171</v>
      </c>
      <c r="V1407" s="238" t="s">
        <v>4171</v>
      </c>
      <c r="AB1407" s="238" t="s">
        <v>7214</v>
      </c>
    </row>
    <row r="1408" spans="1:28" x14ac:dyDescent="0.2">
      <c r="A1408" s="238">
        <v>336684</v>
      </c>
      <c r="B1408" s="238" t="s">
        <v>3348</v>
      </c>
      <c r="C1408" s="238" t="s">
        <v>243</v>
      </c>
      <c r="D1408" s="238" t="s">
        <v>345</v>
      </c>
      <c r="H1408" s="238"/>
      <c r="I1408" s="238" t="s">
        <v>4111</v>
      </c>
      <c r="N1408" s="238">
        <v>2000</v>
      </c>
      <c r="U1408" s="238" t="s">
        <v>4171</v>
      </c>
      <c r="V1408" s="238" t="s">
        <v>4171</v>
      </c>
      <c r="W1408" s="238" t="s">
        <v>4171</v>
      </c>
    </row>
    <row r="1409" spans="1:28" x14ac:dyDescent="0.2">
      <c r="A1409" s="238">
        <v>334334</v>
      </c>
      <c r="B1409" s="238" t="s">
        <v>865</v>
      </c>
      <c r="C1409" s="238" t="s">
        <v>373</v>
      </c>
      <c r="D1409" s="238" t="s">
        <v>345</v>
      </c>
      <c r="H1409" s="238"/>
      <c r="I1409" s="238" t="s">
        <v>4111</v>
      </c>
      <c r="N1409" s="238">
        <v>2000</v>
      </c>
      <c r="S1409" s="238" t="s">
        <v>4171</v>
      </c>
      <c r="T1409" s="238" t="s">
        <v>4171</v>
      </c>
      <c r="U1409" s="238" t="s">
        <v>4171</v>
      </c>
      <c r="V1409" s="238" t="s">
        <v>4171</v>
      </c>
      <c r="W1409" s="238" t="s">
        <v>4171</v>
      </c>
      <c r="AB1409" s="238" t="s">
        <v>7213</v>
      </c>
    </row>
    <row r="1410" spans="1:28" x14ac:dyDescent="0.2">
      <c r="A1410" s="238">
        <v>329870</v>
      </c>
      <c r="B1410" s="238" t="s">
        <v>2815</v>
      </c>
      <c r="C1410" s="238" t="s">
        <v>2816</v>
      </c>
      <c r="D1410" s="238" t="s">
        <v>2817</v>
      </c>
      <c r="H1410" s="238"/>
      <c r="I1410" s="238" t="s">
        <v>4111</v>
      </c>
      <c r="N1410" s="238">
        <v>2000</v>
      </c>
      <c r="R1410" s="238" t="s">
        <v>4171</v>
      </c>
      <c r="T1410" s="238" t="s">
        <v>4171</v>
      </c>
      <c r="U1410" s="238" t="s">
        <v>4171</v>
      </c>
      <c r="V1410" s="238" t="s">
        <v>4171</v>
      </c>
      <c r="W1410" s="238" t="s">
        <v>4171</v>
      </c>
      <c r="AB1410" s="238" t="s">
        <v>7213</v>
      </c>
    </row>
    <row r="1411" spans="1:28" x14ac:dyDescent="0.2">
      <c r="A1411" s="238">
        <v>333805</v>
      </c>
      <c r="B1411" s="238" t="s">
        <v>4207</v>
      </c>
      <c r="C1411" s="238" t="s">
        <v>455</v>
      </c>
      <c r="D1411" s="238" t="s">
        <v>4208</v>
      </c>
      <c r="E1411" s="238" t="s">
        <v>66</v>
      </c>
      <c r="G1411" s="238" t="s">
        <v>84</v>
      </c>
      <c r="H1411" s="238"/>
      <c r="I1411" s="238" t="s">
        <v>4111</v>
      </c>
      <c r="AB1411" s="238" t="s">
        <v>7213</v>
      </c>
    </row>
    <row r="1412" spans="1:28" x14ac:dyDescent="0.2">
      <c r="A1412" s="238">
        <v>335343</v>
      </c>
      <c r="B1412" s="238" t="s">
        <v>2959</v>
      </c>
      <c r="C1412" s="238" t="s">
        <v>299</v>
      </c>
      <c r="D1412" s="238" t="s">
        <v>2960</v>
      </c>
      <c r="H1412" s="238"/>
      <c r="I1412" s="238" t="s">
        <v>4111</v>
      </c>
      <c r="N1412" s="238">
        <v>2000</v>
      </c>
      <c r="U1412" s="238" t="s">
        <v>4171</v>
      </c>
      <c r="V1412" s="238" t="s">
        <v>4171</v>
      </c>
      <c r="W1412" s="238" t="s">
        <v>4171</v>
      </c>
    </row>
    <row r="1413" spans="1:28" x14ac:dyDescent="0.2">
      <c r="A1413" s="238">
        <v>327967</v>
      </c>
      <c r="B1413" s="238" t="s">
        <v>1464</v>
      </c>
      <c r="C1413" s="238" t="s">
        <v>373</v>
      </c>
      <c r="D1413" s="238" t="s">
        <v>1196</v>
      </c>
      <c r="E1413" s="238" t="s">
        <v>65</v>
      </c>
      <c r="F1413" s="239">
        <v>32904</v>
      </c>
      <c r="G1413" s="238" t="s">
        <v>4004</v>
      </c>
      <c r="H1413" s="238" t="s">
        <v>4110</v>
      </c>
      <c r="I1413" s="238" t="s">
        <v>4111</v>
      </c>
      <c r="J1413" s="238" t="s">
        <v>85</v>
      </c>
      <c r="L1413" s="238" t="s">
        <v>86</v>
      </c>
      <c r="X1413" s="238" t="s">
        <v>5425</v>
      </c>
      <c r="Y1413" s="238" t="s">
        <v>5425</v>
      </c>
      <c r="Z1413" s="238" t="s">
        <v>5151</v>
      </c>
      <c r="AA1413" s="238" t="s">
        <v>5114</v>
      </c>
      <c r="AB1413" s="238" t="s">
        <v>7213</v>
      </c>
    </row>
    <row r="1414" spans="1:28" x14ac:dyDescent="0.2">
      <c r="A1414" s="238">
        <v>327131</v>
      </c>
      <c r="B1414" s="238" t="s">
        <v>2282</v>
      </c>
      <c r="C1414" s="238" t="s">
        <v>245</v>
      </c>
      <c r="D1414" s="238" t="s">
        <v>2283</v>
      </c>
      <c r="H1414" s="238"/>
      <c r="I1414" s="238" t="s">
        <v>4111</v>
      </c>
      <c r="N1414" s="238">
        <v>2000</v>
      </c>
      <c r="S1414" s="238" t="s">
        <v>4171</v>
      </c>
      <c r="T1414" s="238" t="s">
        <v>4171</v>
      </c>
      <c r="U1414" s="238" t="s">
        <v>4171</v>
      </c>
      <c r="V1414" s="238" t="s">
        <v>4171</v>
      </c>
      <c r="W1414" s="238" t="s">
        <v>4171</v>
      </c>
      <c r="AB1414" s="238" t="s">
        <v>7213</v>
      </c>
    </row>
    <row r="1415" spans="1:28" x14ac:dyDescent="0.2">
      <c r="A1415" s="238">
        <v>336104</v>
      </c>
      <c r="B1415" s="238" t="s">
        <v>3181</v>
      </c>
      <c r="C1415" s="238" t="s">
        <v>495</v>
      </c>
      <c r="D1415" s="238" t="s">
        <v>3182</v>
      </c>
      <c r="H1415" s="238"/>
      <c r="I1415" s="238" t="s">
        <v>4111</v>
      </c>
      <c r="N1415" s="238">
        <v>2000</v>
      </c>
      <c r="V1415" s="238" t="s">
        <v>4171</v>
      </c>
      <c r="W1415" s="238" t="s">
        <v>4171</v>
      </c>
    </row>
    <row r="1416" spans="1:28" x14ac:dyDescent="0.2">
      <c r="A1416" s="238">
        <v>334531</v>
      </c>
      <c r="B1416" s="238" t="s">
        <v>4429</v>
      </c>
      <c r="C1416" s="238" t="s">
        <v>198</v>
      </c>
      <c r="D1416" s="238" t="s">
        <v>852</v>
      </c>
      <c r="H1416" s="238"/>
      <c r="I1416" s="238" t="s">
        <v>4111</v>
      </c>
      <c r="N1416" s="238">
        <v>2000</v>
      </c>
      <c r="AB1416" s="238" t="s">
        <v>7214</v>
      </c>
    </row>
    <row r="1417" spans="1:28" x14ac:dyDescent="0.2">
      <c r="A1417" s="238">
        <v>336513</v>
      </c>
      <c r="B1417" s="238" t="s">
        <v>3309</v>
      </c>
      <c r="C1417" s="238" t="s">
        <v>651</v>
      </c>
      <c r="D1417" s="238" t="s">
        <v>852</v>
      </c>
      <c r="H1417" s="238"/>
      <c r="I1417" s="238" t="s">
        <v>4111</v>
      </c>
      <c r="N1417" s="238">
        <v>2000</v>
      </c>
      <c r="U1417" s="238" t="s">
        <v>4171</v>
      </c>
      <c r="V1417" s="238" t="s">
        <v>4171</v>
      </c>
      <c r="W1417" s="238" t="s">
        <v>4171</v>
      </c>
    </row>
    <row r="1418" spans="1:28" x14ac:dyDescent="0.2">
      <c r="A1418" s="238">
        <v>338637</v>
      </c>
      <c r="B1418" s="238" t="s">
        <v>4867</v>
      </c>
      <c r="C1418" s="238" t="s">
        <v>232</v>
      </c>
      <c r="D1418" s="238" t="s">
        <v>2694</v>
      </c>
      <c r="E1418" s="238" t="s">
        <v>65</v>
      </c>
      <c r="F1418" s="239">
        <v>28166</v>
      </c>
      <c r="G1418" s="238" t="s">
        <v>4442</v>
      </c>
      <c r="H1418" s="238" t="s">
        <v>4110</v>
      </c>
      <c r="I1418" s="238" t="s">
        <v>4111</v>
      </c>
      <c r="J1418" s="238" t="s">
        <v>87</v>
      </c>
      <c r="K1418" s="238">
        <v>1996</v>
      </c>
      <c r="L1418" s="238" t="s">
        <v>93</v>
      </c>
      <c r="X1418" s="238" t="s">
        <v>6685</v>
      </c>
      <c r="Y1418" s="238" t="s">
        <v>6686</v>
      </c>
      <c r="Z1418" s="238" t="s">
        <v>5369</v>
      </c>
      <c r="AA1418" s="238" t="s">
        <v>5111</v>
      </c>
    </row>
    <row r="1419" spans="1:28" x14ac:dyDescent="0.2">
      <c r="A1419" s="238">
        <v>337518</v>
      </c>
      <c r="B1419" s="238" t="s">
        <v>3625</v>
      </c>
      <c r="C1419" s="238" t="s">
        <v>917</v>
      </c>
      <c r="D1419" s="238" t="s">
        <v>2694</v>
      </c>
      <c r="H1419" s="238"/>
      <c r="I1419" s="238" t="s">
        <v>4111</v>
      </c>
      <c r="N1419" s="238">
        <v>2000</v>
      </c>
      <c r="V1419" s="238" t="s">
        <v>4171</v>
      </c>
      <c r="W1419" s="238" t="s">
        <v>4171</v>
      </c>
    </row>
    <row r="1420" spans="1:28" x14ac:dyDescent="0.2">
      <c r="A1420" s="238">
        <v>338761</v>
      </c>
      <c r="B1420" s="238" t="s">
        <v>3483</v>
      </c>
      <c r="C1420" s="238" t="s">
        <v>232</v>
      </c>
      <c r="D1420" s="238" t="s">
        <v>819</v>
      </c>
      <c r="E1420" s="238" t="s">
        <v>65</v>
      </c>
      <c r="F1420" s="239">
        <v>32874</v>
      </c>
      <c r="G1420" s="238" t="s">
        <v>96</v>
      </c>
      <c r="H1420" s="238" t="s">
        <v>4110</v>
      </c>
      <c r="I1420" s="238" t="s">
        <v>4111</v>
      </c>
      <c r="J1420" s="238" t="s">
        <v>87</v>
      </c>
      <c r="K1420" s="238">
        <v>2007</v>
      </c>
      <c r="L1420" s="238" t="s">
        <v>94</v>
      </c>
      <c r="X1420" s="238" t="s">
        <v>6941</v>
      </c>
      <c r="Y1420" s="238" t="s">
        <v>6595</v>
      </c>
      <c r="Z1420" s="238" t="s">
        <v>6942</v>
      </c>
      <c r="AA1420" s="238" t="s">
        <v>5123</v>
      </c>
    </row>
    <row r="1421" spans="1:28" x14ac:dyDescent="0.2">
      <c r="A1421" s="238">
        <v>326415</v>
      </c>
      <c r="B1421" s="238" t="s">
        <v>1243</v>
      </c>
      <c r="C1421" s="238" t="s">
        <v>282</v>
      </c>
      <c r="D1421" s="238" t="s">
        <v>819</v>
      </c>
      <c r="E1421" s="238" t="s">
        <v>65</v>
      </c>
      <c r="F1421" s="239">
        <v>32789</v>
      </c>
      <c r="G1421" s="238" t="s">
        <v>84</v>
      </c>
      <c r="H1421" s="238" t="s">
        <v>4110</v>
      </c>
      <c r="I1421" s="238" t="s">
        <v>4111</v>
      </c>
      <c r="J1421" s="238" t="s">
        <v>87</v>
      </c>
      <c r="L1421" s="238" t="s">
        <v>84</v>
      </c>
      <c r="X1421" s="238" t="s">
        <v>5420</v>
      </c>
      <c r="Y1421" s="238" t="s">
        <v>5420</v>
      </c>
      <c r="Z1421" s="238" t="s">
        <v>5369</v>
      </c>
      <c r="AA1421" s="238" t="s">
        <v>5117</v>
      </c>
      <c r="AB1421" s="238" t="s">
        <v>7213</v>
      </c>
    </row>
    <row r="1422" spans="1:28" x14ac:dyDescent="0.2">
      <c r="A1422" s="238">
        <v>333991</v>
      </c>
      <c r="B1422" s="238" t="s">
        <v>2501</v>
      </c>
      <c r="C1422" s="238" t="s">
        <v>294</v>
      </c>
      <c r="D1422" s="238" t="s">
        <v>819</v>
      </c>
      <c r="H1422" s="238"/>
      <c r="I1422" s="238" t="s">
        <v>4111</v>
      </c>
      <c r="N1422" s="238">
        <v>2000</v>
      </c>
      <c r="W1422" s="238" t="s">
        <v>4171</v>
      </c>
      <c r="AB1422" s="238" t="s">
        <v>7213</v>
      </c>
    </row>
    <row r="1423" spans="1:28" x14ac:dyDescent="0.2">
      <c r="A1423" s="238">
        <v>336209</v>
      </c>
      <c r="B1423" s="238" t="s">
        <v>2044</v>
      </c>
      <c r="C1423" s="238" t="s">
        <v>2045</v>
      </c>
      <c r="D1423" s="238" t="s">
        <v>2046</v>
      </c>
      <c r="H1423" s="238"/>
      <c r="I1423" s="238" t="s">
        <v>4111</v>
      </c>
      <c r="N1423" s="238">
        <v>2000</v>
      </c>
      <c r="V1423" s="238" t="s">
        <v>4171</v>
      </c>
      <c r="W1423" s="238" t="s">
        <v>4171</v>
      </c>
    </row>
    <row r="1424" spans="1:28" x14ac:dyDescent="0.2">
      <c r="A1424" s="238">
        <v>332034</v>
      </c>
      <c r="B1424" s="238" t="s">
        <v>1228</v>
      </c>
      <c r="C1424" s="238" t="s">
        <v>203</v>
      </c>
      <c r="D1424" s="238" t="s">
        <v>1037</v>
      </c>
      <c r="H1424" s="238"/>
      <c r="I1424" s="238" t="s">
        <v>4111</v>
      </c>
      <c r="N1424" s="238">
        <v>2000</v>
      </c>
      <c r="R1424" s="238" t="s">
        <v>4171</v>
      </c>
      <c r="T1424" s="238" t="s">
        <v>4171</v>
      </c>
      <c r="U1424" s="238" t="s">
        <v>4171</v>
      </c>
      <c r="V1424" s="238" t="s">
        <v>4171</v>
      </c>
      <c r="W1424" s="238" t="s">
        <v>4171</v>
      </c>
      <c r="AB1424" s="238" t="s">
        <v>7213</v>
      </c>
    </row>
    <row r="1425" spans="1:28" x14ac:dyDescent="0.2">
      <c r="A1425" s="238">
        <v>336003</v>
      </c>
      <c r="B1425" s="238" t="s">
        <v>3152</v>
      </c>
      <c r="C1425" s="238" t="s">
        <v>496</v>
      </c>
      <c r="D1425" s="238" t="s">
        <v>1037</v>
      </c>
      <c r="H1425" s="238"/>
      <c r="I1425" s="238" t="s">
        <v>4111</v>
      </c>
      <c r="N1425" s="238">
        <v>2000</v>
      </c>
      <c r="U1425" s="238" t="s">
        <v>4171</v>
      </c>
      <c r="V1425" s="238" t="s">
        <v>4171</v>
      </c>
      <c r="W1425" s="238" t="s">
        <v>4171</v>
      </c>
    </row>
    <row r="1426" spans="1:28" x14ac:dyDescent="0.2">
      <c r="A1426" s="238">
        <v>336358</v>
      </c>
      <c r="B1426" s="238" t="s">
        <v>2082</v>
      </c>
      <c r="C1426" s="238" t="s">
        <v>496</v>
      </c>
      <c r="D1426" s="238" t="s">
        <v>1037</v>
      </c>
      <c r="H1426" s="238"/>
      <c r="I1426" s="238" t="s">
        <v>4111</v>
      </c>
      <c r="N1426" s="238">
        <v>2000</v>
      </c>
      <c r="U1426" s="238" t="s">
        <v>4171</v>
      </c>
      <c r="V1426" s="238" t="s">
        <v>4171</v>
      </c>
      <c r="W1426" s="238" t="s">
        <v>4171</v>
      </c>
    </row>
    <row r="1427" spans="1:28" x14ac:dyDescent="0.2">
      <c r="A1427" s="238">
        <v>320834</v>
      </c>
      <c r="B1427" s="238" t="s">
        <v>2713</v>
      </c>
      <c r="C1427" s="238" t="s">
        <v>417</v>
      </c>
      <c r="D1427" s="238" t="s">
        <v>1028</v>
      </c>
      <c r="H1427" s="238"/>
      <c r="I1427" s="238" t="s">
        <v>4111</v>
      </c>
      <c r="N1427" s="238">
        <v>2000</v>
      </c>
      <c r="R1427" s="238" t="s">
        <v>4171</v>
      </c>
      <c r="S1427" s="238" t="s">
        <v>4171</v>
      </c>
      <c r="U1427" s="238" t="s">
        <v>4171</v>
      </c>
      <c r="V1427" s="238" t="s">
        <v>4171</v>
      </c>
      <c r="W1427" s="238" t="s">
        <v>4171</v>
      </c>
      <c r="AB1427" s="238" t="s">
        <v>7213</v>
      </c>
    </row>
    <row r="1428" spans="1:28" x14ac:dyDescent="0.2">
      <c r="A1428" s="238">
        <v>336100</v>
      </c>
      <c r="B1428" s="238" t="s">
        <v>3180</v>
      </c>
      <c r="C1428" s="238" t="s">
        <v>195</v>
      </c>
      <c r="D1428" s="238" t="s">
        <v>1028</v>
      </c>
      <c r="E1428" s="238" t="s">
        <v>65</v>
      </c>
      <c r="H1428" s="238"/>
      <c r="I1428" s="238" t="s">
        <v>4111</v>
      </c>
    </row>
    <row r="1429" spans="1:28" x14ac:dyDescent="0.2">
      <c r="A1429" s="238">
        <v>338848</v>
      </c>
      <c r="B1429" s="238" t="s">
        <v>5048</v>
      </c>
      <c r="C1429" s="238" t="s">
        <v>482</v>
      </c>
      <c r="D1429" s="238" t="s">
        <v>5049</v>
      </c>
      <c r="E1429" s="238" t="s">
        <v>66</v>
      </c>
      <c r="F1429" s="239">
        <v>30545</v>
      </c>
      <c r="G1429" s="238" t="s">
        <v>878</v>
      </c>
      <c r="H1429" s="238" t="s">
        <v>4110</v>
      </c>
      <c r="I1429" s="238" t="s">
        <v>4111</v>
      </c>
      <c r="J1429" s="238" t="s">
        <v>87</v>
      </c>
      <c r="K1429" s="238">
        <v>2008</v>
      </c>
      <c r="L1429" s="238" t="s">
        <v>100</v>
      </c>
      <c r="X1429" s="238" t="s">
        <v>7111</v>
      </c>
      <c r="Y1429" s="238" t="s">
        <v>7112</v>
      </c>
      <c r="Z1429" s="238" t="s">
        <v>7113</v>
      </c>
      <c r="AA1429" s="238" t="s">
        <v>7114</v>
      </c>
    </row>
    <row r="1430" spans="1:28" x14ac:dyDescent="0.2">
      <c r="A1430" s="238">
        <v>336630</v>
      </c>
      <c r="B1430" s="238" t="s">
        <v>3330</v>
      </c>
      <c r="C1430" s="238" t="s">
        <v>566</v>
      </c>
      <c r="D1430" s="238" t="s">
        <v>3331</v>
      </c>
      <c r="H1430" s="238"/>
      <c r="I1430" s="238" t="s">
        <v>4111</v>
      </c>
      <c r="N1430" s="238">
        <v>2000</v>
      </c>
      <c r="U1430" s="238" t="s">
        <v>4171</v>
      </c>
      <c r="V1430" s="238" t="s">
        <v>4171</v>
      </c>
      <c r="W1430" s="238" t="s">
        <v>4171</v>
      </c>
    </row>
    <row r="1431" spans="1:28" x14ac:dyDescent="0.2">
      <c r="A1431" s="238">
        <v>332804</v>
      </c>
      <c r="B1431" s="238" t="s">
        <v>4421</v>
      </c>
      <c r="C1431" s="238" t="s">
        <v>516</v>
      </c>
      <c r="D1431" s="238" t="s">
        <v>796</v>
      </c>
      <c r="E1431" s="238" t="s">
        <v>65</v>
      </c>
      <c r="G1431" s="238" t="s">
        <v>84</v>
      </c>
      <c r="H1431" s="238"/>
      <c r="I1431" s="238" t="s">
        <v>4111</v>
      </c>
      <c r="AB1431" s="238" t="s">
        <v>7213</v>
      </c>
    </row>
    <row r="1432" spans="1:28" x14ac:dyDescent="0.2">
      <c r="A1432" s="238">
        <v>336211</v>
      </c>
      <c r="B1432" s="238" t="s">
        <v>2047</v>
      </c>
      <c r="C1432" s="238" t="s">
        <v>243</v>
      </c>
      <c r="D1432" s="238" t="s">
        <v>796</v>
      </c>
      <c r="H1432" s="238"/>
      <c r="I1432" s="238" t="s">
        <v>4111</v>
      </c>
      <c r="N1432" s="238">
        <v>2000</v>
      </c>
      <c r="U1432" s="238" t="s">
        <v>4171</v>
      </c>
      <c r="V1432" s="238" t="s">
        <v>4171</v>
      </c>
      <c r="W1432" s="238" t="s">
        <v>4171</v>
      </c>
    </row>
    <row r="1433" spans="1:28" x14ac:dyDescent="0.2">
      <c r="A1433" s="238">
        <v>335886</v>
      </c>
      <c r="B1433" s="238" t="s">
        <v>710</v>
      </c>
      <c r="C1433" s="238" t="s">
        <v>213</v>
      </c>
      <c r="D1433" s="238" t="s">
        <v>1026</v>
      </c>
      <c r="H1433" s="238"/>
      <c r="I1433" s="238" t="s">
        <v>4111</v>
      </c>
      <c r="N1433" s="238">
        <v>2000</v>
      </c>
      <c r="U1433" s="238" t="s">
        <v>4171</v>
      </c>
      <c r="V1433" s="238" t="s">
        <v>4171</v>
      </c>
      <c r="W1433" s="238" t="s">
        <v>4171</v>
      </c>
    </row>
    <row r="1434" spans="1:28" x14ac:dyDescent="0.2">
      <c r="A1434" s="238">
        <v>337862</v>
      </c>
      <c r="B1434" s="238" t="s">
        <v>3790</v>
      </c>
      <c r="C1434" s="238" t="s">
        <v>195</v>
      </c>
      <c r="D1434" s="238" t="s">
        <v>1026</v>
      </c>
      <c r="E1434" s="238" t="s">
        <v>66</v>
      </c>
      <c r="F1434" s="239">
        <v>29237</v>
      </c>
      <c r="G1434" s="238" t="s">
        <v>84</v>
      </c>
      <c r="H1434" s="238" t="s">
        <v>4110</v>
      </c>
      <c r="I1434" s="238" t="s">
        <v>4111</v>
      </c>
      <c r="J1434" s="238" t="s">
        <v>87</v>
      </c>
      <c r="L1434" s="238" t="s">
        <v>84</v>
      </c>
      <c r="X1434" s="238" t="s">
        <v>6283</v>
      </c>
      <c r="Y1434" s="238" t="s">
        <v>6283</v>
      </c>
      <c r="Z1434" s="238" t="s">
        <v>6284</v>
      </c>
      <c r="AA1434" s="238" t="s">
        <v>5359</v>
      </c>
    </row>
    <row r="1435" spans="1:28" x14ac:dyDescent="0.2">
      <c r="A1435" s="238">
        <v>338710</v>
      </c>
      <c r="B1435" s="238" t="s">
        <v>4933</v>
      </c>
      <c r="C1435" s="238" t="s">
        <v>221</v>
      </c>
      <c r="D1435" s="238" t="s">
        <v>4934</v>
      </c>
      <c r="E1435" s="238" t="s">
        <v>65</v>
      </c>
      <c r="F1435" s="239">
        <v>35996</v>
      </c>
      <c r="G1435" s="238" t="s">
        <v>93</v>
      </c>
      <c r="H1435" s="238" t="s">
        <v>4110</v>
      </c>
      <c r="I1435" s="238" t="s">
        <v>4111</v>
      </c>
      <c r="J1435" s="238" t="s">
        <v>87</v>
      </c>
      <c r="K1435" s="238">
        <v>2016</v>
      </c>
      <c r="L1435" s="238" t="s">
        <v>93</v>
      </c>
      <c r="X1435" s="238" t="s">
        <v>6840</v>
      </c>
      <c r="Y1435" s="238" t="s">
        <v>6841</v>
      </c>
      <c r="Z1435" s="238" t="s">
        <v>6842</v>
      </c>
      <c r="AA1435" s="238" t="s">
        <v>5111</v>
      </c>
    </row>
    <row r="1436" spans="1:28" x14ac:dyDescent="0.2">
      <c r="A1436" s="238">
        <v>338721</v>
      </c>
      <c r="B1436" s="238" t="s">
        <v>4942</v>
      </c>
      <c r="C1436" s="238" t="s">
        <v>232</v>
      </c>
      <c r="D1436" s="238" t="s">
        <v>513</v>
      </c>
      <c r="E1436" s="238" t="s">
        <v>66</v>
      </c>
      <c r="F1436" s="239">
        <v>31784</v>
      </c>
      <c r="G1436" s="238" t="s">
        <v>4542</v>
      </c>
      <c r="H1436" s="238" t="s">
        <v>4110</v>
      </c>
      <c r="I1436" s="238" t="s">
        <v>4111</v>
      </c>
      <c r="J1436" s="238" t="s">
        <v>87</v>
      </c>
      <c r="K1436" s="238">
        <v>2004</v>
      </c>
      <c r="L1436" s="238" t="s">
        <v>95</v>
      </c>
      <c r="X1436" s="238" t="s">
        <v>6861</v>
      </c>
      <c r="Y1436" s="238" t="s">
        <v>6862</v>
      </c>
      <c r="Z1436" s="238" t="s">
        <v>6863</v>
      </c>
      <c r="AA1436" s="238" t="s">
        <v>5123</v>
      </c>
    </row>
    <row r="1437" spans="1:28" x14ac:dyDescent="0.2">
      <c r="A1437" s="238">
        <v>337357</v>
      </c>
      <c r="B1437" s="238" t="s">
        <v>3545</v>
      </c>
      <c r="C1437" s="238" t="s">
        <v>921</v>
      </c>
      <c r="D1437" s="238" t="s">
        <v>513</v>
      </c>
      <c r="E1437" s="238" t="s">
        <v>66</v>
      </c>
      <c r="F1437" s="239">
        <v>35074</v>
      </c>
      <c r="G1437" s="238" t="s">
        <v>4536</v>
      </c>
      <c r="H1437" s="238" t="s">
        <v>4110</v>
      </c>
      <c r="I1437" s="238" t="s">
        <v>4111</v>
      </c>
      <c r="J1437" s="238" t="s">
        <v>87</v>
      </c>
      <c r="L1437" s="238" t="s">
        <v>93</v>
      </c>
      <c r="X1437" s="238" t="s">
        <v>6185</v>
      </c>
      <c r="Y1437" s="238" t="s">
        <v>6185</v>
      </c>
      <c r="Z1437" s="238" t="s">
        <v>5897</v>
      </c>
      <c r="AA1437" s="238" t="s">
        <v>5109</v>
      </c>
    </row>
    <row r="1438" spans="1:28" x14ac:dyDescent="0.2">
      <c r="A1438" s="238">
        <v>331892</v>
      </c>
      <c r="B1438" s="238" t="s">
        <v>2384</v>
      </c>
      <c r="C1438" s="238" t="s">
        <v>195</v>
      </c>
      <c r="D1438" s="238" t="s">
        <v>513</v>
      </c>
      <c r="H1438" s="238"/>
      <c r="I1438" s="238" t="s">
        <v>4111</v>
      </c>
      <c r="N1438" s="238">
        <v>2000</v>
      </c>
      <c r="S1438" s="238" t="s">
        <v>4171</v>
      </c>
      <c r="T1438" s="238" t="s">
        <v>4171</v>
      </c>
      <c r="U1438" s="238" t="s">
        <v>4171</v>
      </c>
      <c r="V1438" s="238" t="s">
        <v>4171</v>
      </c>
      <c r="W1438" s="238" t="s">
        <v>4171</v>
      </c>
      <c r="AB1438" s="238" t="s">
        <v>7213</v>
      </c>
    </row>
    <row r="1439" spans="1:28" x14ac:dyDescent="0.2">
      <c r="A1439" s="238">
        <v>334058</v>
      </c>
      <c r="B1439" s="238" t="s">
        <v>2519</v>
      </c>
      <c r="C1439" s="238" t="s">
        <v>195</v>
      </c>
      <c r="D1439" s="238" t="s">
        <v>513</v>
      </c>
      <c r="H1439" s="238"/>
      <c r="I1439" s="238" t="s">
        <v>4111</v>
      </c>
      <c r="N1439" s="238">
        <v>2000</v>
      </c>
      <c r="S1439" s="238" t="s">
        <v>4171</v>
      </c>
      <c r="T1439" s="238" t="s">
        <v>4171</v>
      </c>
      <c r="U1439" s="238" t="s">
        <v>4171</v>
      </c>
      <c r="V1439" s="238" t="s">
        <v>4171</v>
      </c>
      <c r="W1439" s="238" t="s">
        <v>4171</v>
      </c>
      <c r="AB1439" s="238" t="s">
        <v>7213</v>
      </c>
    </row>
    <row r="1440" spans="1:28" x14ac:dyDescent="0.2">
      <c r="A1440" s="238">
        <v>336460</v>
      </c>
      <c r="B1440" s="238" t="s">
        <v>816</v>
      </c>
      <c r="C1440" s="238" t="s">
        <v>1223</v>
      </c>
      <c r="D1440" s="238" t="s">
        <v>2109</v>
      </c>
      <c r="H1440" s="238"/>
      <c r="I1440" s="238" t="s">
        <v>4111</v>
      </c>
      <c r="N1440" s="238">
        <v>2000</v>
      </c>
      <c r="V1440" s="238" t="s">
        <v>4171</v>
      </c>
      <c r="W1440" s="238" t="s">
        <v>4171</v>
      </c>
    </row>
    <row r="1441" spans="1:28" x14ac:dyDescent="0.2">
      <c r="A1441" s="238">
        <v>326177</v>
      </c>
      <c r="B1441" s="238" t="s">
        <v>1718</v>
      </c>
      <c r="C1441" s="238" t="s">
        <v>1719</v>
      </c>
      <c r="D1441" s="238" t="s">
        <v>998</v>
      </c>
      <c r="H1441" s="238"/>
      <c r="I1441" s="238" t="s">
        <v>4111</v>
      </c>
      <c r="N1441" s="238">
        <v>2000</v>
      </c>
      <c r="R1441" s="238" t="s">
        <v>4171</v>
      </c>
      <c r="U1441" s="238" t="s">
        <v>4171</v>
      </c>
      <c r="V1441" s="238" t="s">
        <v>4171</v>
      </c>
      <c r="W1441" s="238" t="s">
        <v>4171</v>
      </c>
      <c r="AB1441" s="238" t="s">
        <v>7213</v>
      </c>
    </row>
    <row r="1442" spans="1:28" x14ac:dyDescent="0.2">
      <c r="A1442" s="238">
        <v>318007</v>
      </c>
      <c r="B1442" s="238" t="s">
        <v>2214</v>
      </c>
      <c r="C1442" s="238" t="s">
        <v>205</v>
      </c>
      <c r="D1442" s="238" t="s">
        <v>998</v>
      </c>
      <c r="H1442" s="238"/>
      <c r="I1442" s="238" t="s">
        <v>4111</v>
      </c>
      <c r="N1442" s="238">
        <v>2000</v>
      </c>
      <c r="S1442" s="238" t="s">
        <v>4171</v>
      </c>
      <c r="T1442" s="238" t="s">
        <v>4171</v>
      </c>
      <c r="U1442" s="238" t="s">
        <v>4171</v>
      </c>
      <c r="V1442" s="238" t="s">
        <v>4171</v>
      </c>
      <c r="W1442" s="238" t="s">
        <v>4171</v>
      </c>
    </row>
    <row r="1443" spans="1:28" x14ac:dyDescent="0.2">
      <c r="A1443" s="238">
        <v>337451</v>
      </c>
      <c r="B1443" s="238" t="s">
        <v>3587</v>
      </c>
      <c r="C1443" s="238" t="s">
        <v>400</v>
      </c>
      <c r="D1443" s="238" t="s">
        <v>3588</v>
      </c>
      <c r="H1443" s="238"/>
      <c r="I1443" s="238" t="s">
        <v>4111</v>
      </c>
      <c r="N1443" s="238">
        <v>2000</v>
      </c>
      <c r="V1443" s="238" t="s">
        <v>4171</v>
      </c>
      <c r="W1443" s="238" t="s">
        <v>4171</v>
      </c>
    </row>
    <row r="1444" spans="1:28" x14ac:dyDescent="0.2">
      <c r="A1444" s="238">
        <v>335301</v>
      </c>
      <c r="B1444" s="238" t="s">
        <v>2943</v>
      </c>
      <c r="C1444" s="238" t="s">
        <v>203</v>
      </c>
      <c r="D1444" s="238" t="s">
        <v>1114</v>
      </c>
      <c r="H1444" s="238"/>
      <c r="I1444" s="238" t="s">
        <v>4111</v>
      </c>
      <c r="N1444" s="238">
        <v>2000</v>
      </c>
      <c r="V1444" s="238" t="s">
        <v>4171</v>
      </c>
      <c r="W1444" s="238" t="s">
        <v>4171</v>
      </c>
    </row>
    <row r="1445" spans="1:28" x14ac:dyDescent="0.2">
      <c r="A1445" s="238">
        <v>336446</v>
      </c>
      <c r="B1445" s="238" t="s">
        <v>2101</v>
      </c>
      <c r="C1445" s="238" t="s">
        <v>437</v>
      </c>
      <c r="D1445" s="238" t="s">
        <v>1114</v>
      </c>
      <c r="E1445" s="238" t="s">
        <v>66</v>
      </c>
      <c r="F1445" s="239">
        <v>35750</v>
      </c>
      <c r="G1445" s="238" t="s">
        <v>5124</v>
      </c>
      <c r="H1445" s="238" t="s">
        <v>4110</v>
      </c>
      <c r="I1445" s="238" t="s">
        <v>4111</v>
      </c>
      <c r="J1445" s="238" t="s">
        <v>87</v>
      </c>
      <c r="L1445" s="238" t="s">
        <v>95</v>
      </c>
      <c r="X1445" s="238" t="s">
        <v>5762</v>
      </c>
      <c r="Y1445" s="238" t="s">
        <v>5762</v>
      </c>
      <c r="Z1445" s="238" t="s">
        <v>5763</v>
      </c>
      <c r="AA1445" s="238" t="s">
        <v>5178</v>
      </c>
    </row>
    <row r="1446" spans="1:28" x14ac:dyDescent="0.2">
      <c r="A1446" s="238">
        <v>327597</v>
      </c>
      <c r="B1446" s="238" t="s">
        <v>1726</v>
      </c>
      <c r="C1446" s="238" t="s">
        <v>907</v>
      </c>
      <c r="D1446" s="238" t="s">
        <v>1114</v>
      </c>
      <c r="H1446" s="238"/>
      <c r="I1446" s="238" t="s">
        <v>4111</v>
      </c>
      <c r="N1446" s="238">
        <v>2000</v>
      </c>
      <c r="V1446" s="238" t="s">
        <v>4171</v>
      </c>
      <c r="W1446" s="238" t="s">
        <v>4171</v>
      </c>
      <c r="AB1446" s="238" t="s">
        <v>7213</v>
      </c>
    </row>
    <row r="1447" spans="1:28" x14ac:dyDescent="0.2">
      <c r="A1447" s="238">
        <v>308139</v>
      </c>
      <c r="B1447" s="238" t="s">
        <v>2698</v>
      </c>
      <c r="C1447" s="238" t="s">
        <v>301</v>
      </c>
      <c r="D1447" s="238" t="s">
        <v>1227</v>
      </c>
      <c r="H1447" s="238"/>
      <c r="I1447" s="238" t="s">
        <v>4111</v>
      </c>
      <c r="N1447" s="238">
        <v>2000</v>
      </c>
      <c r="R1447" s="238" t="s">
        <v>4171</v>
      </c>
      <c r="S1447" s="238" t="s">
        <v>4171</v>
      </c>
      <c r="U1447" s="238" t="s">
        <v>4171</v>
      </c>
      <c r="V1447" s="238" t="s">
        <v>4171</v>
      </c>
      <c r="W1447" s="238" t="s">
        <v>4171</v>
      </c>
      <c r="AB1447" s="238" t="s">
        <v>7213</v>
      </c>
    </row>
    <row r="1448" spans="1:28" x14ac:dyDescent="0.2">
      <c r="A1448" s="238">
        <v>338632</v>
      </c>
      <c r="B1448" s="238" t="s">
        <v>4863</v>
      </c>
      <c r="C1448" s="238" t="s">
        <v>379</v>
      </c>
      <c r="D1448" s="238" t="s">
        <v>1227</v>
      </c>
      <c r="E1448" s="238" t="s">
        <v>66</v>
      </c>
      <c r="F1448" s="239">
        <v>31199</v>
      </c>
      <c r="G1448" s="238" t="s">
        <v>6674</v>
      </c>
      <c r="H1448" s="238" t="s">
        <v>4110</v>
      </c>
      <c r="I1448" s="238" t="s">
        <v>4111</v>
      </c>
      <c r="J1448" s="238" t="s">
        <v>87</v>
      </c>
      <c r="K1448" s="238">
        <v>2009</v>
      </c>
      <c r="L1448" s="238" t="s">
        <v>86</v>
      </c>
      <c r="X1448" s="238" t="s">
        <v>6675</v>
      </c>
      <c r="Y1448" s="238" t="s">
        <v>6676</v>
      </c>
      <c r="Z1448" s="238" t="s">
        <v>5998</v>
      </c>
      <c r="AA1448" s="238" t="s">
        <v>6677</v>
      </c>
    </row>
    <row r="1449" spans="1:28" x14ac:dyDescent="0.2">
      <c r="A1449" s="238">
        <v>335336</v>
      </c>
      <c r="B1449" s="238" t="s">
        <v>1839</v>
      </c>
      <c r="C1449" s="238" t="s">
        <v>198</v>
      </c>
      <c r="D1449" s="238" t="s">
        <v>1227</v>
      </c>
      <c r="H1449" s="238"/>
      <c r="I1449" s="238" t="s">
        <v>4111</v>
      </c>
      <c r="N1449" s="238">
        <v>2000</v>
      </c>
      <c r="U1449" s="238" t="s">
        <v>4171</v>
      </c>
      <c r="V1449" s="238" t="s">
        <v>4171</v>
      </c>
      <c r="W1449" s="238" t="s">
        <v>4171</v>
      </c>
    </row>
    <row r="1450" spans="1:28" x14ac:dyDescent="0.2">
      <c r="A1450" s="238">
        <v>338838</v>
      </c>
      <c r="B1450" s="238" t="s">
        <v>5038</v>
      </c>
      <c r="C1450" s="238" t="s">
        <v>195</v>
      </c>
      <c r="D1450" s="238" t="s">
        <v>1227</v>
      </c>
      <c r="E1450" s="238" t="s">
        <v>66</v>
      </c>
      <c r="F1450" s="239">
        <v>32840</v>
      </c>
      <c r="G1450" s="238" t="s">
        <v>7092</v>
      </c>
      <c r="H1450" s="238" t="s">
        <v>4110</v>
      </c>
      <c r="I1450" s="238" t="s">
        <v>4111</v>
      </c>
      <c r="J1450" s="238" t="s">
        <v>87</v>
      </c>
      <c r="K1450" s="238">
        <v>2008</v>
      </c>
      <c r="L1450" s="238" t="s">
        <v>84</v>
      </c>
      <c r="X1450" s="238" t="s">
        <v>7093</v>
      </c>
      <c r="Y1450" s="238" t="s">
        <v>7094</v>
      </c>
      <c r="Z1450" s="238" t="s">
        <v>5586</v>
      </c>
      <c r="AA1450" s="238" t="s">
        <v>5920</v>
      </c>
    </row>
    <row r="1451" spans="1:28" x14ac:dyDescent="0.2">
      <c r="A1451" s="238">
        <v>337194</v>
      </c>
      <c r="B1451" s="238" t="s">
        <v>2188</v>
      </c>
      <c r="C1451" s="238" t="s">
        <v>232</v>
      </c>
      <c r="D1451" s="238" t="s">
        <v>1010</v>
      </c>
      <c r="H1451" s="238"/>
      <c r="I1451" s="238" t="s">
        <v>4111</v>
      </c>
      <c r="N1451" s="238">
        <v>2000</v>
      </c>
      <c r="U1451" s="238" t="s">
        <v>4171</v>
      </c>
      <c r="V1451" s="238" t="s">
        <v>4171</v>
      </c>
      <c r="W1451" s="238" t="s">
        <v>4171</v>
      </c>
    </row>
    <row r="1452" spans="1:28" x14ac:dyDescent="0.2">
      <c r="A1452" s="238">
        <v>322579</v>
      </c>
      <c r="B1452" s="238" t="s">
        <v>414</v>
      </c>
      <c r="C1452" s="238" t="s">
        <v>203</v>
      </c>
      <c r="D1452" s="238" t="s">
        <v>1010</v>
      </c>
      <c r="H1452" s="238"/>
      <c r="I1452" s="238" t="s">
        <v>4111</v>
      </c>
      <c r="N1452" s="238">
        <v>2000</v>
      </c>
      <c r="T1452" s="238" t="s">
        <v>4171</v>
      </c>
      <c r="U1452" s="238" t="s">
        <v>4171</v>
      </c>
      <c r="V1452" s="238" t="s">
        <v>4171</v>
      </c>
      <c r="W1452" s="238" t="s">
        <v>4171</v>
      </c>
      <c r="AB1452" s="238" t="s">
        <v>7213</v>
      </c>
    </row>
    <row r="1453" spans="1:28" x14ac:dyDescent="0.2">
      <c r="A1453" s="238">
        <v>336010</v>
      </c>
      <c r="B1453" s="238" t="s">
        <v>3157</v>
      </c>
      <c r="C1453" s="238" t="s">
        <v>203</v>
      </c>
      <c r="D1453" s="238" t="s">
        <v>1010</v>
      </c>
      <c r="H1453" s="238"/>
      <c r="I1453" s="238" t="s">
        <v>4111</v>
      </c>
      <c r="N1453" s="238">
        <v>2000</v>
      </c>
      <c r="U1453" s="238" t="s">
        <v>4171</v>
      </c>
      <c r="V1453" s="238" t="s">
        <v>4171</v>
      </c>
      <c r="W1453" s="238" t="s">
        <v>4171</v>
      </c>
    </row>
    <row r="1454" spans="1:28" x14ac:dyDescent="0.2">
      <c r="A1454" s="238">
        <v>334489</v>
      </c>
      <c r="B1454" s="238" t="s">
        <v>2614</v>
      </c>
      <c r="C1454" s="238" t="s">
        <v>435</v>
      </c>
      <c r="D1454" s="238" t="s">
        <v>1010</v>
      </c>
      <c r="H1454" s="238"/>
      <c r="I1454" s="238" t="s">
        <v>4111</v>
      </c>
      <c r="N1454" s="238">
        <v>2000</v>
      </c>
      <c r="S1454" s="238" t="s">
        <v>4171</v>
      </c>
      <c r="T1454" s="238" t="s">
        <v>4171</v>
      </c>
      <c r="U1454" s="238" t="s">
        <v>4171</v>
      </c>
      <c r="V1454" s="238" t="s">
        <v>4171</v>
      </c>
      <c r="W1454" s="238" t="s">
        <v>4171</v>
      </c>
      <c r="AB1454" s="238" t="s">
        <v>7213</v>
      </c>
    </row>
    <row r="1455" spans="1:28" x14ac:dyDescent="0.2">
      <c r="A1455" s="238">
        <v>334601</v>
      </c>
      <c r="B1455" s="238" t="s">
        <v>2644</v>
      </c>
      <c r="C1455" s="238" t="s">
        <v>301</v>
      </c>
      <c r="D1455" s="238" t="s">
        <v>1010</v>
      </c>
      <c r="H1455" s="238"/>
      <c r="I1455" s="238" t="s">
        <v>4111</v>
      </c>
      <c r="N1455" s="238">
        <v>2000</v>
      </c>
      <c r="S1455" s="238" t="s">
        <v>4171</v>
      </c>
      <c r="T1455" s="238" t="s">
        <v>4171</v>
      </c>
      <c r="U1455" s="238" t="s">
        <v>4171</v>
      </c>
      <c r="V1455" s="238" t="s">
        <v>4171</v>
      </c>
      <c r="W1455" s="238" t="s">
        <v>4171</v>
      </c>
      <c r="AB1455" s="238" t="s">
        <v>7213</v>
      </c>
    </row>
    <row r="1456" spans="1:28" x14ac:dyDescent="0.2">
      <c r="A1456" s="238">
        <v>335115</v>
      </c>
      <c r="B1456" s="238" t="s">
        <v>1127</v>
      </c>
      <c r="C1456" s="238" t="s">
        <v>198</v>
      </c>
      <c r="D1456" s="238" t="s">
        <v>1010</v>
      </c>
      <c r="H1456" s="238"/>
      <c r="I1456" s="238" t="s">
        <v>4111</v>
      </c>
      <c r="N1456" s="238">
        <v>2000</v>
      </c>
      <c r="U1456" s="238" t="s">
        <v>4171</v>
      </c>
      <c r="V1456" s="238" t="s">
        <v>4171</v>
      </c>
      <c r="W1456" s="238" t="s">
        <v>4171</v>
      </c>
    </row>
    <row r="1457" spans="1:28" x14ac:dyDescent="0.2">
      <c r="A1457" s="238">
        <v>336661</v>
      </c>
      <c r="B1457" s="238" t="s">
        <v>2166</v>
      </c>
      <c r="C1457" s="238" t="s">
        <v>733</v>
      </c>
      <c r="D1457" s="238" t="s">
        <v>2167</v>
      </c>
      <c r="H1457" s="238"/>
      <c r="I1457" s="238" t="s">
        <v>4111</v>
      </c>
      <c r="N1457" s="238">
        <v>2000</v>
      </c>
      <c r="V1457" s="238" t="s">
        <v>4171</v>
      </c>
      <c r="W1457" s="238" t="s">
        <v>4171</v>
      </c>
    </row>
    <row r="1458" spans="1:28" x14ac:dyDescent="0.2">
      <c r="A1458" s="238">
        <v>334243</v>
      </c>
      <c r="B1458" s="238" t="s">
        <v>2559</v>
      </c>
      <c r="C1458" s="238" t="s">
        <v>198</v>
      </c>
      <c r="D1458" s="238" t="s">
        <v>2560</v>
      </c>
      <c r="H1458" s="238"/>
      <c r="I1458" s="238" t="s">
        <v>4111</v>
      </c>
      <c r="N1458" s="238">
        <v>2000</v>
      </c>
      <c r="S1458" s="238" t="s">
        <v>4171</v>
      </c>
      <c r="T1458" s="238" t="s">
        <v>4171</v>
      </c>
      <c r="U1458" s="238" t="s">
        <v>4171</v>
      </c>
      <c r="V1458" s="238" t="s">
        <v>4171</v>
      </c>
      <c r="W1458" s="238" t="s">
        <v>4171</v>
      </c>
      <c r="AB1458" s="238" t="s">
        <v>7213</v>
      </c>
    </row>
    <row r="1459" spans="1:28" x14ac:dyDescent="0.2">
      <c r="A1459" s="238">
        <v>338535</v>
      </c>
      <c r="B1459" s="238" t="s">
        <v>4723</v>
      </c>
      <c r="C1459" s="238" t="s">
        <v>196</v>
      </c>
      <c r="D1459" s="238" t="s">
        <v>4724</v>
      </c>
      <c r="E1459" s="238" t="s">
        <v>66</v>
      </c>
      <c r="F1459" s="239">
        <v>32837</v>
      </c>
      <c r="G1459" s="238" t="s">
        <v>4583</v>
      </c>
      <c r="H1459" s="238" t="s">
        <v>4110</v>
      </c>
      <c r="I1459" s="238" t="s">
        <v>4111</v>
      </c>
      <c r="J1459" s="238" t="s">
        <v>85</v>
      </c>
      <c r="K1459" s="238">
        <v>2007</v>
      </c>
      <c r="L1459" s="238" t="s">
        <v>98</v>
      </c>
      <c r="O1459" s="238">
        <v>1488</v>
      </c>
      <c r="P1459" s="239">
        <v>44578</v>
      </c>
      <c r="Q1459" s="238">
        <v>11200</v>
      </c>
      <c r="X1459" s="238" t="s">
        <v>6064</v>
      </c>
      <c r="Y1459" s="238" t="s">
        <v>5908</v>
      </c>
      <c r="Z1459" s="238" t="s">
        <v>6065</v>
      </c>
      <c r="AA1459" s="238" t="s">
        <v>5389</v>
      </c>
    </row>
    <row r="1460" spans="1:28" x14ac:dyDescent="0.2">
      <c r="A1460" s="238">
        <v>337750</v>
      </c>
      <c r="B1460" s="238" t="s">
        <v>3736</v>
      </c>
      <c r="C1460" s="238" t="s">
        <v>232</v>
      </c>
      <c r="D1460" s="238" t="s">
        <v>4734</v>
      </c>
      <c r="H1460" s="238"/>
      <c r="I1460" s="238" t="s">
        <v>4111</v>
      </c>
      <c r="N1460" s="238">
        <v>2000</v>
      </c>
      <c r="W1460" s="238" t="s">
        <v>4171</v>
      </c>
    </row>
    <row r="1461" spans="1:28" x14ac:dyDescent="0.2">
      <c r="A1461" s="238">
        <v>338662</v>
      </c>
      <c r="B1461" s="238" t="s">
        <v>4894</v>
      </c>
      <c r="C1461" s="238" t="s">
        <v>2498</v>
      </c>
      <c r="D1461" s="238" t="s">
        <v>4895</v>
      </c>
      <c r="E1461" s="238" t="s">
        <v>65</v>
      </c>
      <c r="F1461" s="239">
        <v>34713</v>
      </c>
      <c r="G1461" s="238" t="s">
        <v>4003</v>
      </c>
      <c r="H1461" s="238" t="s">
        <v>4110</v>
      </c>
      <c r="I1461" s="238" t="s">
        <v>4111</v>
      </c>
      <c r="J1461" s="238" t="s">
        <v>87</v>
      </c>
      <c r="K1461" s="238">
        <v>2016</v>
      </c>
      <c r="L1461" s="238" t="s">
        <v>97</v>
      </c>
      <c r="X1461" s="238" t="s">
        <v>6738</v>
      </c>
      <c r="Y1461" s="238" t="s">
        <v>6739</v>
      </c>
      <c r="Z1461" s="238" t="s">
        <v>6740</v>
      </c>
      <c r="AA1461" s="238" t="s">
        <v>5130</v>
      </c>
    </row>
    <row r="1462" spans="1:28" x14ac:dyDescent="0.2">
      <c r="A1462" s="238">
        <v>337807</v>
      </c>
      <c r="B1462" s="238" t="s">
        <v>865</v>
      </c>
      <c r="C1462" s="238" t="s">
        <v>340</v>
      </c>
      <c r="D1462" s="238" t="s">
        <v>4735</v>
      </c>
      <c r="E1462" s="238" t="s">
        <v>65</v>
      </c>
      <c r="F1462" s="239">
        <v>31659</v>
      </c>
      <c r="G1462" s="238" t="s">
        <v>84</v>
      </c>
      <c r="H1462" s="238" t="s">
        <v>4110</v>
      </c>
      <c r="I1462" s="238" t="s">
        <v>4111</v>
      </c>
      <c r="J1462" s="238" t="s">
        <v>87</v>
      </c>
      <c r="L1462" s="238" t="s">
        <v>84</v>
      </c>
      <c r="X1462" s="238" t="s">
        <v>6271</v>
      </c>
      <c r="Y1462" s="238" t="s">
        <v>6271</v>
      </c>
      <c r="Z1462" s="238" t="s">
        <v>6272</v>
      </c>
      <c r="AA1462" s="238" t="s">
        <v>5109</v>
      </c>
    </row>
    <row r="1463" spans="1:28" x14ac:dyDescent="0.2">
      <c r="A1463" s="238">
        <v>338508</v>
      </c>
      <c r="B1463" s="238" t="s">
        <v>4757</v>
      </c>
      <c r="C1463" s="238" t="s">
        <v>203</v>
      </c>
      <c r="D1463" s="238" t="s">
        <v>4535</v>
      </c>
      <c r="E1463" s="238" t="s">
        <v>65</v>
      </c>
      <c r="F1463" s="239">
        <v>35796</v>
      </c>
      <c r="G1463" s="238" t="s">
        <v>4201</v>
      </c>
      <c r="H1463" s="238" t="s">
        <v>4110</v>
      </c>
      <c r="I1463" s="238" t="s">
        <v>4111</v>
      </c>
      <c r="J1463" s="238" t="s">
        <v>85</v>
      </c>
      <c r="K1463" s="238">
        <v>2015</v>
      </c>
      <c r="L1463" s="238" t="s">
        <v>99</v>
      </c>
      <c r="X1463" s="238" t="s">
        <v>6401</v>
      </c>
      <c r="Y1463" s="238" t="s">
        <v>5209</v>
      </c>
      <c r="Z1463" s="238" t="s">
        <v>5137</v>
      </c>
      <c r="AA1463" s="238" t="s">
        <v>5108</v>
      </c>
    </row>
    <row r="1464" spans="1:28" x14ac:dyDescent="0.2">
      <c r="A1464" s="238">
        <v>335208</v>
      </c>
      <c r="B1464" s="238" t="s">
        <v>2920</v>
      </c>
      <c r="C1464" s="238" t="s">
        <v>923</v>
      </c>
      <c r="D1464" s="238" t="s">
        <v>556</v>
      </c>
      <c r="H1464" s="238"/>
      <c r="I1464" s="238" t="s">
        <v>4111</v>
      </c>
      <c r="N1464" s="238">
        <v>2000</v>
      </c>
      <c r="U1464" s="238" t="s">
        <v>4171</v>
      </c>
      <c r="V1464" s="238" t="s">
        <v>4171</v>
      </c>
      <c r="W1464" s="238" t="s">
        <v>4171</v>
      </c>
    </row>
    <row r="1465" spans="1:28" x14ac:dyDescent="0.2">
      <c r="A1465" s="238">
        <v>336437</v>
      </c>
      <c r="B1465" s="238" t="s">
        <v>3287</v>
      </c>
      <c r="C1465" s="238" t="s">
        <v>331</v>
      </c>
      <c r="D1465" s="238" t="s">
        <v>556</v>
      </c>
      <c r="H1465" s="238"/>
      <c r="I1465" s="238" t="s">
        <v>4111</v>
      </c>
      <c r="N1465" s="238">
        <v>2000</v>
      </c>
      <c r="U1465" s="238" t="s">
        <v>4171</v>
      </c>
      <c r="V1465" s="238" t="s">
        <v>4171</v>
      </c>
      <c r="W1465" s="238" t="s">
        <v>4171</v>
      </c>
    </row>
    <row r="1466" spans="1:28" x14ac:dyDescent="0.2">
      <c r="A1466" s="238">
        <v>330637</v>
      </c>
      <c r="B1466" s="238" t="s">
        <v>2341</v>
      </c>
      <c r="C1466" s="238" t="s">
        <v>592</v>
      </c>
      <c r="D1466" s="238" t="s">
        <v>556</v>
      </c>
      <c r="H1466" s="238"/>
      <c r="I1466" s="238" t="s">
        <v>4111</v>
      </c>
      <c r="N1466" s="238">
        <v>2000</v>
      </c>
      <c r="S1466" s="238" t="s">
        <v>4171</v>
      </c>
      <c r="T1466" s="238" t="s">
        <v>4171</v>
      </c>
      <c r="U1466" s="238" t="s">
        <v>4171</v>
      </c>
      <c r="V1466" s="238" t="s">
        <v>4171</v>
      </c>
      <c r="W1466" s="238" t="s">
        <v>4171</v>
      </c>
      <c r="AB1466" s="238" t="s">
        <v>7213</v>
      </c>
    </row>
    <row r="1467" spans="1:28" x14ac:dyDescent="0.2">
      <c r="A1467" s="238">
        <v>321527</v>
      </c>
      <c r="B1467" s="238" t="s">
        <v>2719</v>
      </c>
      <c r="C1467" s="238" t="s">
        <v>468</v>
      </c>
      <c r="D1467" s="238" t="s">
        <v>2720</v>
      </c>
      <c r="E1467" s="238" t="s">
        <v>66</v>
      </c>
      <c r="F1467" s="239">
        <v>33104</v>
      </c>
      <c r="G1467" s="238" t="s">
        <v>4577</v>
      </c>
      <c r="H1467" s="238" t="s">
        <v>4110</v>
      </c>
      <c r="I1467" s="238" t="s">
        <v>4111</v>
      </c>
      <c r="J1467" s="238" t="s">
        <v>5335</v>
      </c>
      <c r="L1467" s="238" t="s">
        <v>99</v>
      </c>
      <c r="X1467" s="238" t="s">
        <v>5406</v>
      </c>
      <c r="Y1467" s="238" t="s">
        <v>5406</v>
      </c>
      <c r="Z1467" s="238" t="s">
        <v>5407</v>
      </c>
      <c r="AA1467" s="238" t="s">
        <v>5111</v>
      </c>
      <c r="AB1467" s="238" t="s">
        <v>7213</v>
      </c>
    </row>
    <row r="1468" spans="1:28" x14ac:dyDescent="0.2">
      <c r="A1468" s="238">
        <v>338615</v>
      </c>
      <c r="B1468" s="238" t="s">
        <v>4844</v>
      </c>
      <c r="C1468" s="238" t="s">
        <v>598</v>
      </c>
      <c r="D1468" s="238" t="s">
        <v>2720</v>
      </c>
      <c r="E1468" s="238" t="s">
        <v>66</v>
      </c>
      <c r="F1468" s="239">
        <v>32222</v>
      </c>
      <c r="G1468" s="238" t="s">
        <v>6627</v>
      </c>
      <c r="H1468" s="238" t="s">
        <v>4110</v>
      </c>
      <c r="I1468" s="238" t="s">
        <v>4111</v>
      </c>
      <c r="J1468" s="238" t="s">
        <v>87</v>
      </c>
      <c r="K1468" s="238">
        <v>2006</v>
      </c>
      <c r="L1468" s="238" t="s">
        <v>100</v>
      </c>
      <c r="X1468" s="238" t="s">
        <v>6628</v>
      </c>
      <c r="Y1468" s="238" t="s">
        <v>6629</v>
      </c>
      <c r="Z1468" s="238" t="s">
        <v>6630</v>
      </c>
      <c r="AA1468" s="238" t="s">
        <v>5111</v>
      </c>
    </row>
    <row r="1469" spans="1:28" x14ac:dyDescent="0.2">
      <c r="A1469" s="238">
        <v>337940</v>
      </c>
      <c r="B1469" s="238" t="s">
        <v>2056</v>
      </c>
      <c r="C1469" s="238" t="s">
        <v>245</v>
      </c>
      <c r="D1469" s="238" t="s">
        <v>4722</v>
      </c>
      <c r="E1469" s="238" t="s">
        <v>65</v>
      </c>
      <c r="F1469" s="239">
        <v>29707</v>
      </c>
      <c r="G1469" s="238" t="s">
        <v>4018</v>
      </c>
      <c r="H1469" s="238" t="s">
        <v>4110</v>
      </c>
      <c r="I1469" s="238" t="s">
        <v>4111</v>
      </c>
      <c r="J1469" s="238" t="s">
        <v>87</v>
      </c>
      <c r="L1469" s="238" t="s">
        <v>84</v>
      </c>
      <c r="O1469" s="238">
        <v>3042</v>
      </c>
      <c r="P1469" s="239">
        <v>44615</v>
      </c>
      <c r="Q1469" s="238">
        <v>38000</v>
      </c>
      <c r="X1469" s="238" t="s">
        <v>5747</v>
      </c>
      <c r="Y1469" s="238" t="s">
        <v>5747</v>
      </c>
      <c r="Z1469" s="238" t="s">
        <v>6058</v>
      </c>
      <c r="AA1469" s="238" t="s">
        <v>6059</v>
      </c>
    </row>
    <row r="1470" spans="1:28" x14ac:dyDescent="0.2">
      <c r="A1470" s="238">
        <v>336459</v>
      </c>
      <c r="B1470" s="238" t="s">
        <v>3296</v>
      </c>
      <c r="C1470" s="238" t="s">
        <v>494</v>
      </c>
      <c r="D1470" s="238" t="s">
        <v>1016</v>
      </c>
      <c r="H1470" s="238"/>
      <c r="I1470" s="238" t="s">
        <v>4111</v>
      </c>
      <c r="N1470" s="238">
        <v>2000</v>
      </c>
      <c r="U1470" s="238" t="s">
        <v>4171</v>
      </c>
      <c r="V1470" s="238" t="s">
        <v>4171</v>
      </c>
      <c r="W1470" s="238" t="s">
        <v>4171</v>
      </c>
    </row>
    <row r="1471" spans="1:28" x14ac:dyDescent="0.2">
      <c r="A1471" s="238">
        <v>335374</v>
      </c>
      <c r="B1471" s="238" t="s">
        <v>1845</v>
      </c>
      <c r="C1471" s="238" t="s">
        <v>195</v>
      </c>
      <c r="D1471" s="238" t="s">
        <v>1016</v>
      </c>
      <c r="H1471" s="238"/>
      <c r="I1471" s="238" t="s">
        <v>4111</v>
      </c>
      <c r="N1471" s="238">
        <v>2000</v>
      </c>
      <c r="U1471" s="238" t="s">
        <v>4171</v>
      </c>
      <c r="V1471" s="238" t="s">
        <v>4171</v>
      </c>
      <c r="W1471" s="238" t="s">
        <v>4171</v>
      </c>
    </row>
    <row r="1472" spans="1:28" x14ac:dyDescent="0.2">
      <c r="A1472" s="238">
        <v>336439</v>
      </c>
      <c r="B1472" s="238" t="s">
        <v>3289</v>
      </c>
      <c r="C1472" s="238" t="s">
        <v>203</v>
      </c>
      <c r="D1472" s="238" t="s">
        <v>3290</v>
      </c>
      <c r="H1472" s="238"/>
      <c r="I1472" s="238" t="s">
        <v>4111</v>
      </c>
      <c r="N1472" s="238">
        <v>2000</v>
      </c>
      <c r="V1472" s="238" t="s">
        <v>4171</v>
      </c>
      <c r="W1472" s="238" t="s">
        <v>4171</v>
      </c>
    </row>
    <row r="1473" spans="1:28" x14ac:dyDescent="0.2">
      <c r="A1473" s="238">
        <v>335998</v>
      </c>
      <c r="B1473" s="238" t="s">
        <v>1991</v>
      </c>
      <c r="C1473" s="238" t="s">
        <v>713</v>
      </c>
      <c r="D1473" s="238" t="s">
        <v>1898</v>
      </c>
      <c r="H1473" s="238"/>
      <c r="I1473" s="238" t="s">
        <v>4111</v>
      </c>
      <c r="N1473" s="238">
        <v>2000</v>
      </c>
      <c r="U1473" s="238" t="s">
        <v>4171</v>
      </c>
      <c r="V1473" s="238" t="s">
        <v>4171</v>
      </c>
      <c r="W1473" s="238" t="s">
        <v>4171</v>
      </c>
    </row>
    <row r="1474" spans="1:28" x14ac:dyDescent="0.2">
      <c r="A1474" s="238">
        <v>338647</v>
      </c>
      <c r="B1474" s="238" t="s">
        <v>4880</v>
      </c>
      <c r="C1474" s="238" t="s">
        <v>196</v>
      </c>
      <c r="D1474" s="238" t="s">
        <v>4881</v>
      </c>
      <c r="E1474" s="238" t="s">
        <v>66</v>
      </c>
      <c r="F1474" s="239">
        <v>36458</v>
      </c>
      <c r="G1474" s="238" t="s">
        <v>6707</v>
      </c>
      <c r="H1474" s="238" t="s">
        <v>4110</v>
      </c>
      <c r="I1474" s="238" t="s">
        <v>4111</v>
      </c>
      <c r="J1474" s="238" t="s">
        <v>85</v>
      </c>
      <c r="K1474" s="238">
        <v>2018</v>
      </c>
      <c r="L1474" s="238" t="s">
        <v>86</v>
      </c>
      <c r="X1474" s="238" t="s">
        <v>6708</v>
      </c>
      <c r="Y1474" s="238" t="s">
        <v>5980</v>
      </c>
      <c r="Z1474" s="238" t="s">
        <v>6709</v>
      </c>
      <c r="AA1474" s="238" t="s">
        <v>5368</v>
      </c>
    </row>
    <row r="1475" spans="1:28" x14ac:dyDescent="0.2">
      <c r="A1475" s="238">
        <v>334179</v>
      </c>
      <c r="B1475" s="238" t="s">
        <v>2547</v>
      </c>
      <c r="C1475" s="238" t="s">
        <v>195</v>
      </c>
      <c r="D1475" s="238" t="s">
        <v>1373</v>
      </c>
      <c r="H1475" s="238"/>
      <c r="I1475" s="238" t="s">
        <v>4111</v>
      </c>
      <c r="N1475" s="238">
        <v>2000</v>
      </c>
      <c r="S1475" s="238" t="s">
        <v>4171</v>
      </c>
      <c r="T1475" s="238" t="s">
        <v>4171</v>
      </c>
      <c r="U1475" s="238" t="s">
        <v>4171</v>
      </c>
      <c r="V1475" s="238" t="s">
        <v>4171</v>
      </c>
      <c r="W1475" s="238" t="s">
        <v>4171</v>
      </c>
      <c r="AB1475" s="238" t="s">
        <v>7213</v>
      </c>
    </row>
    <row r="1476" spans="1:28" x14ac:dyDescent="0.2">
      <c r="A1476" s="238">
        <v>338654</v>
      </c>
      <c r="B1476" s="238" t="s">
        <v>4886</v>
      </c>
      <c r="C1476" s="238" t="s">
        <v>210</v>
      </c>
      <c r="D1476" s="238" t="s">
        <v>490</v>
      </c>
      <c r="E1476" s="238" t="s">
        <v>66</v>
      </c>
      <c r="F1476" s="239">
        <v>34375</v>
      </c>
      <c r="G1476" s="238" t="s">
        <v>4530</v>
      </c>
      <c r="H1476" s="238" t="s">
        <v>4110</v>
      </c>
      <c r="I1476" s="238" t="s">
        <v>4111</v>
      </c>
      <c r="J1476" s="238" t="s">
        <v>87</v>
      </c>
      <c r="K1476" s="238">
        <v>2013</v>
      </c>
      <c r="L1476" s="238" t="s">
        <v>99</v>
      </c>
      <c r="X1476" s="238" t="s">
        <v>6720</v>
      </c>
      <c r="Y1476" s="238" t="s">
        <v>5346</v>
      </c>
      <c r="Z1476" s="238" t="s">
        <v>5927</v>
      </c>
      <c r="AA1476" s="238" t="s">
        <v>5123</v>
      </c>
    </row>
    <row r="1477" spans="1:28" x14ac:dyDescent="0.2">
      <c r="A1477" s="238">
        <v>331708</v>
      </c>
      <c r="B1477" s="238" t="s">
        <v>1022</v>
      </c>
      <c r="C1477" s="238" t="s">
        <v>1023</v>
      </c>
      <c r="D1477" s="238" t="s">
        <v>490</v>
      </c>
      <c r="H1477" s="238"/>
      <c r="I1477" s="238" t="s">
        <v>4111</v>
      </c>
      <c r="N1477" s="238">
        <v>2000</v>
      </c>
      <c r="V1477" s="238" t="s">
        <v>4171</v>
      </c>
      <c r="W1477" s="238" t="s">
        <v>4171</v>
      </c>
    </row>
    <row r="1478" spans="1:28" x14ac:dyDescent="0.2">
      <c r="A1478" s="238">
        <v>335291</v>
      </c>
      <c r="B1478" s="238" t="s">
        <v>2941</v>
      </c>
      <c r="C1478" s="238" t="s">
        <v>660</v>
      </c>
      <c r="D1478" s="238" t="s">
        <v>490</v>
      </c>
      <c r="H1478" s="238"/>
      <c r="I1478" s="238" t="s">
        <v>4111</v>
      </c>
      <c r="N1478" s="238">
        <v>2000</v>
      </c>
      <c r="U1478" s="238" t="s">
        <v>4171</v>
      </c>
      <c r="V1478" s="238" t="s">
        <v>4171</v>
      </c>
      <c r="W1478" s="238" t="s">
        <v>4171</v>
      </c>
    </row>
    <row r="1479" spans="1:28" x14ac:dyDescent="0.2">
      <c r="A1479" s="238">
        <v>338656</v>
      </c>
      <c r="B1479" s="238" t="s">
        <v>4660</v>
      </c>
      <c r="C1479" s="238" t="s">
        <v>4661</v>
      </c>
      <c r="D1479" s="238" t="s">
        <v>4662</v>
      </c>
      <c r="E1479" s="238" t="s">
        <v>65</v>
      </c>
      <c r="F1479" s="239">
        <v>32234</v>
      </c>
      <c r="G1479" s="238" t="s">
        <v>5228</v>
      </c>
      <c r="H1479" s="238" t="s">
        <v>4110</v>
      </c>
      <c r="I1479" s="238" t="s">
        <v>4111</v>
      </c>
      <c r="J1479" s="238" t="s">
        <v>87</v>
      </c>
      <c r="K1479" s="238">
        <v>2013</v>
      </c>
      <c r="L1479" s="238" t="s">
        <v>102</v>
      </c>
      <c r="X1479" s="238" t="s">
        <v>5229</v>
      </c>
      <c r="Y1479" s="238" t="s">
        <v>5230</v>
      </c>
      <c r="Z1479" s="238" t="s">
        <v>5231</v>
      </c>
      <c r="AA1479" s="238" t="s">
        <v>5138</v>
      </c>
    </row>
    <row r="1480" spans="1:28" x14ac:dyDescent="0.2">
      <c r="A1480" s="238">
        <v>337837</v>
      </c>
      <c r="B1480" s="238" t="s">
        <v>3781</v>
      </c>
      <c r="C1480" s="238" t="s">
        <v>195</v>
      </c>
      <c r="D1480" s="238" t="s">
        <v>3449</v>
      </c>
      <c r="H1480" s="238"/>
      <c r="I1480" s="238" t="s">
        <v>4111</v>
      </c>
      <c r="N1480" s="238">
        <v>2000</v>
      </c>
      <c r="V1480" s="238" t="s">
        <v>4171</v>
      </c>
      <c r="W1480" s="238" t="s">
        <v>4171</v>
      </c>
    </row>
    <row r="1481" spans="1:28" x14ac:dyDescent="0.2">
      <c r="A1481" s="238">
        <v>338751</v>
      </c>
      <c r="B1481" s="238" t="s">
        <v>419</v>
      </c>
      <c r="C1481" s="238" t="s">
        <v>232</v>
      </c>
      <c r="D1481" s="238" t="s">
        <v>318</v>
      </c>
      <c r="E1481" s="238" t="s">
        <v>65</v>
      </c>
      <c r="F1481" s="239">
        <v>36892</v>
      </c>
      <c r="G1481" s="238" t="s">
        <v>5528</v>
      </c>
      <c r="H1481" s="238" t="s">
        <v>4110</v>
      </c>
      <c r="I1481" s="238" t="s">
        <v>4111</v>
      </c>
      <c r="J1481" s="238" t="s">
        <v>85</v>
      </c>
      <c r="K1481" s="238">
        <v>2018</v>
      </c>
      <c r="L1481" s="238" t="s">
        <v>102</v>
      </c>
      <c r="X1481" s="238" t="s">
        <v>6928</v>
      </c>
      <c r="Y1481" s="238" t="s">
        <v>6686</v>
      </c>
      <c r="Z1481" s="238" t="s">
        <v>6929</v>
      </c>
      <c r="AA1481" s="238" t="s">
        <v>5109</v>
      </c>
    </row>
    <row r="1482" spans="1:28" x14ac:dyDescent="0.2">
      <c r="A1482" s="238">
        <v>338705</v>
      </c>
      <c r="B1482" s="238" t="s">
        <v>4927</v>
      </c>
      <c r="C1482" s="238" t="s">
        <v>522</v>
      </c>
      <c r="D1482" s="238" t="s">
        <v>318</v>
      </c>
      <c r="E1482" s="238" t="s">
        <v>65</v>
      </c>
      <c r="F1482" s="239">
        <v>32175</v>
      </c>
      <c r="G1482" s="238" t="s">
        <v>84</v>
      </c>
      <c r="H1482" s="238" t="s">
        <v>4110</v>
      </c>
      <c r="I1482" s="238" t="s">
        <v>4111</v>
      </c>
      <c r="J1482" s="238" t="s">
        <v>87</v>
      </c>
      <c r="K1482" s="238">
        <v>2007</v>
      </c>
      <c r="L1482" s="238" t="s">
        <v>84</v>
      </c>
      <c r="X1482" s="238" t="s">
        <v>6828</v>
      </c>
      <c r="Y1482" s="238" t="s">
        <v>5203</v>
      </c>
      <c r="Z1482" s="238" t="s">
        <v>5468</v>
      </c>
      <c r="AA1482" s="238" t="s">
        <v>6829</v>
      </c>
    </row>
    <row r="1483" spans="1:28" x14ac:dyDescent="0.2">
      <c r="A1483" s="238">
        <v>338110</v>
      </c>
      <c r="B1483" s="238" t="s">
        <v>3912</v>
      </c>
      <c r="C1483" s="238" t="s">
        <v>267</v>
      </c>
      <c r="D1483" s="238" t="s">
        <v>318</v>
      </c>
      <c r="E1483" s="238" t="s">
        <v>65</v>
      </c>
      <c r="F1483" s="239">
        <v>33439</v>
      </c>
      <c r="G1483" s="238" t="s">
        <v>4076</v>
      </c>
      <c r="H1483" s="238" t="s">
        <v>4110</v>
      </c>
      <c r="I1483" s="238" t="s">
        <v>4111</v>
      </c>
      <c r="J1483" s="238" t="s">
        <v>87</v>
      </c>
      <c r="L1483" s="238" t="s">
        <v>84</v>
      </c>
      <c r="X1483" s="238" t="s">
        <v>6339</v>
      </c>
      <c r="Y1483" s="238" t="s">
        <v>6339</v>
      </c>
      <c r="Z1483" s="238" t="s">
        <v>5468</v>
      </c>
      <c r="AA1483" s="238" t="s">
        <v>6340</v>
      </c>
    </row>
    <row r="1484" spans="1:28" x14ac:dyDescent="0.2">
      <c r="A1484" s="238">
        <v>337548</v>
      </c>
      <c r="B1484" s="238" t="s">
        <v>3642</v>
      </c>
      <c r="C1484" s="238" t="s">
        <v>245</v>
      </c>
      <c r="D1484" s="238" t="s">
        <v>318</v>
      </c>
      <c r="H1484" s="238"/>
      <c r="I1484" s="238" t="s">
        <v>4111</v>
      </c>
      <c r="N1484" s="238">
        <v>2000</v>
      </c>
      <c r="V1484" s="238" t="s">
        <v>4171</v>
      </c>
      <c r="W1484" s="238" t="s">
        <v>4171</v>
      </c>
    </row>
    <row r="1485" spans="1:28" x14ac:dyDescent="0.2">
      <c r="A1485" s="238">
        <v>335626</v>
      </c>
      <c r="B1485" s="238" t="s">
        <v>3047</v>
      </c>
      <c r="C1485" s="238" t="s">
        <v>240</v>
      </c>
      <c r="D1485" s="238" t="s">
        <v>318</v>
      </c>
      <c r="E1485" s="238" t="s">
        <v>66</v>
      </c>
      <c r="F1485" s="239">
        <v>33243</v>
      </c>
      <c r="G1485" s="238" t="s">
        <v>4019</v>
      </c>
      <c r="H1485" s="238" t="s">
        <v>4110</v>
      </c>
      <c r="I1485" s="238" t="s">
        <v>4111</v>
      </c>
      <c r="J1485" s="238" t="s">
        <v>191</v>
      </c>
      <c r="L1485" s="238" t="s">
        <v>86</v>
      </c>
      <c r="X1485" s="238" t="s">
        <v>6105</v>
      </c>
      <c r="Y1485" s="238" t="s">
        <v>6105</v>
      </c>
      <c r="Z1485" s="238" t="s">
        <v>5468</v>
      </c>
      <c r="AA1485" s="238" t="s">
        <v>5109</v>
      </c>
    </row>
    <row r="1486" spans="1:28" x14ac:dyDescent="0.2">
      <c r="A1486" s="238">
        <v>335910</v>
      </c>
      <c r="B1486" s="238" t="s">
        <v>1968</v>
      </c>
      <c r="C1486" s="238" t="s">
        <v>544</v>
      </c>
      <c r="D1486" s="238" t="s">
        <v>318</v>
      </c>
      <c r="H1486" s="238"/>
      <c r="I1486" s="238" t="s">
        <v>4111</v>
      </c>
      <c r="N1486" s="238">
        <v>2000</v>
      </c>
      <c r="U1486" s="238" t="s">
        <v>4171</v>
      </c>
      <c r="V1486" s="238" t="s">
        <v>4171</v>
      </c>
      <c r="W1486" s="238" t="s">
        <v>4171</v>
      </c>
    </row>
    <row r="1487" spans="1:28" x14ac:dyDescent="0.2">
      <c r="A1487" s="238">
        <v>337340</v>
      </c>
      <c r="B1487" s="238" t="s">
        <v>3537</v>
      </c>
      <c r="C1487" s="238" t="s">
        <v>331</v>
      </c>
      <c r="D1487" s="238" t="s">
        <v>318</v>
      </c>
      <c r="H1487" s="238"/>
      <c r="I1487" s="238" t="s">
        <v>4111</v>
      </c>
      <c r="N1487" s="238">
        <v>2000</v>
      </c>
      <c r="V1487" s="238" t="s">
        <v>4171</v>
      </c>
      <c r="W1487" s="238" t="s">
        <v>4171</v>
      </c>
    </row>
    <row r="1488" spans="1:28" x14ac:dyDescent="0.2">
      <c r="A1488" s="238">
        <v>338809</v>
      </c>
      <c r="B1488" s="238" t="s">
        <v>5017</v>
      </c>
      <c r="C1488" s="238" t="s">
        <v>331</v>
      </c>
      <c r="D1488" s="238" t="s">
        <v>318</v>
      </c>
      <c r="E1488" s="238" t="s">
        <v>66</v>
      </c>
      <c r="F1488" s="239">
        <v>31328</v>
      </c>
      <c r="G1488" s="238" t="s">
        <v>7044</v>
      </c>
      <c r="H1488" s="238" t="s">
        <v>4110</v>
      </c>
      <c r="I1488" s="238" t="s">
        <v>4111</v>
      </c>
      <c r="J1488" s="238" t="s">
        <v>87</v>
      </c>
      <c r="K1488" s="238">
        <v>2008</v>
      </c>
      <c r="L1488" s="238" t="s">
        <v>95</v>
      </c>
      <c r="X1488" s="238" t="s">
        <v>7045</v>
      </c>
      <c r="Y1488" s="238" t="s">
        <v>7046</v>
      </c>
      <c r="Z1488" s="238" t="s">
        <v>5468</v>
      </c>
      <c r="AA1488" s="238" t="s">
        <v>5111</v>
      </c>
    </row>
    <row r="1489" spans="1:28" x14ac:dyDescent="0.2">
      <c r="A1489" s="238">
        <v>337849</v>
      </c>
      <c r="B1489" s="238" t="s">
        <v>3786</v>
      </c>
      <c r="C1489" s="238" t="s">
        <v>527</v>
      </c>
      <c r="D1489" s="238" t="s">
        <v>318</v>
      </c>
      <c r="H1489" s="238"/>
      <c r="I1489" s="238" t="s">
        <v>4111</v>
      </c>
      <c r="N1489" s="238">
        <v>2000</v>
      </c>
      <c r="V1489" s="238" t="s">
        <v>4171</v>
      </c>
      <c r="W1489" s="238" t="s">
        <v>4171</v>
      </c>
    </row>
    <row r="1490" spans="1:28" x14ac:dyDescent="0.2">
      <c r="A1490" s="238">
        <v>333914</v>
      </c>
      <c r="B1490" s="238" t="s">
        <v>1599</v>
      </c>
      <c r="C1490" s="238" t="s">
        <v>301</v>
      </c>
      <c r="D1490" s="238" t="s">
        <v>318</v>
      </c>
      <c r="H1490" s="238"/>
      <c r="I1490" s="238" t="s">
        <v>4111</v>
      </c>
      <c r="N1490" s="238">
        <v>2000</v>
      </c>
      <c r="T1490" s="238" t="s">
        <v>4171</v>
      </c>
      <c r="U1490" s="238" t="s">
        <v>4171</v>
      </c>
      <c r="V1490" s="238" t="s">
        <v>4171</v>
      </c>
      <c r="W1490" s="238" t="s">
        <v>4171</v>
      </c>
    </row>
    <row r="1491" spans="1:28" x14ac:dyDescent="0.2">
      <c r="A1491" s="238">
        <v>332287</v>
      </c>
      <c r="B1491" s="238" t="s">
        <v>1310</v>
      </c>
      <c r="C1491" s="238" t="s">
        <v>1311</v>
      </c>
      <c r="D1491" s="238" t="s">
        <v>318</v>
      </c>
      <c r="E1491" s="238" t="s">
        <v>66</v>
      </c>
      <c r="F1491" s="239">
        <v>29601</v>
      </c>
      <c r="G1491" s="238" t="s">
        <v>5466</v>
      </c>
      <c r="H1491" s="238" t="s">
        <v>4110</v>
      </c>
      <c r="I1491" s="238" t="s">
        <v>4111</v>
      </c>
      <c r="J1491" s="238" t="s">
        <v>87</v>
      </c>
      <c r="L1491" s="238" t="s">
        <v>84</v>
      </c>
      <c r="X1491" s="238" t="s">
        <v>5467</v>
      </c>
      <c r="Y1491" s="238" t="s">
        <v>5467</v>
      </c>
      <c r="Z1491" s="238" t="s">
        <v>5468</v>
      </c>
      <c r="AA1491" s="238" t="s">
        <v>5469</v>
      </c>
      <c r="AB1491" s="238" t="s">
        <v>7213</v>
      </c>
    </row>
    <row r="1492" spans="1:28" x14ac:dyDescent="0.2">
      <c r="A1492" s="238">
        <v>332732</v>
      </c>
      <c r="B1492" s="238" t="s">
        <v>1553</v>
      </c>
      <c r="C1492" s="238" t="s">
        <v>1554</v>
      </c>
      <c r="D1492" s="238" t="s">
        <v>318</v>
      </c>
      <c r="H1492" s="238"/>
      <c r="I1492" s="238" t="s">
        <v>4111</v>
      </c>
      <c r="N1492" s="238">
        <v>2000</v>
      </c>
      <c r="T1492" s="238" t="s">
        <v>4171</v>
      </c>
      <c r="U1492" s="238" t="s">
        <v>4171</v>
      </c>
      <c r="V1492" s="238" t="s">
        <v>4171</v>
      </c>
      <c r="W1492" s="238" t="s">
        <v>4171</v>
      </c>
      <c r="AB1492" s="238" t="s">
        <v>7213</v>
      </c>
    </row>
    <row r="1493" spans="1:28" x14ac:dyDescent="0.2">
      <c r="A1493" s="238">
        <v>334781</v>
      </c>
      <c r="B1493" s="238" t="s">
        <v>2681</v>
      </c>
      <c r="C1493" s="238" t="s">
        <v>555</v>
      </c>
      <c r="D1493" s="238" t="s">
        <v>318</v>
      </c>
      <c r="H1493" s="238"/>
      <c r="I1493" s="238" t="s">
        <v>4111</v>
      </c>
      <c r="N1493" s="238">
        <v>2000</v>
      </c>
      <c r="S1493" s="238" t="s">
        <v>4171</v>
      </c>
      <c r="T1493" s="238" t="s">
        <v>4171</v>
      </c>
      <c r="U1493" s="238" t="s">
        <v>4171</v>
      </c>
      <c r="V1493" s="238" t="s">
        <v>4171</v>
      </c>
      <c r="W1493" s="238" t="s">
        <v>4171</v>
      </c>
      <c r="AB1493" s="238" t="s">
        <v>7213</v>
      </c>
    </row>
    <row r="1494" spans="1:28" x14ac:dyDescent="0.2">
      <c r="A1494" s="238">
        <v>337597</v>
      </c>
      <c r="B1494" s="238" t="s">
        <v>3661</v>
      </c>
      <c r="C1494" s="238" t="s">
        <v>367</v>
      </c>
      <c r="D1494" s="238" t="s">
        <v>318</v>
      </c>
      <c r="E1494" s="238" t="s">
        <v>66</v>
      </c>
      <c r="F1494" s="239">
        <v>35247</v>
      </c>
      <c r="G1494" s="238" t="s">
        <v>6227</v>
      </c>
      <c r="H1494" s="238" t="s">
        <v>4110</v>
      </c>
      <c r="I1494" s="238" t="s">
        <v>4111</v>
      </c>
      <c r="J1494" s="238" t="s">
        <v>85</v>
      </c>
      <c r="L1494" s="238" t="s">
        <v>86</v>
      </c>
      <c r="X1494" s="238" t="s">
        <v>6228</v>
      </c>
      <c r="Y1494" s="238" t="s">
        <v>6228</v>
      </c>
      <c r="Z1494" s="238" t="s">
        <v>6003</v>
      </c>
      <c r="AA1494" s="238" t="s">
        <v>5982</v>
      </c>
    </row>
    <row r="1495" spans="1:28" x14ac:dyDescent="0.2">
      <c r="A1495" s="238">
        <v>338802</v>
      </c>
      <c r="B1495" s="238" t="s">
        <v>5010</v>
      </c>
      <c r="C1495" s="238" t="s">
        <v>367</v>
      </c>
      <c r="D1495" s="238" t="s">
        <v>318</v>
      </c>
      <c r="E1495" s="238" t="s">
        <v>66</v>
      </c>
      <c r="F1495" s="239">
        <v>30508</v>
      </c>
      <c r="G1495" s="238" t="s">
        <v>102</v>
      </c>
      <c r="H1495" s="238" t="s">
        <v>4110</v>
      </c>
      <c r="I1495" s="238" t="s">
        <v>4111</v>
      </c>
      <c r="J1495" s="238" t="s">
        <v>85</v>
      </c>
      <c r="K1495" s="238">
        <v>2003</v>
      </c>
      <c r="L1495" s="238" t="s">
        <v>102</v>
      </c>
      <c r="X1495" s="238" t="s">
        <v>7031</v>
      </c>
      <c r="Y1495" s="238" t="s">
        <v>5856</v>
      </c>
      <c r="Z1495" s="238" t="s">
        <v>5468</v>
      </c>
      <c r="AA1495" s="238" t="s">
        <v>5109</v>
      </c>
    </row>
    <row r="1496" spans="1:28" x14ac:dyDescent="0.2">
      <c r="A1496" s="238">
        <v>320322</v>
      </c>
      <c r="B1496" s="238" t="s">
        <v>1427</v>
      </c>
      <c r="C1496" s="238" t="s">
        <v>443</v>
      </c>
      <c r="D1496" s="238" t="s">
        <v>318</v>
      </c>
      <c r="H1496" s="238"/>
      <c r="I1496" s="238" t="s">
        <v>4111</v>
      </c>
      <c r="N1496" s="238">
        <v>2000</v>
      </c>
      <c r="T1496" s="238" t="s">
        <v>4171</v>
      </c>
      <c r="U1496" s="238" t="s">
        <v>4171</v>
      </c>
      <c r="V1496" s="238" t="s">
        <v>4171</v>
      </c>
      <c r="W1496" s="238" t="s">
        <v>4171</v>
      </c>
      <c r="AB1496" s="238" t="s">
        <v>7213</v>
      </c>
    </row>
    <row r="1497" spans="1:28" x14ac:dyDescent="0.2">
      <c r="A1497" s="238">
        <v>333963</v>
      </c>
      <c r="B1497" s="238" t="s">
        <v>2493</v>
      </c>
      <c r="C1497" s="238" t="s">
        <v>2494</v>
      </c>
      <c r="D1497" s="238" t="s">
        <v>318</v>
      </c>
      <c r="H1497" s="238"/>
      <c r="I1497" s="238" t="s">
        <v>4111</v>
      </c>
      <c r="N1497" s="238">
        <v>2000</v>
      </c>
      <c r="S1497" s="238" t="s">
        <v>4171</v>
      </c>
      <c r="T1497" s="238" t="s">
        <v>4171</v>
      </c>
      <c r="U1497" s="238" t="s">
        <v>4171</v>
      </c>
      <c r="V1497" s="238" t="s">
        <v>4171</v>
      </c>
      <c r="W1497" s="238" t="s">
        <v>4171</v>
      </c>
      <c r="AB1497" s="238" t="s">
        <v>7213</v>
      </c>
    </row>
    <row r="1498" spans="1:28" x14ac:dyDescent="0.2">
      <c r="A1498" s="238">
        <v>335273</v>
      </c>
      <c r="B1498" s="238" t="s">
        <v>1825</v>
      </c>
      <c r="C1498" s="238" t="s">
        <v>195</v>
      </c>
      <c r="D1498" s="238" t="s">
        <v>318</v>
      </c>
      <c r="H1498" s="238"/>
      <c r="I1498" s="238" t="s">
        <v>4111</v>
      </c>
      <c r="N1498" s="238">
        <v>2000</v>
      </c>
      <c r="U1498" s="238" t="s">
        <v>4171</v>
      </c>
      <c r="V1498" s="238" t="s">
        <v>4171</v>
      </c>
      <c r="W1498" s="238" t="s">
        <v>4171</v>
      </c>
    </row>
    <row r="1499" spans="1:28" x14ac:dyDescent="0.2">
      <c r="A1499" s="238">
        <v>334262</v>
      </c>
      <c r="B1499" s="238" t="s">
        <v>1366</v>
      </c>
      <c r="C1499" s="238" t="s">
        <v>195</v>
      </c>
      <c r="D1499" s="238" t="s">
        <v>318</v>
      </c>
      <c r="H1499" s="238"/>
      <c r="I1499" s="238" t="s">
        <v>4111</v>
      </c>
      <c r="N1499" s="238">
        <v>2000</v>
      </c>
      <c r="W1499" s="238" t="s">
        <v>4171</v>
      </c>
    </row>
    <row r="1500" spans="1:28" x14ac:dyDescent="0.2">
      <c r="A1500" s="238">
        <v>337910</v>
      </c>
      <c r="B1500" s="238" t="s">
        <v>3814</v>
      </c>
      <c r="C1500" s="238" t="s">
        <v>273</v>
      </c>
      <c r="D1500" s="238" t="s">
        <v>318</v>
      </c>
      <c r="H1500" s="238"/>
      <c r="I1500" s="238" t="s">
        <v>4111</v>
      </c>
      <c r="N1500" s="238">
        <v>2000</v>
      </c>
      <c r="V1500" s="238" t="s">
        <v>4171</v>
      </c>
      <c r="W1500" s="238" t="s">
        <v>4171</v>
      </c>
    </row>
    <row r="1501" spans="1:28" x14ac:dyDescent="0.2">
      <c r="A1501" s="238">
        <v>337493</v>
      </c>
      <c r="B1501" s="238" t="s">
        <v>3611</v>
      </c>
      <c r="C1501" s="238" t="s">
        <v>351</v>
      </c>
      <c r="D1501" s="238" t="s">
        <v>318</v>
      </c>
      <c r="H1501" s="238"/>
      <c r="I1501" s="238" t="s">
        <v>4111</v>
      </c>
      <c r="N1501" s="238">
        <v>2000</v>
      </c>
      <c r="V1501" s="238" t="s">
        <v>4171</v>
      </c>
      <c r="W1501" s="238" t="s">
        <v>4171</v>
      </c>
    </row>
    <row r="1502" spans="1:28" x14ac:dyDescent="0.2">
      <c r="A1502" s="238">
        <v>327973</v>
      </c>
      <c r="B1502" s="238" t="s">
        <v>2292</v>
      </c>
      <c r="C1502" s="238" t="s">
        <v>294</v>
      </c>
      <c r="D1502" s="238" t="s">
        <v>318</v>
      </c>
      <c r="H1502" s="238"/>
      <c r="I1502" s="238" t="s">
        <v>4111</v>
      </c>
      <c r="N1502" s="238">
        <v>2000</v>
      </c>
      <c r="S1502" s="238" t="s">
        <v>4171</v>
      </c>
      <c r="T1502" s="238" t="s">
        <v>4171</v>
      </c>
      <c r="U1502" s="238" t="s">
        <v>4171</v>
      </c>
      <c r="V1502" s="238" t="s">
        <v>4171</v>
      </c>
      <c r="W1502" s="238" t="s">
        <v>4171</v>
      </c>
      <c r="AB1502" s="238" t="s">
        <v>7213</v>
      </c>
    </row>
    <row r="1503" spans="1:28" x14ac:dyDescent="0.2">
      <c r="A1503" s="238">
        <v>336119</v>
      </c>
      <c r="B1503" s="238" t="s">
        <v>3186</v>
      </c>
      <c r="C1503" s="238" t="s">
        <v>573</v>
      </c>
      <c r="D1503" s="238" t="s">
        <v>318</v>
      </c>
      <c r="H1503" s="238"/>
      <c r="I1503" s="238" t="s">
        <v>4111</v>
      </c>
      <c r="N1503" s="238">
        <v>2000</v>
      </c>
      <c r="U1503" s="238" t="s">
        <v>4171</v>
      </c>
      <c r="V1503" s="238" t="s">
        <v>4171</v>
      </c>
      <c r="W1503" s="238" t="s">
        <v>4171</v>
      </c>
    </row>
    <row r="1504" spans="1:28" x14ac:dyDescent="0.2">
      <c r="A1504" s="238">
        <v>331430</v>
      </c>
      <c r="B1504" s="238" t="s">
        <v>781</v>
      </c>
      <c r="C1504" s="238" t="s">
        <v>309</v>
      </c>
      <c r="D1504" s="238" t="s">
        <v>318</v>
      </c>
      <c r="H1504" s="238"/>
      <c r="I1504" s="238" t="s">
        <v>4111</v>
      </c>
      <c r="N1504" s="238">
        <v>2000</v>
      </c>
      <c r="R1504" s="238" t="s">
        <v>4171</v>
      </c>
      <c r="S1504" s="238" t="s">
        <v>4171</v>
      </c>
      <c r="U1504" s="238" t="s">
        <v>4171</v>
      </c>
      <c r="V1504" s="238" t="s">
        <v>4171</v>
      </c>
      <c r="W1504" s="238" t="s">
        <v>4171</v>
      </c>
      <c r="AB1504" s="238" t="s">
        <v>7213</v>
      </c>
    </row>
    <row r="1505" spans="1:28" x14ac:dyDescent="0.2">
      <c r="A1505" s="238">
        <v>338750</v>
      </c>
      <c r="B1505" s="238" t="s">
        <v>4606</v>
      </c>
      <c r="C1505" s="238" t="s">
        <v>532</v>
      </c>
      <c r="D1505" s="238" t="s">
        <v>4619</v>
      </c>
      <c r="E1505" s="238" t="s">
        <v>65</v>
      </c>
      <c r="F1505" s="239">
        <v>27852</v>
      </c>
      <c r="G1505" s="238" t="s">
        <v>84</v>
      </c>
      <c r="H1505" s="238" t="s">
        <v>4110</v>
      </c>
      <c r="I1505" s="238" t="s">
        <v>4111</v>
      </c>
      <c r="J1505" s="238" t="s">
        <v>85</v>
      </c>
      <c r="K1505" s="238">
        <v>1996</v>
      </c>
      <c r="L1505" s="238" t="s">
        <v>84</v>
      </c>
      <c r="X1505" s="238" t="s">
        <v>6925</v>
      </c>
      <c r="Y1505" s="238" t="s">
        <v>6926</v>
      </c>
      <c r="Z1505" s="238" t="s">
        <v>6927</v>
      </c>
      <c r="AA1505" s="238" t="s">
        <v>5145</v>
      </c>
    </row>
    <row r="1506" spans="1:28" x14ac:dyDescent="0.2">
      <c r="A1506" s="238">
        <v>338215</v>
      </c>
      <c r="B1506" s="238" t="s">
        <v>3968</v>
      </c>
      <c r="C1506" s="238" t="s">
        <v>232</v>
      </c>
      <c r="D1506" s="238" t="s">
        <v>709</v>
      </c>
      <c r="H1506" s="238"/>
      <c r="I1506" s="238" t="s">
        <v>4111</v>
      </c>
      <c r="N1506" s="238">
        <v>2000</v>
      </c>
      <c r="V1506" s="238" t="s">
        <v>4171</v>
      </c>
      <c r="W1506" s="238" t="s">
        <v>4171</v>
      </c>
    </row>
    <row r="1507" spans="1:28" x14ac:dyDescent="0.2">
      <c r="A1507" s="238">
        <v>329280</v>
      </c>
      <c r="B1507" s="238" t="s">
        <v>1732</v>
      </c>
      <c r="C1507" s="238" t="s">
        <v>1733</v>
      </c>
      <c r="D1507" s="238" t="s">
        <v>709</v>
      </c>
      <c r="H1507" s="238"/>
      <c r="I1507" s="238" t="s">
        <v>4111</v>
      </c>
      <c r="N1507" s="238">
        <v>2000</v>
      </c>
      <c r="R1507" s="238" t="s">
        <v>4171</v>
      </c>
      <c r="U1507" s="238" t="s">
        <v>4171</v>
      </c>
      <c r="V1507" s="238" t="s">
        <v>4171</v>
      </c>
      <c r="W1507" s="238" t="s">
        <v>4171</v>
      </c>
    </row>
    <row r="1508" spans="1:28" x14ac:dyDescent="0.2">
      <c r="A1508" s="238">
        <v>336547</v>
      </c>
      <c r="B1508" s="238" t="s">
        <v>3314</v>
      </c>
      <c r="C1508" s="238" t="s">
        <v>1337</v>
      </c>
      <c r="D1508" s="238" t="s">
        <v>709</v>
      </c>
      <c r="H1508" s="238"/>
      <c r="I1508" s="238" t="s">
        <v>4111</v>
      </c>
      <c r="N1508" s="238">
        <v>2000</v>
      </c>
      <c r="U1508" s="238" t="s">
        <v>4171</v>
      </c>
      <c r="V1508" s="238" t="s">
        <v>4171</v>
      </c>
      <c r="W1508" s="238" t="s">
        <v>4171</v>
      </c>
    </row>
    <row r="1509" spans="1:28" x14ac:dyDescent="0.2">
      <c r="A1509" s="238">
        <v>334671</v>
      </c>
      <c r="B1509" s="238" t="s">
        <v>2659</v>
      </c>
      <c r="C1509" s="238" t="s">
        <v>203</v>
      </c>
      <c r="D1509" s="238" t="s">
        <v>239</v>
      </c>
      <c r="H1509" s="238"/>
      <c r="I1509" s="238" t="s">
        <v>4111</v>
      </c>
      <c r="N1509" s="238">
        <v>2000</v>
      </c>
      <c r="S1509" s="238" t="s">
        <v>4171</v>
      </c>
      <c r="T1509" s="238" t="s">
        <v>4171</v>
      </c>
      <c r="U1509" s="238" t="s">
        <v>4171</v>
      </c>
      <c r="V1509" s="238" t="s">
        <v>4171</v>
      </c>
      <c r="W1509" s="238" t="s">
        <v>4171</v>
      </c>
      <c r="AB1509" s="238" t="s">
        <v>7213</v>
      </c>
    </row>
    <row r="1510" spans="1:28" x14ac:dyDescent="0.2">
      <c r="A1510" s="238">
        <v>333853</v>
      </c>
      <c r="B1510" s="238" t="s">
        <v>2469</v>
      </c>
      <c r="C1510" s="238" t="s">
        <v>437</v>
      </c>
      <c r="D1510" s="238" t="s">
        <v>239</v>
      </c>
      <c r="H1510" s="238"/>
      <c r="I1510" s="238" t="s">
        <v>4111</v>
      </c>
      <c r="N1510" s="238">
        <v>2000</v>
      </c>
      <c r="S1510" s="238" t="s">
        <v>4171</v>
      </c>
      <c r="T1510" s="238" t="s">
        <v>4171</v>
      </c>
      <c r="U1510" s="238" t="s">
        <v>4171</v>
      </c>
      <c r="V1510" s="238" t="s">
        <v>4171</v>
      </c>
      <c r="W1510" s="238" t="s">
        <v>4171</v>
      </c>
      <c r="AB1510" s="238" t="s">
        <v>7213</v>
      </c>
    </row>
    <row r="1511" spans="1:28" x14ac:dyDescent="0.2">
      <c r="A1511" s="238">
        <v>317067</v>
      </c>
      <c r="B1511" s="238" t="s">
        <v>4330</v>
      </c>
      <c r="C1511" s="238" t="s">
        <v>198</v>
      </c>
      <c r="D1511" s="238" t="s">
        <v>757</v>
      </c>
      <c r="H1511" s="238"/>
      <c r="I1511" s="238" t="s">
        <v>4111</v>
      </c>
      <c r="N1511" s="238">
        <v>2000</v>
      </c>
      <c r="V1511" s="238" t="s">
        <v>4171</v>
      </c>
      <c r="AB1511" s="238" t="s">
        <v>7214</v>
      </c>
    </row>
    <row r="1512" spans="1:28" x14ac:dyDescent="0.2">
      <c r="A1512" s="238">
        <v>335204</v>
      </c>
      <c r="B1512" s="238" t="s">
        <v>2917</v>
      </c>
      <c r="C1512" s="238" t="s">
        <v>496</v>
      </c>
      <c r="D1512" s="238" t="s">
        <v>757</v>
      </c>
      <c r="H1512" s="238"/>
      <c r="I1512" s="238" t="s">
        <v>4111</v>
      </c>
      <c r="N1512" s="238">
        <v>2000</v>
      </c>
      <c r="U1512" s="238" t="s">
        <v>4171</v>
      </c>
      <c r="V1512" s="238" t="s">
        <v>4171</v>
      </c>
      <c r="W1512" s="238" t="s">
        <v>4171</v>
      </c>
    </row>
    <row r="1513" spans="1:28" x14ac:dyDescent="0.2">
      <c r="A1513" s="238">
        <v>336186</v>
      </c>
      <c r="B1513" s="238" t="s">
        <v>3208</v>
      </c>
      <c r="C1513" s="238" t="s">
        <v>496</v>
      </c>
      <c r="D1513" s="238" t="s">
        <v>757</v>
      </c>
      <c r="H1513" s="238"/>
      <c r="I1513" s="238" t="s">
        <v>4111</v>
      </c>
      <c r="N1513" s="238">
        <v>2000</v>
      </c>
      <c r="U1513" s="238" t="s">
        <v>4171</v>
      </c>
      <c r="V1513" s="238" t="s">
        <v>4171</v>
      </c>
      <c r="W1513" s="238" t="s">
        <v>4171</v>
      </c>
    </row>
    <row r="1514" spans="1:28" x14ac:dyDescent="0.2">
      <c r="A1514" s="238">
        <v>328037</v>
      </c>
      <c r="B1514" s="238" t="s">
        <v>4313</v>
      </c>
      <c r="C1514" s="238" t="s">
        <v>4314</v>
      </c>
      <c r="D1514" s="238" t="s">
        <v>757</v>
      </c>
      <c r="H1514" s="238"/>
      <c r="I1514" s="238" t="s">
        <v>4111</v>
      </c>
      <c r="N1514" s="238">
        <v>2000</v>
      </c>
      <c r="AB1514" s="238" t="s">
        <v>7214</v>
      </c>
    </row>
    <row r="1515" spans="1:28" x14ac:dyDescent="0.2">
      <c r="A1515" s="238">
        <v>335058</v>
      </c>
      <c r="B1515" s="238" t="s">
        <v>2885</v>
      </c>
      <c r="C1515" s="238" t="s">
        <v>195</v>
      </c>
      <c r="D1515" s="238" t="s">
        <v>757</v>
      </c>
      <c r="H1515" s="238"/>
      <c r="I1515" s="238" t="s">
        <v>4111</v>
      </c>
      <c r="N1515" s="238">
        <v>2000</v>
      </c>
      <c r="U1515" s="238" t="s">
        <v>4171</v>
      </c>
      <c r="V1515" s="238" t="s">
        <v>4171</v>
      </c>
      <c r="W1515" s="238" t="s">
        <v>4171</v>
      </c>
    </row>
    <row r="1516" spans="1:28" x14ac:dyDescent="0.2">
      <c r="A1516" s="238">
        <v>337238</v>
      </c>
      <c r="B1516" s="238" t="s">
        <v>2195</v>
      </c>
      <c r="C1516" s="238" t="s">
        <v>195</v>
      </c>
      <c r="D1516" s="238" t="s">
        <v>757</v>
      </c>
      <c r="H1516" s="238"/>
      <c r="I1516" s="238" t="s">
        <v>4111</v>
      </c>
      <c r="N1516" s="238">
        <v>2000</v>
      </c>
      <c r="U1516" s="238" t="s">
        <v>4171</v>
      </c>
      <c r="V1516" s="238" t="s">
        <v>4171</v>
      </c>
      <c r="W1516" s="238" t="s">
        <v>4171</v>
      </c>
    </row>
    <row r="1517" spans="1:28" x14ac:dyDescent="0.2">
      <c r="A1517" s="238">
        <v>323500</v>
      </c>
      <c r="B1517" s="238" t="s">
        <v>2250</v>
      </c>
      <c r="C1517" s="238" t="s">
        <v>649</v>
      </c>
      <c r="D1517" s="238" t="s">
        <v>757</v>
      </c>
      <c r="H1517" s="238"/>
      <c r="I1517" s="238" t="s">
        <v>4111</v>
      </c>
      <c r="N1517" s="238">
        <v>2000</v>
      </c>
      <c r="S1517" s="238" t="s">
        <v>4171</v>
      </c>
      <c r="T1517" s="238" t="s">
        <v>4171</v>
      </c>
      <c r="U1517" s="238" t="s">
        <v>4171</v>
      </c>
      <c r="V1517" s="238" t="s">
        <v>4171</v>
      </c>
      <c r="W1517" s="238" t="s">
        <v>4171</v>
      </c>
      <c r="AB1517" s="238" t="s">
        <v>7213</v>
      </c>
    </row>
    <row r="1518" spans="1:28" x14ac:dyDescent="0.2">
      <c r="A1518" s="238">
        <v>324045</v>
      </c>
      <c r="B1518" s="238" t="s">
        <v>1713</v>
      </c>
      <c r="C1518" s="238" t="s">
        <v>432</v>
      </c>
      <c r="D1518" s="238" t="s">
        <v>757</v>
      </c>
      <c r="H1518" s="238"/>
      <c r="I1518" s="238" t="s">
        <v>4111</v>
      </c>
      <c r="N1518" s="238">
        <v>2000</v>
      </c>
      <c r="R1518" s="238" t="s">
        <v>4171</v>
      </c>
      <c r="S1518" s="238" t="s">
        <v>4171</v>
      </c>
      <c r="U1518" s="238" t="s">
        <v>4171</v>
      </c>
      <c r="V1518" s="238" t="s">
        <v>4171</v>
      </c>
      <c r="W1518" s="238" t="s">
        <v>4171</v>
      </c>
    </row>
    <row r="1519" spans="1:28" x14ac:dyDescent="0.2">
      <c r="A1519" s="238">
        <v>338627</v>
      </c>
      <c r="B1519" s="238" t="s">
        <v>4856</v>
      </c>
      <c r="C1519" s="238" t="s">
        <v>327</v>
      </c>
      <c r="D1519" s="238" t="s">
        <v>4543</v>
      </c>
      <c r="E1519" s="238" t="s">
        <v>66</v>
      </c>
      <c r="F1519" s="239">
        <v>31053</v>
      </c>
      <c r="G1519" s="238" t="s">
        <v>6656</v>
      </c>
      <c r="H1519" s="238" t="s">
        <v>4110</v>
      </c>
      <c r="I1519" s="238" t="s">
        <v>4111</v>
      </c>
      <c r="J1519" s="238" t="s">
        <v>87</v>
      </c>
      <c r="K1519" s="238">
        <v>2013</v>
      </c>
      <c r="L1519" s="238" t="s">
        <v>100</v>
      </c>
      <c r="X1519" s="238" t="s">
        <v>6657</v>
      </c>
      <c r="Y1519" s="238" t="s">
        <v>5931</v>
      </c>
      <c r="Z1519" s="238" t="s">
        <v>6658</v>
      </c>
      <c r="AA1519" s="238" t="s">
        <v>5109</v>
      </c>
    </row>
    <row r="1520" spans="1:28" x14ac:dyDescent="0.2">
      <c r="A1520" s="238">
        <v>334680</v>
      </c>
      <c r="B1520" s="238" t="s">
        <v>2662</v>
      </c>
      <c r="C1520" s="238" t="s">
        <v>524</v>
      </c>
      <c r="D1520" s="238" t="s">
        <v>348</v>
      </c>
      <c r="H1520" s="238"/>
      <c r="I1520" s="238" t="s">
        <v>4111</v>
      </c>
      <c r="N1520" s="238">
        <v>2000</v>
      </c>
      <c r="S1520" s="238" t="s">
        <v>4171</v>
      </c>
      <c r="T1520" s="238" t="s">
        <v>4171</v>
      </c>
      <c r="U1520" s="238" t="s">
        <v>4171</v>
      </c>
      <c r="V1520" s="238" t="s">
        <v>4171</v>
      </c>
      <c r="W1520" s="238" t="s">
        <v>4171</v>
      </c>
      <c r="AB1520" s="238" t="s">
        <v>7213</v>
      </c>
    </row>
    <row r="1521" spans="1:28" x14ac:dyDescent="0.2">
      <c r="A1521" s="238">
        <v>335671</v>
      </c>
      <c r="B1521" s="238" t="s">
        <v>3063</v>
      </c>
      <c r="C1521" s="238" t="s">
        <v>232</v>
      </c>
      <c r="D1521" s="238" t="s">
        <v>588</v>
      </c>
      <c r="H1521" s="238"/>
      <c r="I1521" s="238" t="s">
        <v>4111</v>
      </c>
      <c r="N1521" s="238">
        <v>2000</v>
      </c>
      <c r="U1521" s="238" t="s">
        <v>4171</v>
      </c>
      <c r="V1521" s="238" t="s">
        <v>4171</v>
      </c>
      <c r="W1521" s="238" t="s">
        <v>4171</v>
      </c>
    </row>
    <row r="1522" spans="1:28" x14ac:dyDescent="0.2">
      <c r="A1522" s="238">
        <v>330563</v>
      </c>
      <c r="B1522" s="238" t="s">
        <v>1276</v>
      </c>
      <c r="C1522" s="238" t="s">
        <v>203</v>
      </c>
      <c r="D1522" s="238" t="s">
        <v>588</v>
      </c>
      <c r="H1522" s="238"/>
      <c r="I1522" s="238" t="s">
        <v>4111</v>
      </c>
      <c r="N1522" s="238">
        <v>2000</v>
      </c>
      <c r="U1522" s="238" t="s">
        <v>4171</v>
      </c>
      <c r="V1522" s="238" t="s">
        <v>4171</v>
      </c>
      <c r="W1522" s="238" t="s">
        <v>4171</v>
      </c>
      <c r="AB1522" s="238" t="s">
        <v>7213</v>
      </c>
    </row>
    <row r="1523" spans="1:28" x14ac:dyDescent="0.2">
      <c r="A1523" s="238">
        <v>338665</v>
      </c>
      <c r="B1523" s="238" t="s">
        <v>4728</v>
      </c>
      <c r="C1523" s="238" t="s">
        <v>349</v>
      </c>
      <c r="D1523" s="238" t="s">
        <v>588</v>
      </c>
      <c r="E1523" s="238" t="s">
        <v>65</v>
      </c>
      <c r="F1523" s="239">
        <v>32744</v>
      </c>
      <c r="G1523" s="238" t="s">
        <v>84</v>
      </c>
      <c r="H1523" s="238" t="s">
        <v>4110</v>
      </c>
      <c r="I1523" s="238" t="s">
        <v>4111</v>
      </c>
      <c r="J1523" s="238" t="s">
        <v>87</v>
      </c>
      <c r="K1523" s="238">
        <v>2008</v>
      </c>
      <c r="L1523" s="238" t="s">
        <v>84</v>
      </c>
      <c r="O1523" s="238">
        <v>3120</v>
      </c>
      <c r="P1523" s="239">
        <v>44616</v>
      </c>
      <c r="Q1523" s="238">
        <v>49000</v>
      </c>
      <c r="X1523" s="238" t="s">
        <v>6075</v>
      </c>
      <c r="Y1523" s="238" t="s">
        <v>6076</v>
      </c>
      <c r="Z1523" s="238" t="s">
        <v>5854</v>
      </c>
    </row>
    <row r="1524" spans="1:28" x14ac:dyDescent="0.2">
      <c r="A1524" s="238">
        <v>326511</v>
      </c>
      <c r="B1524" s="238" t="s">
        <v>2758</v>
      </c>
      <c r="C1524" s="238" t="s">
        <v>522</v>
      </c>
      <c r="D1524" s="238" t="s">
        <v>588</v>
      </c>
      <c r="H1524" s="238"/>
      <c r="I1524" s="238" t="s">
        <v>4111</v>
      </c>
      <c r="N1524" s="238">
        <v>2000</v>
      </c>
      <c r="R1524" s="238" t="s">
        <v>4171</v>
      </c>
      <c r="S1524" s="238" t="s">
        <v>4171</v>
      </c>
      <c r="U1524" s="238" t="s">
        <v>4171</v>
      </c>
      <c r="V1524" s="238" t="s">
        <v>4171</v>
      </c>
      <c r="W1524" s="238" t="s">
        <v>4171</v>
      </c>
      <c r="AB1524" s="238" t="s">
        <v>7213</v>
      </c>
    </row>
    <row r="1525" spans="1:28" x14ac:dyDescent="0.2">
      <c r="A1525" s="238">
        <v>332764</v>
      </c>
      <c r="B1525" s="238" t="s">
        <v>1082</v>
      </c>
      <c r="C1525" s="238" t="s">
        <v>522</v>
      </c>
      <c r="D1525" s="238" t="s">
        <v>588</v>
      </c>
      <c r="H1525" s="238"/>
      <c r="I1525" s="238" t="s">
        <v>4111</v>
      </c>
      <c r="N1525" s="238">
        <v>2000</v>
      </c>
      <c r="V1525" s="238" t="s">
        <v>4171</v>
      </c>
      <c r="W1525" s="238" t="s">
        <v>4171</v>
      </c>
      <c r="AB1525" s="238" t="s">
        <v>7213</v>
      </c>
    </row>
    <row r="1526" spans="1:28" x14ac:dyDescent="0.2">
      <c r="A1526" s="238">
        <v>335270</v>
      </c>
      <c r="B1526" s="238" t="s">
        <v>2937</v>
      </c>
      <c r="C1526" s="238" t="s">
        <v>442</v>
      </c>
      <c r="D1526" s="238" t="s">
        <v>588</v>
      </c>
      <c r="H1526" s="238"/>
      <c r="I1526" s="238" t="s">
        <v>4111</v>
      </c>
      <c r="N1526" s="238">
        <v>2000</v>
      </c>
      <c r="U1526" s="238" t="s">
        <v>4171</v>
      </c>
      <c r="V1526" s="238" t="s">
        <v>4171</v>
      </c>
      <c r="W1526" s="238" t="s">
        <v>4171</v>
      </c>
    </row>
    <row r="1527" spans="1:28" x14ac:dyDescent="0.2">
      <c r="A1527" s="238">
        <v>336365</v>
      </c>
      <c r="B1527" s="238" t="s">
        <v>3264</v>
      </c>
      <c r="C1527" s="238" t="s">
        <v>230</v>
      </c>
      <c r="D1527" s="238" t="s">
        <v>588</v>
      </c>
      <c r="H1527" s="238"/>
      <c r="I1527" s="238" t="s">
        <v>4111</v>
      </c>
      <c r="N1527" s="238">
        <v>2000</v>
      </c>
      <c r="V1527" s="238" t="s">
        <v>4171</v>
      </c>
      <c r="W1527" s="238" t="s">
        <v>4171</v>
      </c>
    </row>
    <row r="1528" spans="1:28" x14ac:dyDescent="0.2">
      <c r="A1528" s="238">
        <v>337196</v>
      </c>
      <c r="B1528" s="238" t="s">
        <v>2190</v>
      </c>
      <c r="C1528" s="238" t="s">
        <v>1914</v>
      </c>
      <c r="D1528" s="238" t="s">
        <v>588</v>
      </c>
      <c r="H1528" s="238"/>
      <c r="I1528" s="238" t="s">
        <v>4111</v>
      </c>
      <c r="N1528" s="238">
        <v>2000</v>
      </c>
      <c r="U1528" s="238" t="s">
        <v>4171</v>
      </c>
      <c r="V1528" s="238" t="s">
        <v>4171</v>
      </c>
      <c r="W1528" s="238" t="s">
        <v>4171</v>
      </c>
    </row>
    <row r="1529" spans="1:28" x14ac:dyDescent="0.2">
      <c r="A1529" s="238">
        <v>337878</v>
      </c>
      <c r="B1529" s="238" t="s">
        <v>3797</v>
      </c>
      <c r="C1529" s="238" t="s">
        <v>280</v>
      </c>
      <c r="D1529" s="238" t="s">
        <v>588</v>
      </c>
      <c r="H1529" s="238"/>
      <c r="I1529" s="238" t="s">
        <v>4111</v>
      </c>
      <c r="N1529" s="238">
        <v>2000</v>
      </c>
      <c r="V1529" s="238" t="s">
        <v>4171</v>
      </c>
      <c r="W1529" s="238" t="s">
        <v>4171</v>
      </c>
    </row>
    <row r="1530" spans="1:28" x14ac:dyDescent="0.2">
      <c r="A1530" s="238">
        <v>332762</v>
      </c>
      <c r="B1530" s="238" t="s">
        <v>2412</v>
      </c>
      <c r="C1530" s="238" t="s">
        <v>196</v>
      </c>
      <c r="D1530" s="238" t="s">
        <v>588</v>
      </c>
      <c r="H1530" s="238"/>
      <c r="I1530" s="238" t="s">
        <v>4111</v>
      </c>
      <c r="N1530" s="238">
        <v>2000</v>
      </c>
      <c r="S1530" s="238" t="s">
        <v>4171</v>
      </c>
      <c r="T1530" s="238" t="s">
        <v>4171</v>
      </c>
      <c r="U1530" s="238" t="s">
        <v>4171</v>
      </c>
      <c r="V1530" s="238" t="s">
        <v>4171</v>
      </c>
      <c r="W1530" s="238" t="s">
        <v>4171</v>
      </c>
      <c r="AB1530" s="238" t="s">
        <v>7213</v>
      </c>
    </row>
    <row r="1531" spans="1:28" x14ac:dyDescent="0.2">
      <c r="A1531" s="238">
        <v>337838</v>
      </c>
      <c r="B1531" s="238" t="s">
        <v>3782</v>
      </c>
      <c r="C1531" s="238" t="s">
        <v>196</v>
      </c>
      <c r="D1531" s="238" t="s">
        <v>588</v>
      </c>
      <c r="E1531" s="238" t="s">
        <v>66</v>
      </c>
      <c r="F1531" s="239">
        <v>36165</v>
      </c>
      <c r="G1531" s="238" t="s">
        <v>86</v>
      </c>
      <c r="H1531" s="238" t="s">
        <v>4110</v>
      </c>
      <c r="I1531" s="238" t="s">
        <v>4111</v>
      </c>
      <c r="J1531" s="238" t="s">
        <v>85</v>
      </c>
      <c r="L1531" s="238" t="s">
        <v>86</v>
      </c>
      <c r="X1531" s="238" t="s">
        <v>6277</v>
      </c>
      <c r="Y1531" s="238" t="s">
        <v>6277</v>
      </c>
      <c r="Z1531" s="238" t="s">
        <v>5854</v>
      </c>
      <c r="AA1531" s="238" t="s">
        <v>6278</v>
      </c>
    </row>
    <row r="1532" spans="1:28" x14ac:dyDescent="0.2">
      <c r="A1532" s="238">
        <v>330355</v>
      </c>
      <c r="B1532" s="238" t="s">
        <v>1074</v>
      </c>
      <c r="C1532" s="238" t="s">
        <v>324</v>
      </c>
      <c r="D1532" s="238" t="s">
        <v>588</v>
      </c>
      <c r="H1532" s="238"/>
      <c r="I1532" s="238" t="s">
        <v>4111</v>
      </c>
      <c r="N1532" s="238">
        <v>2000</v>
      </c>
      <c r="S1532" s="238" t="s">
        <v>4171</v>
      </c>
      <c r="U1532" s="238" t="s">
        <v>4171</v>
      </c>
      <c r="V1532" s="238" t="s">
        <v>4171</v>
      </c>
      <c r="AB1532" s="238" t="s">
        <v>7214</v>
      </c>
    </row>
    <row r="1533" spans="1:28" x14ac:dyDescent="0.2">
      <c r="A1533" s="238">
        <v>337755</v>
      </c>
      <c r="B1533" s="238" t="s">
        <v>3738</v>
      </c>
      <c r="C1533" s="238" t="s">
        <v>697</v>
      </c>
      <c r="D1533" s="238" t="s">
        <v>588</v>
      </c>
      <c r="E1533" s="238" t="s">
        <v>65</v>
      </c>
      <c r="F1533" s="239">
        <v>34020</v>
      </c>
      <c r="G1533" s="238" t="s">
        <v>4073</v>
      </c>
      <c r="H1533" s="238" t="s">
        <v>4110</v>
      </c>
      <c r="I1533" s="238" t="s">
        <v>4111</v>
      </c>
      <c r="X1533" s="238" t="s">
        <v>5121</v>
      </c>
      <c r="Y1533" s="238" t="s">
        <v>5121</v>
      </c>
    </row>
    <row r="1534" spans="1:28" x14ac:dyDescent="0.2">
      <c r="A1534" s="238">
        <v>335921</v>
      </c>
      <c r="B1534" s="238" t="s">
        <v>3128</v>
      </c>
      <c r="C1534" s="238" t="s">
        <v>203</v>
      </c>
      <c r="D1534" s="238" t="s">
        <v>1819</v>
      </c>
      <c r="H1534" s="238"/>
      <c r="I1534" s="238" t="s">
        <v>4111</v>
      </c>
      <c r="N1534" s="238">
        <v>2000</v>
      </c>
      <c r="U1534" s="238" t="s">
        <v>4171</v>
      </c>
      <c r="V1534" s="238" t="s">
        <v>4171</v>
      </c>
      <c r="W1534" s="238" t="s">
        <v>4171</v>
      </c>
    </row>
    <row r="1535" spans="1:28" x14ac:dyDescent="0.2">
      <c r="A1535" s="238">
        <v>337425</v>
      </c>
      <c r="B1535" s="238" t="s">
        <v>3571</v>
      </c>
      <c r="C1535" s="238" t="s">
        <v>198</v>
      </c>
      <c r="D1535" s="238" t="s">
        <v>1819</v>
      </c>
      <c r="E1535" s="238" t="s">
        <v>66</v>
      </c>
      <c r="F1535" s="239">
        <v>35431</v>
      </c>
      <c r="G1535" s="238" t="s">
        <v>4054</v>
      </c>
      <c r="H1535" s="238" t="s">
        <v>4110</v>
      </c>
      <c r="I1535" s="238" t="s">
        <v>4111</v>
      </c>
      <c r="J1535" s="238" t="s">
        <v>87</v>
      </c>
      <c r="L1535" s="238" t="s">
        <v>4003</v>
      </c>
      <c r="X1535" s="238" t="s">
        <v>6194</v>
      </c>
      <c r="Y1535" s="238" t="s">
        <v>6194</v>
      </c>
      <c r="Z1535" s="238" t="s">
        <v>5966</v>
      </c>
      <c r="AA1535" s="238" t="s">
        <v>6195</v>
      </c>
    </row>
    <row r="1536" spans="1:28" x14ac:dyDescent="0.2">
      <c r="A1536" s="238">
        <v>335246</v>
      </c>
      <c r="B1536" s="238" t="s">
        <v>1818</v>
      </c>
      <c r="C1536" s="238" t="s">
        <v>1033</v>
      </c>
      <c r="D1536" s="238" t="s">
        <v>1819</v>
      </c>
      <c r="H1536" s="238"/>
      <c r="I1536" s="238" t="s">
        <v>4111</v>
      </c>
      <c r="N1536" s="238">
        <v>2000</v>
      </c>
      <c r="W1536" s="238" t="s">
        <v>4171</v>
      </c>
    </row>
    <row r="1537" spans="1:28" x14ac:dyDescent="0.2">
      <c r="A1537" s="238">
        <v>335193</v>
      </c>
      <c r="B1537" s="238" t="s">
        <v>1804</v>
      </c>
      <c r="C1537" s="238" t="s">
        <v>210</v>
      </c>
      <c r="D1537" s="238" t="s">
        <v>4713</v>
      </c>
      <c r="E1537" s="238" t="s">
        <v>66</v>
      </c>
      <c r="F1537" s="239">
        <v>36014</v>
      </c>
      <c r="G1537" s="238" t="s">
        <v>84</v>
      </c>
      <c r="H1537" s="238" t="s">
        <v>4110</v>
      </c>
      <c r="I1537" s="238" t="s">
        <v>4111</v>
      </c>
      <c r="J1537" s="238" t="s">
        <v>87</v>
      </c>
      <c r="L1537" s="238" t="s">
        <v>84</v>
      </c>
      <c r="X1537" s="238" t="s">
        <v>5657</v>
      </c>
      <c r="Y1537" s="238" t="s">
        <v>5657</v>
      </c>
      <c r="Z1537" s="238" t="s">
        <v>5658</v>
      </c>
      <c r="AA1537" s="238" t="s">
        <v>5109</v>
      </c>
    </row>
    <row r="1538" spans="1:28" x14ac:dyDescent="0.2">
      <c r="A1538" s="238">
        <v>336423</v>
      </c>
      <c r="B1538" s="238" t="s">
        <v>2095</v>
      </c>
      <c r="C1538" s="238" t="s">
        <v>459</v>
      </c>
      <c r="D1538" s="238" t="s">
        <v>948</v>
      </c>
      <c r="H1538" s="238"/>
      <c r="I1538" s="238" t="s">
        <v>4111</v>
      </c>
      <c r="N1538" s="238">
        <v>2000</v>
      </c>
      <c r="V1538" s="238" t="s">
        <v>4171</v>
      </c>
      <c r="W1538" s="238" t="s">
        <v>4171</v>
      </c>
    </row>
    <row r="1539" spans="1:28" x14ac:dyDescent="0.2">
      <c r="A1539" s="238">
        <v>335860</v>
      </c>
      <c r="B1539" s="238" t="s">
        <v>1957</v>
      </c>
      <c r="C1539" s="238" t="s">
        <v>637</v>
      </c>
      <c r="D1539" s="238" t="s">
        <v>948</v>
      </c>
      <c r="H1539" s="238"/>
      <c r="I1539" s="238" t="s">
        <v>4111</v>
      </c>
      <c r="N1539" s="238">
        <v>2000</v>
      </c>
      <c r="U1539" s="238" t="s">
        <v>4171</v>
      </c>
      <c r="V1539" s="238" t="s">
        <v>4171</v>
      </c>
      <c r="W1539" s="238" t="s">
        <v>4171</v>
      </c>
    </row>
    <row r="1540" spans="1:28" x14ac:dyDescent="0.2">
      <c r="A1540" s="238">
        <v>335236</v>
      </c>
      <c r="B1540" s="238" t="s">
        <v>2927</v>
      </c>
      <c r="C1540" s="238" t="s">
        <v>245</v>
      </c>
      <c r="D1540" s="238" t="s">
        <v>948</v>
      </c>
      <c r="H1540" s="238"/>
      <c r="I1540" s="238" t="s">
        <v>4111</v>
      </c>
      <c r="N1540" s="238">
        <v>2000</v>
      </c>
      <c r="U1540" s="238" t="s">
        <v>4171</v>
      </c>
      <c r="V1540" s="238" t="s">
        <v>4171</v>
      </c>
      <c r="W1540" s="238" t="s">
        <v>4171</v>
      </c>
    </row>
    <row r="1541" spans="1:28" x14ac:dyDescent="0.2">
      <c r="A1541" s="238">
        <v>336548</v>
      </c>
      <c r="B1541" s="238" t="s">
        <v>2140</v>
      </c>
      <c r="C1541" s="238" t="s">
        <v>210</v>
      </c>
      <c r="D1541" s="238" t="s">
        <v>948</v>
      </c>
      <c r="H1541" s="238"/>
      <c r="I1541" s="238" t="s">
        <v>4111</v>
      </c>
      <c r="N1541" s="238">
        <v>2000</v>
      </c>
      <c r="V1541" s="238" t="s">
        <v>4171</v>
      </c>
      <c r="W1541" s="238" t="s">
        <v>4171</v>
      </c>
    </row>
    <row r="1542" spans="1:28" x14ac:dyDescent="0.2">
      <c r="A1542" s="238">
        <v>326642</v>
      </c>
      <c r="B1542" s="238" t="s">
        <v>2275</v>
      </c>
      <c r="C1542" s="238" t="s">
        <v>290</v>
      </c>
      <c r="D1542" s="238" t="s">
        <v>948</v>
      </c>
      <c r="H1542" s="238"/>
      <c r="I1542" s="238" t="s">
        <v>4111</v>
      </c>
      <c r="N1542" s="238">
        <v>2000</v>
      </c>
      <c r="S1542" s="238" t="s">
        <v>4171</v>
      </c>
      <c r="T1542" s="238" t="s">
        <v>4171</v>
      </c>
      <c r="U1542" s="238" t="s">
        <v>4171</v>
      </c>
      <c r="V1542" s="238" t="s">
        <v>4171</v>
      </c>
      <c r="W1542" s="238" t="s">
        <v>4171</v>
      </c>
      <c r="AB1542" s="238" t="s">
        <v>7213</v>
      </c>
    </row>
    <row r="1543" spans="1:28" x14ac:dyDescent="0.2">
      <c r="A1543" s="238">
        <v>336448</v>
      </c>
      <c r="B1543" s="238" t="s">
        <v>2102</v>
      </c>
      <c r="C1543" s="238" t="s">
        <v>2103</v>
      </c>
      <c r="D1543" s="238" t="s">
        <v>948</v>
      </c>
      <c r="H1543" s="238"/>
      <c r="I1543" s="238" t="s">
        <v>4111</v>
      </c>
      <c r="N1543" s="238">
        <v>2000</v>
      </c>
      <c r="U1543" s="238" t="s">
        <v>4171</v>
      </c>
      <c r="V1543" s="238" t="s">
        <v>4171</v>
      </c>
      <c r="W1543" s="238" t="s">
        <v>4171</v>
      </c>
    </row>
    <row r="1544" spans="1:28" x14ac:dyDescent="0.2">
      <c r="A1544" s="238">
        <v>334648</v>
      </c>
      <c r="B1544" s="238" t="s">
        <v>2652</v>
      </c>
      <c r="C1544" s="238" t="s">
        <v>388</v>
      </c>
      <c r="D1544" s="238" t="s">
        <v>2653</v>
      </c>
      <c r="E1544" s="238" t="s">
        <v>66</v>
      </c>
      <c r="F1544" s="239">
        <v>34851</v>
      </c>
      <c r="G1544" s="238" t="s">
        <v>4000</v>
      </c>
      <c r="H1544" s="238" t="s">
        <v>4110</v>
      </c>
      <c r="I1544" s="238" t="s">
        <v>4111</v>
      </c>
      <c r="J1544" s="238" t="s">
        <v>5335</v>
      </c>
      <c r="L1544" s="238" t="s">
        <v>86</v>
      </c>
      <c r="X1544" s="238" t="s">
        <v>5514</v>
      </c>
      <c r="Y1544" s="238" t="s">
        <v>5514</v>
      </c>
      <c r="Z1544" s="238" t="s">
        <v>5515</v>
      </c>
      <c r="AA1544" s="238" t="s">
        <v>5399</v>
      </c>
      <c r="AB1544" s="238" t="s">
        <v>7213</v>
      </c>
    </row>
    <row r="1545" spans="1:28" x14ac:dyDescent="0.2">
      <c r="A1545" s="238">
        <v>333711</v>
      </c>
      <c r="B1545" s="238" t="s">
        <v>642</v>
      </c>
      <c r="C1545" s="238" t="s">
        <v>195</v>
      </c>
      <c r="D1545" s="238" t="s">
        <v>1036</v>
      </c>
      <c r="H1545" s="238"/>
      <c r="I1545" s="238" t="s">
        <v>4111</v>
      </c>
      <c r="N1545" s="238">
        <v>2000</v>
      </c>
      <c r="S1545" s="238" t="s">
        <v>4171</v>
      </c>
      <c r="T1545" s="238" t="s">
        <v>4171</v>
      </c>
      <c r="U1545" s="238" t="s">
        <v>4171</v>
      </c>
      <c r="V1545" s="238" t="s">
        <v>4171</v>
      </c>
      <c r="W1545" s="238" t="s">
        <v>4171</v>
      </c>
      <c r="AB1545" s="238" t="s">
        <v>7213</v>
      </c>
    </row>
    <row r="1546" spans="1:28" x14ac:dyDescent="0.2">
      <c r="A1546" s="238">
        <v>338311</v>
      </c>
      <c r="B1546" s="238" t="s">
        <v>3989</v>
      </c>
      <c r="C1546" s="238" t="s">
        <v>310</v>
      </c>
      <c r="D1546" s="238" t="s">
        <v>1036</v>
      </c>
      <c r="E1546" s="238" t="s">
        <v>66</v>
      </c>
      <c r="F1546" s="239">
        <v>36161</v>
      </c>
      <c r="G1546" s="238" t="s">
        <v>102</v>
      </c>
      <c r="H1546" s="238" t="s">
        <v>4110</v>
      </c>
      <c r="I1546" s="238" t="s">
        <v>4111</v>
      </c>
      <c r="J1546" s="238" t="s">
        <v>87</v>
      </c>
      <c r="L1546" s="238" t="s">
        <v>102</v>
      </c>
      <c r="X1546" s="238" t="s">
        <v>6383</v>
      </c>
      <c r="Y1546" s="238" t="s">
        <v>6383</v>
      </c>
      <c r="Z1546" s="238" t="s">
        <v>6384</v>
      </c>
      <c r="AA1546" s="238" t="s">
        <v>6385</v>
      </c>
    </row>
    <row r="1547" spans="1:28" x14ac:dyDescent="0.2">
      <c r="A1547" s="238">
        <v>331972</v>
      </c>
      <c r="B1547" s="238" t="s">
        <v>2853</v>
      </c>
      <c r="C1547" s="238" t="s">
        <v>665</v>
      </c>
      <c r="D1547" s="238" t="s">
        <v>1007</v>
      </c>
      <c r="H1547" s="238"/>
      <c r="I1547" s="238" t="s">
        <v>4111</v>
      </c>
      <c r="N1547" s="238">
        <v>2000</v>
      </c>
      <c r="R1547" s="238" t="s">
        <v>4171</v>
      </c>
      <c r="S1547" s="238" t="s">
        <v>4171</v>
      </c>
      <c r="U1547" s="238" t="s">
        <v>4171</v>
      </c>
      <c r="V1547" s="238" t="s">
        <v>4171</v>
      </c>
      <c r="W1547" s="238" t="s">
        <v>4171</v>
      </c>
      <c r="AB1547" s="238" t="s">
        <v>7213</v>
      </c>
    </row>
    <row r="1548" spans="1:28" x14ac:dyDescent="0.2">
      <c r="A1548" s="238">
        <v>327830</v>
      </c>
      <c r="B1548" s="238" t="s">
        <v>4490</v>
      </c>
      <c r="C1548" s="238" t="s">
        <v>205</v>
      </c>
      <c r="D1548" s="238" t="s">
        <v>4709</v>
      </c>
      <c r="H1548" s="238"/>
      <c r="I1548" s="238" t="s">
        <v>4111</v>
      </c>
      <c r="N1548" s="238">
        <v>2000</v>
      </c>
      <c r="AB1548" s="238" t="s">
        <v>7214</v>
      </c>
    </row>
    <row r="1549" spans="1:28" x14ac:dyDescent="0.2">
      <c r="A1549" s="238">
        <v>334769</v>
      </c>
      <c r="B1549" s="238" t="s">
        <v>2677</v>
      </c>
      <c r="C1549" s="238" t="s">
        <v>196</v>
      </c>
      <c r="D1549" s="238" t="s">
        <v>820</v>
      </c>
      <c r="H1549" s="238"/>
      <c r="I1549" s="238" t="s">
        <v>4111</v>
      </c>
      <c r="N1549" s="238">
        <v>2000</v>
      </c>
      <c r="S1549" s="238" t="s">
        <v>4171</v>
      </c>
      <c r="T1549" s="238" t="s">
        <v>4171</v>
      </c>
      <c r="U1549" s="238" t="s">
        <v>4171</v>
      </c>
      <c r="V1549" s="238" t="s">
        <v>4171</v>
      </c>
      <c r="W1549" s="238" t="s">
        <v>4171</v>
      </c>
      <c r="AB1549" s="238" t="s">
        <v>7213</v>
      </c>
    </row>
    <row r="1550" spans="1:28" x14ac:dyDescent="0.2">
      <c r="A1550" s="238">
        <v>335417</v>
      </c>
      <c r="B1550" s="238" t="s">
        <v>2992</v>
      </c>
      <c r="C1550" s="238" t="s">
        <v>198</v>
      </c>
      <c r="D1550" s="238" t="s">
        <v>2993</v>
      </c>
      <c r="H1550" s="238"/>
      <c r="I1550" s="238" t="s">
        <v>4111</v>
      </c>
      <c r="N1550" s="238">
        <v>2000</v>
      </c>
      <c r="U1550" s="238" t="s">
        <v>4171</v>
      </c>
      <c r="V1550" s="238" t="s">
        <v>4171</v>
      </c>
      <c r="W1550" s="238" t="s">
        <v>4171</v>
      </c>
    </row>
    <row r="1551" spans="1:28" x14ac:dyDescent="0.2">
      <c r="A1551" s="238">
        <v>338500</v>
      </c>
      <c r="B1551" s="238" t="s">
        <v>4749</v>
      </c>
      <c r="C1551" s="238" t="s">
        <v>4750</v>
      </c>
      <c r="D1551" s="238" t="s">
        <v>4751</v>
      </c>
      <c r="H1551" s="238"/>
      <c r="I1551" s="238" t="s">
        <v>4111</v>
      </c>
      <c r="N1551" s="238">
        <v>2000</v>
      </c>
      <c r="W1551" s="238" t="s">
        <v>4171</v>
      </c>
    </row>
    <row r="1552" spans="1:28" x14ac:dyDescent="0.2">
      <c r="A1552" s="238">
        <v>335628</v>
      </c>
      <c r="B1552" s="238" t="s">
        <v>3048</v>
      </c>
      <c r="C1552" s="238" t="s">
        <v>331</v>
      </c>
      <c r="D1552" s="238" t="s">
        <v>3049</v>
      </c>
      <c r="H1552" s="238"/>
      <c r="I1552" s="238" t="s">
        <v>4111</v>
      </c>
      <c r="N1552" s="238">
        <v>2000</v>
      </c>
      <c r="U1552" s="238" t="s">
        <v>4171</v>
      </c>
      <c r="V1552" s="238" t="s">
        <v>4171</v>
      </c>
      <c r="W1552" s="238" t="s">
        <v>4171</v>
      </c>
    </row>
    <row r="1553" spans="1:28" x14ac:dyDescent="0.2">
      <c r="A1553" s="238">
        <v>333007</v>
      </c>
      <c r="B1553" s="238" t="s">
        <v>4096</v>
      </c>
      <c r="C1553" s="238" t="s">
        <v>899</v>
      </c>
      <c r="D1553" s="238" t="s">
        <v>3503</v>
      </c>
      <c r="E1553" s="238" t="s">
        <v>65</v>
      </c>
      <c r="F1553" s="239">
        <v>33526</v>
      </c>
      <c r="G1553" s="238" t="s">
        <v>4531</v>
      </c>
      <c r="H1553" s="238" t="s">
        <v>4110</v>
      </c>
      <c r="I1553" s="238" t="s">
        <v>4111</v>
      </c>
      <c r="J1553" s="238" t="s">
        <v>191</v>
      </c>
      <c r="L1553" s="238" t="s">
        <v>102</v>
      </c>
      <c r="X1553" s="238" t="s">
        <v>5617</v>
      </c>
      <c r="Y1553" s="238" t="s">
        <v>5617</v>
      </c>
      <c r="Z1553" s="238" t="s">
        <v>5618</v>
      </c>
      <c r="AA1553" s="238" t="s">
        <v>5111</v>
      </c>
    </row>
    <row r="1554" spans="1:28" x14ac:dyDescent="0.2">
      <c r="A1554" s="238">
        <v>337889</v>
      </c>
      <c r="B1554" s="238" t="s">
        <v>3801</v>
      </c>
      <c r="C1554" s="238" t="s">
        <v>203</v>
      </c>
      <c r="D1554" s="238" t="s">
        <v>3497</v>
      </c>
      <c r="H1554" s="238"/>
      <c r="I1554" s="238" t="s">
        <v>4111</v>
      </c>
      <c r="N1554" s="238">
        <v>2000</v>
      </c>
      <c r="W1554" s="238" t="s">
        <v>4171</v>
      </c>
    </row>
    <row r="1555" spans="1:28" x14ac:dyDescent="0.2">
      <c r="A1555" s="238">
        <v>334587</v>
      </c>
      <c r="B1555" s="238" t="s">
        <v>2639</v>
      </c>
      <c r="C1555" s="238" t="s">
        <v>267</v>
      </c>
      <c r="D1555" s="238" t="s">
        <v>927</v>
      </c>
      <c r="H1555" s="238"/>
      <c r="I1555" s="238" t="s">
        <v>4111</v>
      </c>
      <c r="N1555" s="238">
        <v>2000</v>
      </c>
      <c r="S1555" s="238" t="s">
        <v>4171</v>
      </c>
      <c r="T1555" s="238" t="s">
        <v>4171</v>
      </c>
      <c r="U1555" s="238" t="s">
        <v>4171</v>
      </c>
      <c r="V1555" s="238" t="s">
        <v>4171</v>
      </c>
      <c r="W1555" s="238" t="s">
        <v>4171</v>
      </c>
      <c r="AB1555" s="238" t="s">
        <v>7213</v>
      </c>
    </row>
    <row r="1556" spans="1:28" x14ac:dyDescent="0.2">
      <c r="A1556" s="238">
        <v>332749</v>
      </c>
      <c r="B1556" s="238" t="s">
        <v>1247</v>
      </c>
      <c r="C1556" s="238" t="s">
        <v>2410</v>
      </c>
      <c r="D1556" s="238" t="s">
        <v>927</v>
      </c>
      <c r="H1556" s="238"/>
      <c r="I1556" s="238" t="s">
        <v>4111</v>
      </c>
      <c r="N1556" s="238">
        <v>2000</v>
      </c>
      <c r="S1556" s="238" t="s">
        <v>4171</v>
      </c>
      <c r="T1556" s="238" t="s">
        <v>4171</v>
      </c>
      <c r="U1556" s="238" t="s">
        <v>4171</v>
      </c>
      <c r="V1556" s="238" t="s">
        <v>4171</v>
      </c>
      <c r="W1556" s="238" t="s">
        <v>4171</v>
      </c>
      <c r="AB1556" s="238" t="s">
        <v>7213</v>
      </c>
    </row>
    <row r="1557" spans="1:28" x14ac:dyDescent="0.2">
      <c r="A1557" s="238">
        <v>321703</v>
      </c>
      <c r="B1557" s="238" t="s">
        <v>2232</v>
      </c>
      <c r="C1557" s="238" t="s">
        <v>485</v>
      </c>
      <c r="D1557" s="238" t="s">
        <v>2233</v>
      </c>
      <c r="H1557" s="238"/>
      <c r="I1557" s="238" t="s">
        <v>4111</v>
      </c>
      <c r="N1557" s="238">
        <v>2000</v>
      </c>
      <c r="S1557" s="238" t="s">
        <v>4171</v>
      </c>
      <c r="T1557" s="238" t="s">
        <v>4171</v>
      </c>
      <c r="U1557" s="238" t="s">
        <v>4171</v>
      </c>
      <c r="V1557" s="238" t="s">
        <v>4171</v>
      </c>
      <c r="W1557" s="238" t="s">
        <v>4171</v>
      </c>
      <c r="AB1557" s="238" t="s">
        <v>7213</v>
      </c>
    </row>
    <row r="1558" spans="1:28" x14ac:dyDescent="0.2">
      <c r="A1558" s="238">
        <v>337018</v>
      </c>
      <c r="B1558" s="238" t="s">
        <v>2183</v>
      </c>
      <c r="C1558" s="238" t="s">
        <v>224</v>
      </c>
      <c r="D1558" s="238" t="s">
        <v>2184</v>
      </c>
      <c r="H1558" s="238"/>
      <c r="I1558" s="238" t="s">
        <v>4111</v>
      </c>
      <c r="N1558" s="238">
        <v>2000</v>
      </c>
      <c r="V1558" s="238" t="s">
        <v>4171</v>
      </c>
      <c r="W1558" s="238" t="s">
        <v>4171</v>
      </c>
    </row>
    <row r="1559" spans="1:28" x14ac:dyDescent="0.2">
      <c r="A1559" s="238">
        <v>333207</v>
      </c>
      <c r="B1559" s="238" t="s">
        <v>1328</v>
      </c>
      <c r="C1559" s="238" t="s">
        <v>196</v>
      </c>
      <c r="D1559" s="238" t="s">
        <v>1329</v>
      </c>
      <c r="H1559" s="238"/>
      <c r="I1559" s="238" t="s">
        <v>4111</v>
      </c>
      <c r="N1559" s="238">
        <v>2000</v>
      </c>
      <c r="U1559" s="238" t="s">
        <v>4171</v>
      </c>
      <c r="V1559" s="238" t="s">
        <v>4171</v>
      </c>
      <c r="W1559" s="238" t="s">
        <v>4171</v>
      </c>
      <c r="AB1559" s="238" t="s">
        <v>7213</v>
      </c>
    </row>
    <row r="1560" spans="1:28" x14ac:dyDescent="0.2">
      <c r="A1560" s="238">
        <v>337408</v>
      </c>
      <c r="B1560" s="238" t="s">
        <v>3563</v>
      </c>
      <c r="C1560" s="238" t="s">
        <v>292</v>
      </c>
      <c r="D1560" s="238" t="s">
        <v>3564</v>
      </c>
      <c r="H1560" s="238"/>
      <c r="I1560" s="238" t="s">
        <v>4111</v>
      </c>
      <c r="N1560" s="238">
        <v>2000</v>
      </c>
      <c r="V1560" s="238" t="s">
        <v>4171</v>
      </c>
      <c r="W1560" s="238" t="s">
        <v>4171</v>
      </c>
    </row>
    <row r="1561" spans="1:28" x14ac:dyDescent="0.2">
      <c r="A1561" s="238">
        <v>334988</v>
      </c>
      <c r="B1561" s="238" t="s">
        <v>2693</v>
      </c>
      <c r="C1561" s="238" t="s">
        <v>1051</v>
      </c>
      <c r="D1561" s="238" t="s">
        <v>4708</v>
      </c>
      <c r="H1561" s="238"/>
      <c r="I1561" s="238" t="s">
        <v>4111</v>
      </c>
      <c r="N1561" s="238">
        <v>2000</v>
      </c>
      <c r="W1561" s="238" t="s">
        <v>4171</v>
      </c>
      <c r="AB1561" s="238" t="s">
        <v>7213</v>
      </c>
    </row>
    <row r="1562" spans="1:28" x14ac:dyDescent="0.2">
      <c r="A1562" s="238">
        <v>334355</v>
      </c>
      <c r="B1562" s="238" t="s">
        <v>2584</v>
      </c>
      <c r="C1562" s="238" t="s">
        <v>2585</v>
      </c>
      <c r="D1562" s="238" t="s">
        <v>1774</v>
      </c>
      <c r="H1562" s="238"/>
      <c r="I1562" s="238" t="s">
        <v>4111</v>
      </c>
      <c r="N1562" s="238">
        <v>2000</v>
      </c>
      <c r="S1562" s="238" t="s">
        <v>4171</v>
      </c>
      <c r="T1562" s="238" t="s">
        <v>4171</v>
      </c>
      <c r="U1562" s="238" t="s">
        <v>4171</v>
      </c>
      <c r="V1562" s="238" t="s">
        <v>4171</v>
      </c>
      <c r="W1562" s="238" t="s">
        <v>4171</v>
      </c>
      <c r="AB1562" s="238" t="s">
        <v>7213</v>
      </c>
    </row>
    <row r="1563" spans="1:28" x14ac:dyDescent="0.2">
      <c r="A1563" s="238">
        <v>335048</v>
      </c>
      <c r="B1563" s="238" t="s">
        <v>194</v>
      </c>
      <c r="C1563" s="238" t="s">
        <v>195</v>
      </c>
      <c r="D1563" s="238" t="s">
        <v>1774</v>
      </c>
      <c r="H1563" s="238"/>
      <c r="I1563" s="238" t="s">
        <v>4111</v>
      </c>
      <c r="N1563" s="238">
        <v>2000</v>
      </c>
      <c r="U1563" s="238" t="s">
        <v>4171</v>
      </c>
      <c r="V1563" s="238" t="s">
        <v>4171</v>
      </c>
      <c r="W1563" s="238" t="s">
        <v>4171</v>
      </c>
    </row>
    <row r="1564" spans="1:28" x14ac:dyDescent="0.2">
      <c r="A1564" s="238">
        <v>336581</v>
      </c>
      <c r="B1564" s="238" t="s">
        <v>3321</v>
      </c>
      <c r="C1564" s="238" t="s">
        <v>203</v>
      </c>
      <c r="D1564" s="238" t="s">
        <v>714</v>
      </c>
      <c r="H1564" s="238"/>
      <c r="I1564" s="238" t="s">
        <v>4111</v>
      </c>
      <c r="N1564" s="238">
        <v>2000</v>
      </c>
      <c r="V1564" s="238" t="s">
        <v>4171</v>
      </c>
      <c r="W1564" s="238" t="s">
        <v>4171</v>
      </c>
    </row>
    <row r="1565" spans="1:28" x14ac:dyDescent="0.2">
      <c r="A1565" s="238">
        <v>336713</v>
      </c>
      <c r="B1565" s="238" t="s">
        <v>3357</v>
      </c>
      <c r="C1565" s="238" t="s">
        <v>727</v>
      </c>
      <c r="D1565" s="238" t="s">
        <v>300</v>
      </c>
      <c r="E1565" s="238" t="s">
        <v>65</v>
      </c>
      <c r="F1565" s="239">
        <v>35642</v>
      </c>
      <c r="G1565" s="238" t="s">
        <v>6163</v>
      </c>
      <c r="H1565" s="238" t="s">
        <v>4110</v>
      </c>
      <c r="I1565" s="238" t="s">
        <v>4111</v>
      </c>
      <c r="J1565" s="238" t="s">
        <v>85</v>
      </c>
      <c r="L1565" s="238" t="s">
        <v>96</v>
      </c>
      <c r="X1565" s="238" t="s">
        <v>6164</v>
      </c>
      <c r="Y1565" s="238" t="s">
        <v>6164</v>
      </c>
      <c r="Z1565" s="238" t="s">
        <v>6004</v>
      </c>
      <c r="AA1565" s="238" t="s">
        <v>5622</v>
      </c>
    </row>
    <row r="1566" spans="1:28" x14ac:dyDescent="0.2">
      <c r="A1566" s="238">
        <v>334030</v>
      </c>
      <c r="B1566" s="238" t="s">
        <v>1354</v>
      </c>
      <c r="C1566" s="238" t="s">
        <v>260</v>
      </c>
      <c r="D1566" s="238" t="s">
        <v>300</v>
      </c>
      <c r="H1566" s="238"/>
      <c r="I1566" s="238" t="s">
        <v>4111</v>
      </c>
      <c r="N1566" s="238">
        <v>2000</v>
      </c>
      <c r="V1566" s="238" t="s">
        <v>4171</v>
      </c>
      <c r="W1566" s="238" t="s">
        <v>4171</v>
      </c>
      <c r="AB1566" s="238" t="s">
        <v>7213</v>
      </c>
    </row>
    <row r="1567" spans="1:28" x14ac:dyDescent="0.2">
      <c r="A1567" s="238">
        <v>337444</v>
      </c>
      <c r="B1567" s="238" t="s">
        <v>3584</v>
      </c>
      <c r="C1567" s="238" t="s">
        <v>494</v>
      </c>
      <c r="D1567" s="238" t="s">
        <v>300</v>
      </c>
      <c r="H1567" s="238"/>
      <c r="I1567" s="238" t="s">
        <v>4111</v>
      </c>
      <c r="N1567" s="238">
        <v>2000</v>
      </c>
      <c r="W1567" s="238" t="s">
        <v>4171</v>
      </c>
    </row>
    <row r="1568" spans="1:28" x14ac:dyDescent="0.2">
      <c r="A1568" s="238">
        <v>334685</v>
      </c>
      <c r="B1568" s="238" t="s">
        <v>2664</v>
      </c>
      <c r="C1568" s="238" t="s">
        <v>1855</v>
      </c>
      <c r="D1568" s="238" t="s">
        <v>300</v>
      </c>
      <c r="H1568" s="238"/>
      <c r="I1568" s="238" t="s">
        <v>4111</v>
      </c>
      <c r="N1568" s="238">
        <v>2000</v>
      </c>
      <c r="S1568" s="238" t="s">
        <v>4171</v>
      </c>
      <c r="T1568" s="238" t="s">
        <v>4171</v>
      </c>
      <c r="U1568" s="238" t="s">
        <v>4171</v>
      </c>
      <c r="V1568" s="238" t="s">
        <v>4171</v>
      </c>
      <c r="W1568" s="238" t="s">
        <v>4171</v>
      </c>
      <c r="AB1568" s="238" t="s">
        <v>7213</v>
      </c>
    </row>
    <row r="1569" spans="1:28" x14ac:dyDescent="0.2">
      <c r="A1569" s="238">
        <v>332088</v>
      </c>
      <c r="B1569" s="238" t="s">
        <v>4300</v>
      </c>
      <c r="C1569" s="238" t="s">
        <v>367</v>
      </c>
      <c r="D1569" s="238" t="s">
        <v>300</v>
      </c>
      <c r="H1569" s="238"/>
      <c r="I1569" s="238" t="s">
        <v>4111</v>
      </c>
      <c r="N1569" s="238">
        <v>2000</v>
      </c>
      <c r="AB1569" s="238" t="s">
        <v>7214</v>
      </c>
    </row>
    <row r="1570" spans="1:28" x14ac:dyDescent="0.2">
      <c r="A1570" s="238">
        <v>335434</v>
      </c>
      <c r="B1570" s="238" t="s">
        <v>3000</v>
      </c>
      <c r="C1570" s="238" t="s">
        <v>297</v>
      </c>
      <c r="D1570" s="238" t="s">
        <v>300</v>
      </c>
      <c r="H1570" s="238"/>
      <c r="I1570" s="238" t="s">
        <v>4111</v>
      </c>
      <c r="N1570" s="238">
        <v>2000</v>
      </c>
      <c r="U1570" s="238" t="s">
        <v>4171</v>
      </c>
      <c r="V1570" s="238" t="s">
        <v>4171</v>
      </c>
      <c r="W1570" s="238" t="s">
        <v>4171</v>
      </c>
    </row>
    <row r="1571" spans="1:28" x14ac:dyDescent="0.2">
      <c r="A1571" s="238">
        <v>338663</v>
      </c>
      <c r="B1571" s="238" t="s">
        <v>4896</v>
      </c>
      <c r="C1571" s="238" t="s">
        <v>214</v>
      </c>
      <c r="D1571" s="238" t="s">
        <v>300</v>
      </c>
      <c r="E1571" s="238" t="s">
        <v>65</v>
      </c>
      <c r="F1571" s="239">
        <v>32394</v>
      </c>
      <c r="G1571" s="238" t="s">
        <v>84</v>
      </c>
      <c r="H1571" s="238" t="s">
        <v>4110</v>
      </c>
      <c r="I1571" s="238" t="s">
        <v>4111</v>
      </c>
      <c r="J1571" s="238" t="s">
        <v>85</v>
      </c>
      <c r="K1571" s="238">
        <v>2006</v>
      </c>
      <c r="L1571" s="238" t="s">
        <v>86</v>
      </c>
      <c r="X1571" s="238" t="s">
        <v>6741</v>
      </c>
      <c r="Y1571" s="238" t="s">
        <v>6014</v>
      </c>
      <c r="Z1571" s="238" t="s">
        <v>5571</v>
      </c>
      <c r="AA1571" s="238" t="s">
        <v>5622</v>
      </c>
    </row>
    <row r="1572" spans="1:28" x14ac:dyDescent="0.2">
      <c r="A1572" s="238">
        <v>338715</v>
      </c>
      <c r="B1572" s="238" t="s">
        <v>4670</v>
      </c>
      <c r="C1572" s="238" t="s">
        <v>890</v>
      </c>
      <c r="D1572" s="238" t="s">
        <v>300</v>
      </c>
      <c r="E1572" s="238" t="s">
        <v>65</v>
      </c>
      <c r="F1572" s="239">
        <v>36836</v>
      </c>
      <c r="G1572" s="238" t="s">
        <v>5124</v>
      </c>
      <c r="H1572" s="238" t="s">
        <v>4110</v>
      </c>
      <c r="I1572" s="238" t="s">
        <v>4111</v>
      </c>
      <c r="J1572" s="238" t="s">
        <v>85</v>
      </c>
      <c r="K1572" s="238">
        <v>2018</v>
      </c>
      <c r="L1572" s="238" t="s">
        <v>98</v>
      </c>
      <c r="X1572" s="238" t="s">
        <v>5260</v>
      </c>
      <c r="Y1572" s="238" t="s">
        <v>5261</v>
      </c>
      <c r="Z1572" s="238" t="s">
        <v>5262</v>
      </c>
      <c r="AA1572" s="238" t="s">
        <v>5263</v>
      </c>
    </row>
    <row r="1573" spans="1:28" x14ac:dyDescent="0.2">
      <c r="A1573" s="238">
        <v>332310</v>
      </c>
      <c r="B1573" s="238" t="s">
        <v>1541</v>
      </c>
      <c r="C1573" s="238" t="s">
        <v>623</v>
      </c>
      <c r="D1573" s="238" t="s">
        <v>300</v>
      </c>
      <c r="H1573" s="238"/>
      <c r="I1573" s="238" t="s">
        <v>4111</v>
      </c>
      <c r="N1573" s="238">
        <v>2000</v>
      </c>
      <c r="T1573" s="238" t="s">
        <v>4171</v>
      </c>
      <c r="U1573" s="238" t="s">
        <v>4171</v>
      </c>
      <c r="V1573" s="238" t="s">
        <v>4171</v>
      </c>
      <c r="W1573" s="238" t="s">
        <v>4171</v>
      </c>
      <c r="AB1573" s="238" t="s">
        <v>7213</v>
      </c>
    </row>
    <row r="1574" spans="1:28" x14ac:dyDescent="0.2">
      <c r="A1574" s="238">
        <v>334590</v>
      </c>
      <c r="B1574" s="238" t="s">
        <v>2641</v>
      </c>
      <c r="C1574" s="238" t="s">
        <v>930</v>
      </c>
      <c r="D1574" s="238" t="s">
        <v>206</v>
      </c>
      <c r="H1574" s="238"/>
      <c r="I1574" s="238" t="s">
        <v>4111</v>
      </c>
      <c r="N1574" s="238">
        <v>2000</v>
      </c>
      <c r="S1574" s="238" t="s">
        <v>4171</v>
      </c>
      <c r="T1574" s="238" t="s">
        <v>4171</v>
      </c>
      <c r="U1574" s="238" t="s">
        <v>4171</v>
      </c>
      <c r="V1574" s="238" t="s">
        <v>4171</v>
      </c>
      <c r="W1574" s="238" t="s">
        <v>4171</v>
      </c>
      <c r="AB1574" s="238" t="s">
        <v>7213</v>
      </c>
    </row>
    <row r="1575" spans="1:28" x14ac:dyDescent="0.2">
      <c r="A1575" s="238">
        <v>336264</v>
      </c>
      <c r="B1575" s="238" t="s">
        <v>3228</v>
      </c>
      <c r="C1575" s="238" t="s">
        <v>367</v>
      </c>
      <c r="D1575" s="238" t="s">
        <v>206</v>
      </c>
      <c r="H1575" s="238"/>
      <c r="I1575" s="238" t="s">
        <v>4111</v>
      </c>
      <c r="N1575" s="238">
        <v>2000</v>
      </c>
      <c r="U1575" s="238" t="s">
        <v>4171</v>
      </c>
      <c r="V1575" s="238" t="s">
        <v>4171</v>
      </c>
      <c r="W1575" s="238" t="s">
        <v>4171</v>
      </c>
    </row>
    <row r="1576" spans="1:28" x14ac:dyDescent="0.2">
      <c r="A1576" s="238">
        <v>335355</v>
      </c>
      <c r="B1576" s="238" t="s">
        <v>1843</v>
      </c>
      <c r="C1576" s="238" t="s">
        <v>203</v>
      </c>
      <c r="D1576" s="238" t="s">
        <v>583</v>
      </c>
      <c r="H1576" s="238"/>
      <c r="I1576" s="238" t="s">
        <v>4111</v>
      </c>
      <c r="N1576" s="238">
        <v>2000</v>
      </c>
      <c r="V1576" s="238" t="s">
        <v>4171</v>
      </c>
      <c r="W1576" s="238" t="s">
        <v>4171</v>
      </c>
    </row>
    <row r="1577" spans="1:28" x14ac:dyDescent="0.2">
      <c r="A1577" s="238">
        <v>335634</v>
      </c>
      <c r="B1577" s="238" t="s">
        <v>1906</v>
      </c>
      <c r="C1577" s="238" t="s">
        <v>203</v>
      </c>
      <c r="D1577" s="238" t="s">
        <v>583</v>
      </c>
      <c r="H1577" s="238"/>
      <c r="I1577" s="238" t="s">
        <v>4111</v>
      </c>
      <c r="N1577" s="238">
        <v>2000</v>
      </c>
      <c r="W1577" s="238" t="s">
        <v>4171</v>
      </c>
    </row>
    <row r="1578" spans="1:28" x14ac:dyDescent="0.2">
      <c r="A1578" s="238">
        <v>337311</v>
      </c>
      <c r="B1578" s="238" t="s">
        <v>3525</v>
      </c>
      <c r="C1578" s="238" t="s">
        <v>216</v>
      </c>
      <c r="D1578" s="238" t="s">
        <v>583</v>
      </c>
      <c r="E1578" s="238" t="s">
        <v>65</v>
      </c>
      <c r="F1578" s="239">
        <v>31635</v>
      </c>
      <c r="G1578" s="238" t="s">
        <v>3999</v>
      </c>
      <c r="H1578" s="238" t="s">
        <v>4110</v>
      </c>
      <c r="I1578" s="238" t="s">
        <v>4111</v>
      </c>
      <c r="J1578" s="238" t="s">
        <v>85</v>
      </c>
      <c r="L1578" s="238" t="s">
        <v>100</v>
      </c>
      <c r="X1578" s="238" t="s">
        <v>6175</v>
      </c>
      <c r="Y1578" s="238" t="s">
        <v>6175</v>
      </c>
      <c r="Z1578" s="238" t="s">
        <v>6176</v>
      </c>
      <c r="AA1578" s="238" t="s">
        <v>6177</v>
      </c>
    </row>
    <row r="1579" spans="1:28" x14ac:dyDescent="0.2">
      <c r="A1579" s="238">
        <v>334239</v>
      </c>
      <c r="B1579" s="238" t="s">
        <v>1363</v>
      </c>
      <c r="C1579" s="238" t="s">
        <v>878</v>
      </c>
      <c r="D1579" s="238" t="s">
        <v>583</v>
      </c>
      <c r="H1579" s="238"/>
      <c r="I1579" s="238" t="s">
        <v>4111</v>
      </c>
      <c r="N1579" s="238">
        <v>2000</v>
      </c>
      <c r="U1579" s="238" t="s">
        <v>4171</v>
      </c>
      <c r="V1579" s="238" t="s">
        <v>4171</v>
      </c>
      <c r="W1579" s="238" t="s">
        <v>4171</v>
      </c>
      <c r="AB1579" s="238" t="s">
        <v>7213</v>
      </c>
    </row>
    <row r="1580" spans="1:28" x14ac:dyDescent="0.2">
      <c r="A1580" s="238">
        <v>338027</v>
      </c>
      <c r="B1580" s="238" t="s">
        <v>3873</v>
      </c>
      <c r="C1580" s="238" t="s">
        <v>330</v>
      </c>
      <c r="D1580" s="238" t="s">
        <v>583</v>
      </c>
      <c r="E1580" s="238" t="s">
        <v>65</v>
      </c>
      <c r="F1580" s="239">
        <v>32472</v>
      </c>
      <c r="G1580" s="238" t="s">
        <v>5936</v>
      </c>
      <c r="H1580" s="238" t="s">
        <v>4110</v>
      </c>
      <c r="I1580" s="238" t="s">
        <v>4111</v>
      </c>
      <c r="J1580" s="238" t="s">
        <v>87</v>
      </c>
      <c r="L1580" s="238" t="s">
        <v>100</v>
      </c>
      <c r="X1580" s="238" t="s">
        <v>6324</v>
      </c>
      <c r="Y1580" s="238" t="s">
        <v>6324</v>
      </c>
      <c r="Z1580" s="238" t="s">
        <v>5110</v>
      </c>
      <c r="AA1580" s="238" t="s">
        <v>5111</v>
      </c>
    </row>
    <row r="1581" spans="1:28" x14ac:dyDescent="0.2">
      <c r="A1581" s="238">
        <v>334589</v>
      </c>
      <c r="B1581" s="238" t="s">
        <v>2640</v>
      </c>
      <c r="C1581" s="238" t="s">
        <v>210</v>
      </c>
      <c r="D1581" s="238" t="s">
        <v>583</v>
      </c>
      <c r="H1581" s="238"/>
      <c r="I1581" s="238" t="s">
        <v>4111</v>
      </c>
      <c r="N1581" s="238">
        <v>2000</v>
      </c>
      <c r="S1581" s="238" t="s">
        <v>4171</v>
      </c>
      <c r="T1581" s="238" t="s">
        <v>4171</v>
      </c>
      <c r="U1581" s="238" t="s">
        <v>4171</v>
      </c>
      <c r="V1581" s="238" t="s">
        <v>4171</v>
      </c>
      <c r="W1581" s="238" t="s">
        <v>4171</v>
      </c>
      <c r="AB1581" s="238" t="s">
        <v>7213</v>
      </c>
    </row>
    <row r="1582" spans="1:28" x14ac:dyDescent="0.2">
      <c r="A1582" s="238">
        <v>337815</v>
      </c>
      <c r="B1582" s="238" t="s">
        <v>3769</v>
      </c>
      <c r="C1582" s="238" t="s">
        <v>594</v>
      </c>
      <c r="D1582" s="238" t="s">
        <v>583</v>
      </c>
      <c r="H1582" s="238"/>
      <c r="I1582" s="238" t="s">
        <v>4111</v>
      </c>
      <c r="N1582" s="238">
        <v>2000</v>
      </c>
      <c r="V1582" s="238" t="s">
        <v>4171</v>
      </c>
      <c r="W1582" s="238" t="s">
        <v>4171</v>
      </c>
    </row>
    <row r="1583" spans="1:28" x14ac:dyDescent="0.2">
      <c r="A1583" s="238">
        <v>331548</v>
      </c>
      <c r="B1583" s="238" t="s">
        <v>1012</v>
      </c>
      <c r="C1583" s="238" t="s">
        <v>594</v>
      </c>
      <c r="D1583" s="238" t="s">
        <v>583</v>
      </c>
      <c r="H1583" s="238"/>
      <c r="I1583" s="238" t="s">
        <v>4111</v>
      </c>
      <c r="N1583" s="238">
        <v>2000</v>
      </c>
      <c r="V1583" s="238" t="s">
        <v>4171</v>
      </c>
      <c r="W1583" s="238" t="s">
        <v>4171</v>
      </c>
    </row>
    <row r="1584" spans="1:28" x14ac:dyDescent="0.2">
      <c r="A1584" s="238">
        <v>338682</v>
      </c>
      <c r="B1584" s="238" t="s">
        <v>4912</v>
      </c>
      <c r="C1584" s="238" t="s">
        <v>4488</v>
      </c>
      <c r="D1584" s="238" t="s">
        <v>583</v>
      </c>
      <c r="E1584" s="238" t="s">
        <v>65</v>
      </c>
      <c r="F1584" s="239">
        <v>34706</v>
      </c>
      <c r="G1584" s="238" t="s">
        <v>4605</v>
      </c>
      <c r="H1584" s="238" t="s">
        <v>4110</v>
      </c>
      <c r="I1584" s="238" t="s">
        <v>4111</v>
      </c>
      <c r="J1584" s="238" t="s">
        <v>85</v>
      </c>
      <c r="K1584" s="238">
        <v>2014</v>
      </c>
      <c r="L1584" s="238" t="s">
        <v>86</v>
      </c>
      <c r="X1584" s="238" t="s">
        <v>6777</v>
      </c>
      <c r="Y1584" s="238" t="s">
        <v>6778</v>
      </c>
      <c r="Z1584" s="238" t="s">
        <v>6779</v>
      </c>
      <c r="AA1584" s="238" t="s">
        <v>5870</v>
      </c>
    </row>
    <row r="1585" spans="1:28" x14ac:dyDescent="0.2">
      <c r="A1585" s="238">
        <v>338570</v>
      </c>
      <c r="B1585" s="238" t="s">
        <v>4810</v>
      </c>
      <c r="C1585" s="238" t="s">
        <v>198</v>
      </c>
      <c r="D1585" s="238" t="s">
        <v>583</v>
      </c>
      <c r="E1585" s="238" t="s">
        <v>65</v>
      </c>
      <c r="F1585" s="239">
        <v>32201</v>
      </c>
      <c r="G1585" s="238" t="s">
        <v>6542</v>
      </c>
      <c r="H1585" s="238" t="s">
        <v>4110</v>
      </c>
      <c r="I1585" s="238" t="s">
        <v>4111</v>
      </c>
      <c r="J1585" s="238" t="s">
        <v>87</v>
      </c>
      <c r="K1585" s="238">
        <v>2015</v>
      </c>
      <c r="L1585" s="238" t="s">
        <v>4143</v>
      </c>
      <c r="X1585" s="238" t="s">
        <v>6543</v>
      </c>
      <c r="Y1585" s="238" t="s">
        <v>5183</v>
      </c>
      <c r="Z1585" s="238" t="s">
        <v>6544</v>
      </c>
      <c r="AA1585" s="238" t="s">
        <v>5111</v>
      </c>
    </row>
    <row r="1586" spans="1:28" x14ac:dyDescent="0.2">
      <c r="A1586" s="238">
        <v>336220</v>
      </c>
      <c r="B1586" s="238" t="s">
        <v>1072</v>
      </c>
      <c r="C1586" s="238" t="s">
        <v>645</v>
      </c>
      <c r="D1586" s="238" t="s">
        <v>583</v>
      </c>
      <c r="H1586" s="238"/>
      <c r="I1586" s="238" t="s">
        <v>4111</v>
      </c>
      <c r="N1586" s="238">
        <v>2000</v>
      </c>
      <c r="U1586" s="238" t="s">
        <v>4171</v>
      </c>
      <c r="V1586" s="238" t="s">
        <v>4171</v>
      </c>
      <c r="W1586" s="238" t="s">
        <v>4171</v>
      </c>
    </row>
    <row r="1587" spans="1:28" x14ac:dyDescent="0.2">
      <c r="A1587" s="238">
        <v>338649</v>
      </c>
      <c r="B1587" s="238" t="s">
        <v>4658</v>
      </c>
      <c r="C1587" s="238" t="s">
        <v>195</v>
      </c>
      <c r="D1587" s="238" t="s">
        <v>583</v>
      </c>
      <c r="E1587" s="238" t="s">
        <v>65</v>
      </c>
      <c r="F1587" s="239">
        <v>26604</v>
      </c>
      <c r="G1587" s="238" t="s">
        <v>4026</v>
      </c>
      <c r="H1587" s="238" t="s">
        <v>4110</v>
      </c>
      <c r="I1587" s="238" t="s">
        <v>4111</v>
      </c>
      <c r="J1587" s="238" t="s">
        <v>87</v>
      </c>
      <c r="K1587" s="238">
        <v>2013</v>
      </c>
      <c r="L1587" s="238" t="s">
        <v>86</v>
      </c>
      <c r="X1587" s="238" t="s">
        <v>5220</v>
      </c>
      <c r="Y1587" s="238" t="s">
        <v>5221</v>
      </c>
      <c r="Z1587" s="238" t="s">
        <v>5222</v>
      </c>
      <c r="AA1587" s="238" t="s">
        <v>5223</v>
      </c>
    </row>
    <row r="1588" spans="1:28" x14ac:dyDescent="0.2">
      <c r="A1588" s="238">
        <v>327091</v>
      </c>
      <c r="B1588" s="238" t="s">
        <v>2769</v>
      </c>
      <c r="C1588" s="238" t="s">
        <v>323</v>
      </c>
      <c r="D1588" s="238" t="s">
        <v>583</v>
      </c>
      <c r="H1588" s="238"/>
      <c r="I1588" s="238" t="s">
        <v>4111</v>
      </c>
      <c r="N1588" s="238">
        <v>2000</v>
      </c>
      <c r="R1588" s="238" t="s">
        <v>4171</v>
      </c>
      <c r="S1588" s="238" t="s">
        <v>4171</v>
      </c>
      <c r="U1588" s="238" t="s">
        <v>4171</v>
      </c>
      <c r="V1588" s="238" t="s">
        <v>4171</v>
      </c>
      <c r="W1588" s="238" t="s">
        <v>4171</v>
      </c>
      <c r="AB1588" s="238" t="s">
        <v>7213</v>
      </c>
    </row>
    <row r="1589" spans="1:28" x14ac:dyDescent="0.2">
      <c r="A1589" s="238">
        <v>334016</v>
      </c>
      <c r="B1589" s="238" t="s">
        <v>1353</v>
      </c>
      <c r="C1589" s="238" t="s">
        <v>313</v>
      </c>
      <c r="D1589" s="238" t="s">
        <v>583</v>
      </c>
      <c r="H1589" s="238"/>
      <c r="I1589" s="238" t="s">
        <v>4111</v>
      </c>
      <c r="N1589" s="238">
        <v>2000</v>
      </c>
      <c r="S1589" s="238" t="s">
        <v>4171</v>
      </c>
      <c r="U1589" s="238" t="s">
        <v>4171</v>
      </c>
      <c r="V1589" s="238" t="s">
        <v>4171</v>
      </c>
      <c r="W1589" s="238" t="s">
        <v>4171</v>
      </c>
    </row>
    <row r="1590" spans="1:28" x14ac:dyDescent="0.2">
      <c r="A1590" s="238">
        <v>338972</v>
      </c>
      <c r="B1590" s="238" t="s">
        <v>5096</v>
      </c>
      <c r="C1590" s="238" t="s">
        <v>364</v>
      </c>
      <c r="D1590" s="238" t="s">
        <v>583</v>
      </c>
      <c r="E1590" s="238" t="s">
        <v>65</v>
      </c>
      <c r="F1590" s="239">
        <v>34335</v>
      </c>
      <c r="G1590" s="238" t="s">
        <v>86</v>
      </c>
      <c r="H1590" s="238" t="s">
        <v>4110</v>
      </c>
      <c r="I1590" s="238" t="s">
        <v>4111</v>
      </c>
      <c r="J1590" s="238" t="s">
        <v>85</v>
      </c>
      <c r="K1590" s="238">
        <v>2012</v>
      </c>
      <c r="L1590" s="238" t="s">
        <v>86</v>
      </c>
      <c r="X1590" s="238" t="s">
        <v>7192</v>
      </c>
      <c r="Y1590" s="238" t="s">
        <v>7193</v>
      </c>
      <c r="Z1590" s="238" t="s">
        <v>7194</v>
      </c>
      <c r="AA1590" s="238" t="s">
        <v>5123</v>
      </c>
    </row>
    <row r="1591" spans="1:28" x14ac:dyDescent="0.2">
      <c r="A1591" s="238">
        <v>332151</v>
      </c>
      <c r="B1591" s="238" t="s">
        <v>2390</v>
      </c>
      <c r="C1591" s="238" t="s">
        <v>195</v>
      </c>
      <c r="D1591" s="238" t="s">
        <v>503</v>
      </c>
      <c r="H1591" s="238"/>
      <c r="I1591" s="238" t="s">
        <v>4111</v>
      </c>
      <c r="N1591" s="238">
        <v>2000</v>
      </c>
      <c r="S1591" s="238" t="s">
        <v>4171</v>
      </c>
      <c r="T1591" s="238" t="s">
        <v>4171</v>
      </c>
      <c r="U1591" s="238" t="s">
        <v>4171</v>
      </c>
      <c r="V1591" s="238" t="s">
        <v>4171</v>
      </c>
      <c r="W1591" s="238" t="s">
        <v>4171</v>
      </c>
      <c r="AB1591" s="238" t="s">
        <v>7213</v>
      </c>
    </row>
    <row r="1592" spans="1:28" x14ac:dyDescent="0.2">
      <c r="A1592" s="238">
        <v>336404</v>
      </c>
      <c r="B1592" s="238" t="s">
        <v>3278</v>
      </c>
      <c r="C1592" s="238" t="s">
        <v>203</v>
      </c>
      <c r="D1592" s="238" t="s">
        <v>2078</v>
      </c>
      <c r="H1592" s="238"/>
      <c r="I1592" s="238" t="s">
        <v>4111</v>
      </c>
      <c r="N1592" s="238">
        <v>2000</v>
      </c>
      <c r="U1592" s="238" t="s">
        <v>4171</v>
      </c>
      <c r="V1592" s="238" t="s">
        <v>4171</v>
      </c>
      <c r="W1592" s="238" t="s">
        <v>4171</v>
      </c>
    </row>
    <row r="1593" spans="1:28" x14ac:dyDescent="0.2">
      <c r="A1593" s="238">
        <v>334571</v>
      </c>
      <c r="B1593" s="238" t="s">
        <v>2635</v>
      </c>
      <c r="C1593" s="238" t="s">
        <v>999</v>
      </c>
      <c r="D1593" s="238" t="s">
        <v>2078</v>
      </c>
      <c r="E1593" s="238" t="s">
        <v>65</v>
      </c>
      <c r="F1593" s="239">
        <v>35835</v>
      </c>
      <c r="G1593" s="238" t="s">
        <v>3998</v>
      </c>
      <c r="H1593" s="238" t="s">
        <v>4110</v>
      </c>
      <c r="I1593" s="238" t="s">
        <v>4111</v>
      </c>
      <c r="J1593" s="238" t="s">
        <v>85</v>
      </c>
      <c r="L1593" s="238" t="s">
        <v>86</v>
      </c>
      <c r="X1593" s="238" t="s">
        <v>5510</v>
      </c>
      <c r="Y1593" s="238" t="s">
        <v>5510</v>
      </c>
      <c r="Z1593" s="238" t="s">
        <v>5511</v>
      </c>
      <c r="AA1593" s="238" t="s">
        <v>5117</v>
      </c>
      <c r="AB1593" s="238" t="s">
        <v>7213</v>
      </c>
    </row>
    <row r="1594" spans="1:28" x14ac:dyDescent="0.2">
      <c r="A1594" s="238">
        <v>336342</v>
      </c>
      <c r="B1594" s="238" t="s">
        <v>2077</v>
      </c>
      <c r="C1594" s="238" t="s">
        <v>1210</v>
      </c>
      <c r="D1594" s="238" t="s">
        <v>2078</v>
      </c>
      <c r="H1594" s="238"/>
      <c r="I1594" s="238" t="s">
        <v>4111</v>
      </c>
      <c r="N1594" s="238">
        <v>2000</v>
      </c>
      <c r="U1594" s="238" t="s">
        <v>4171</v>
      </c>
      <c r="V1594" s="238" t="s">
        <v>4171</v>
      </c>
      <c r="W1594" s="238" t="s">
        <v>4171</v>
      </c>
    </row>
    <row r="1595" spans="1:28" x14ac:dyDescent="0.2">
      <c r="A1595" s="238">
        <v>334526</v>
      </c>
      <c r="B1595" s="238" t="s">
        <v>2621</v>
      </c>
      <c r="C1595" s="238" t="s">
        <v>733</v>
      </c>
      <c r="D1595" s="238" t="s">
        <v>2078</v>
      </c>
      <c r="H1595" s="238"/>
      <c r="I1595" s="238" t="s">
        <v>4111</v>
      </c>
      <c r="N1595" s="238">
        <v>2000</v>
      </c>
      <c r="S1595" s="238" t="s">
        <v>4171</v>
      </c>
      <c r="T1595" s="238" t="s">
        <v>4171</v>
      </c>
      <c r="U1595" s="238" t="s">
        <v>4171</v>
      </c>
      <c r="V1595" s="238" t="s">
        <v>4171</v>
      </c>
      <c r="W1595" s="238" t="s">
        <v>4171</v>
      </c>
      <c r="AB1595" s="238" t="s">
        <v>7213</v>
      </c>
    </row>
    <row r="1596" spans="1:28" x14ac:dyDescent="0.2">
      <c r="A1596" s="238">
        <v>337959</v>
      </c>
      <c r="B1596" s="238" t="s">
        <v>3837</v>
      </c>
      <c r="C1596" s="238" t="s">
        <v>216</v>
      </c>
      <c r="D1596" s="238" t="s">
        <v>541</v>
      </c>
      <c r="E1596" s="238" t="s">
        <v>65</v>
      </c>
      <c r="F1596" s="239">
        <v>36424</v>
      </c>
      <c r="G1596" s="238" t="s">
        <v>4020</v>
      </c>
      <c r="H1596" s="238" t="s">
        <v>4110</v>
      </c>
      <c r="I1596" s="238" t="s">
        <v>4111</v>
      </c>
      <c r="J1596" s="238" t="s">
        <v>87</v>
      </c>
      <c r="L1596" s="238" t="s">
        <v>100</v>
      </c>
      <c r="O1596" s="238">
        <v>1943</v>
      </c>
      <c r="P1596" s="239">
        <v>44593</v>
      </c>
      <c r="Q1596" s="238">
        <v>14000</v>
      </c>
      <c r="X1596" s="238" t="s">
        <v>6060</v>
      </c>
      <c r="Y1596" s="238" t="s">
        <v>6060</v>
      </c>
      <c r="Z1596" s="238" t="s">
        <v>5917</v>
      </c>
      <c r="AA1596" s="238" t="s">
        <v>5389</v>
      </c>
    </row>
    <row r="1597" spans="1:28" x14ac:dyDescent="0.2">
      <c r="A1597" s="238">
        <v>332334</v>
      </c>
      <c r="B1597" s="238" t="s">
        <v>813</v>
      </c>
      <c r="C1597" s="238" t="s">
        <v>686</v>
      </c>
      <c r="D1597" s="238" t="s">
        <v>541</v>
      </c>
      <c r="H1597" s="238"/>
      <c r="I1597" s="238" t="s">
        <v>4111</v>
      </c>
      <c r="N1597" s="238">
        <v>2000</v>
      </c>
      <c r="S1597" s="238" t="s">
        <v>4171</v>
      </c>
      <c r="T1597" s="238" t="s">
        <v>4171</v>
      </c>
      <c r="U1597" s="238" t="s">
        <v>4171</v>
      </c>
      <c r="V1597" s="238" t="s">
        <v>4171</v>
      </c>
      <c r="W1597" s="238" t="s">
        <v>4171</v>
      </c>
      <c r="AB1597" s="238" t="s">
        <v>7213</v>
      </c>
    </row>
    <row r="1598" spans="1:28" x14ac:dyDescent="0.2">
      <c r="A1598" s="238">
        <v>335217</v>
      </c>
      <c r="B1598" s="238" t="s">
        <v>2921</v>
      </c>
      <c r="C1598" s="238" t="s">
        <v>210</v>
      </c>
      <c r="D1598" s="238" t="s">
        <v>541</v>
      </c>
      <c r="H1598" s="238"/>
      <c r="I1598" s="238" t="s">
        <v>4111</v>
      </c>
      <c r="N1598" s="238">
        <v>2000</v>
      </c>
      <c r="U1598" s="238" t="s">
        <v>4171</v>
      </c>
      <c r="V1598" s="238" t="s">
        <v>4171</v>
      </c>
      <c r="W1598" s="238" t="s">
        <v>4171</v>
      </c>
    </row>
    <row r="1599" spans="1:28" x14ac:dyDescent="0.2">
      <c r="A1599" s="238">
        <v>329011</v>
      </c>
      <c r="B1599" s="238" t="s">
        <v>2302</v>
      </c>
      <c r="C1599" s="238" t="s">
        <v>1146</v>
      </c>
      <c r="D1599" s="238" t="s">
        <v>541</v>
      </c>
      <c r="H1599" s="238"/>
      <c r="I1599" s="238" t="s">
        <v>4111</v>
      </c>
      <c r="N1599" s="238">
        <v>2000</v>
      </c>
      <c r="S1599" s="238" t="s">
        <v>4171</v>
      </c>
      <c r="T1599" s="238" t="s">
        <v>4171</v>
      </c>
      <c r="U1599" s="238" t="s">
        <v>4171</v>
      </c>
      <c r="V1599" s="238" t="s">
        <v>4171</v>
      </c>
      <c r="W1599" s="238" t="s">
        <v>4171</v>
      </c>
      <c r="AB1599" s="238" t="s">
        <v>7213</v>
      </c>
    </row>
    <row r="1600" spans="1:28" x14ac:dyDescent="0.2">
      <c r="A1600" s="238">
        <v>330482</v>
      </c>
      <c r="B1600" s="238" t="s">
        <v>1330</v>
      </c>
      <c r="C1600" s="238" t="s">
        <v>198</v>
      </c>
      <c r="D1600" s="238" t="s">
        <v>541</v>
      </c>
      <c r="H1600" s="238"/>
      <c r="I1600" s="238" t="s">
        <v>4111</v>
      </c>
      <c r="N1600" s="238">
        <v>2000</v>
      </c>
      <c r="S1600" s="238" t="s">
        <v>4171</v>
      </c>
      <c r="T1600" s="238" t="s">
        <v>4171</v>
      </c>
      <c r="U1600" s="238" t="s">
        <v>4171</v>
      </c>
      <c r="V1600" s="238" t="s">
        <v>4171</v>
      </c>
      <c r="W1600" s="238" t="s">
        <v>4171</v>
      </c>
      <c r="AB1600" s="238" t="s">
        <v>7213</v>
      </c>
    </row>
    <row r="1601" spans="1:28" x14ac:dyDescent="0.2">
      <c r="A1601" s="238">
        <v>336248</v>
      </c>
      <c r="B1601" s="238" t="s">
        <v>1116</v>
      </c>
      <c r="C1601" s="238" t="s">
        <v>1137</v>
      </c>
      <c r="D1601" s="238" t="s">
        <v>541</v>
      </c>
      <c r="H1601" s="238"/>
      <c r="I1601" s="238" t="s">
        <v>4111</v>
      </c>
      <c r="N1601" s="238">
        <v>2000</v>
      </c>
      <c r="V1601" s="238" t="s">
        <v>4171</v>
      </c>
      <c r="W1601" s="238" t="s">
        <v>4171</v>
      </c>
    </row>
    <row r="1602" spans="1:28" x14ac:dyDescent="0.2">
      <c r="A1602" s="238">
        <v>332911</v>
      </c>
      <c r="B1602" s="238" t="s">
        <v>4438</v>
      </c>
      <c r="C1602" s="238" t="s">
        <v>4439</v>
      </c>
      <c r="D1602" s="238" t="s">
        <v>541</v>
      </c>
      <c r="H1602" s="238"/>
      <c r="I1602" s="238" t="s">
        <v>4111</v>
      </c>
      <c r="N1602" s="238">
        <v>2000</v>
      </c>
      <c r="AB1602" s="238" t="s">
        <v>7214</v>
      </c>
    </row>
    <row r="1603" spans="1:28" x14ac:dyDescent="0.2">
      <c r="A1603" s="238">
        <v>334524</v>
      </c>
      <c r="B1603" s="238" t="s">
        <v>1667</v>
      </c>
      <c r="C1603" s="238" t="s">
        <v>953</v>
      </c>
      <c r="D1603" s="238" t="s">
        <v>541</v>
      </c>
      <c r="H1603" s="238"/>
      <c r="I1603" s="238" t="s">
        <v>4111</v>
      </c>
      <c r="N1603" s="238">
        <v>2000</v>
      </c>
      <c r="T1603" s="238" t="s">
        <v>4171</v>
      </c>
      <c r="U1603" s="238" t="s">
        <v>4171</v>
      </c>
      <c r="V1603" s="238" t="s">
        <v>4171</v>
      </c>
      <c r="W1603" s="238" t="s">
        <v>4171</v>
      </c>
      <c r="AB1603" s="238" t="s">
        <v>7213</v>
      </c>
    </row>
    <row r="1604" spans="1:28" x14ac:dyDescent="0.2">
      <c r="A1604" s="238">
        <v>334056</v>
      </c>
      <c r="B1604" s="238" t="s">
        <v>2518</v>
      </c>
      <c r="C1604" s="238" t="s">
        <v>196</v>
      </c>
      <c r="D1604" s="238" t="s">
        <v>541</v>
      </c>
      <c r="H1604" s="238"/>
      <c r="I1604" s="238" t="s">
        <v>4111</v>
      </c>
      <c r="N1604" s="238">
        <v>2000</v>
      </c>
      <c r="S1604" s="238" t="s">
        <v>4171</v>
      </c>
      <c r="T1604" s="238" t="s">
        <v>4171</v>
      </c>
      <c r="U1604" s="238" t="s">
        <v>4171</v>
      </c>
      <c r="V1604" s="238" t="s">
        <v>4171</v>
      </c>
      <c r="W1604" s="238" t="s">
        <v>4171</v>
      </c>
      <c r="AB1604" s="238" t="s">
        <v>7213</v>
      </c>
    </row>
    <row r="1605" spans="1:28" x14ac:dyDescent="0.2">
      <c r="A1605" s="238">
        <v>336998</v>
      </c>
      <c r="B1605" s="238" t="s">
        <v>3412</v>
      </c>
      <c r="C1605" s="238" t="s">
        <v>196</v>
      </c>
      <c r="D1605" s="238" t="s">
        <v>541</v>
      </c>
      <c r="H1605" s="238"/>
      <c r="I1605" s="238" t="s">
        <v>4111</v>
      </c>
      <c r="N1605" s="238">
        <v>2000</v>
      </c>
      <c r="V1605" s="238" t="s">
        <v>4171</v>
      </c>
      <c r="W1605" s="238" t="s">
        <v>4171</v>
      </c>
    </row>
    <row r="1606" spans="1:28" x14ac:dyDescent="0.2">
      <c r="A1606" s="238">
        <v>335427</v>
      </c>
      <c r="B1606" s="238" t="s">
        <v>2998</v>
      </c>
      <c r="C1606" s="238" t="s">
        <v>373</v>
      </c>
      <c r="D1606" s="238" t="s">
        <v>541</v>
      </c>
      <c r="H1606" s="238"/>
      <c r="I1606" s="238" t="s">
        <v>4111</v>
      </c>
      <c r="N1606" s="238">
        <v>2000</v>
      </c>
      <c r="U1606" s="238" t="s">
        <v>4171</v>
      </c>
      <c r="V1606" s="238" t="s">
        <v>4171</v>
      </c>
      <c r="W1606" s="238" t="s">
        <v>4171</v>
      </c>
    </row>
    <row r="1607" spans="1:28" x14ac:dyDescent="0.2">
      <c r="A1607" s="238">
        <v>334055</v>
      </c>
      <c r="B1607" s="238" t="s">
        <v>1356</v>
      </c>
      <c r="C1607" s="238" t="s">
        <v>205</v>
      </c>
      <c r="D1607" s="238" t="s">
        <v>541</v>
      </c>
      <c r="H1607" s="238"/>
      <c r="I1607" s="238" t="s">
        <v>4111</v>
      </c>
      <c r="N1607" s="238">
        <v>2000</v>
      </c>
      <c r="U1607" s="238" t="s">
        <v>4171</v>
      </c>
      <c r="V1607" s="238" t="s">
        <v>4171</v>
      </c>
      <c r="W1607" s="238" t="s">
        <v>4171</v>
      </c>
      <c r="AB1607" s="238" t="s">
        <v>7213</v>
      </c>
    </row>
    <row r="1608" spans="1:28" x14ac:dyDescent="0.2">
      <c r="A1608" s="238">
        <v>338329</v>
      </c>
      <c r="B1608" s="238" t="s">
        <v>3993</v>
      </c>
      <c r="C1608" s="238" t="s">
        <v>917</v>
      </c>
      <c r="D1608" s="238" t="s">
        <v>7219</v>
      </c>
      <c r="E1608" s="238" t="s">
        <v>65</v>
      </c>
      <c r="F1608" s="239">
        <v>35577</v>
      </c>
      <c r="G1608" s="238" t="s">
        <v>4031</v>
      </c>
      <c r="H1608" s="238" t="s">
        <v>4110</v>
      </c>
      <c r="I1608" s="238" t="s">
        <v>4111</v>
      </c>
      <c r="J1608" s="238" t="s">
        <v>87</v>
      </c>
      <c r="L1608" s="238" t="s">
        <v>84</v>
      </c>
      <c r="X1608" s="238" t="s">
        <v>6386</v>
      </c>
      <c r="Y1608" s="238" t="s">
        <v>6386</v>
      </c>
      <c r="Z1608" s="238" t="s">
        <v>5542</v>
      </c>
      <c r="AA1608" s="238" t="s">
        <v>5892</v>
      </c>
    </row>
    <row r="1609" spans="1:28" x14ac:dyDescent="0.2">
      <c r="A1609" s="238">
        <v>334007</v>
      </c>
      <c r="B1609" s="238" t="s">
        <v>1607</v>
      </c>
      <c r="C1609" s="238" t="s">
        <v>205</v>
      </c>
      <c r="D1609" s="238" t="s">
        <v>1608</v>
      </c>
      <c r="H1609" s="238"/>
      <c r="I1609" s="238" t="s">
        <v>4111</v>
      </c>
      <c r="N1609" s="238">
        <v>2000</v>
      </c>
      <c r="T1609" s="238" t="s">
        <v>4171</v>
      </c>
      <c r="U1609" s="238" t="s">
        <v>4171</v>
      </c>
      <c r="V1609" s="238" t="s">
        <v>4171</v>
      </c>
      <c r="W1609" s="238" t="s">
        <v>4171</v>
      </c>
      <c r="AB1609" s="238" t="s">
        <v>7213</v>
      </c>
    </row>
    <row r="1610" spans="1:28" x14ac:dyDescent="0.2">
      <c r="A1610" s="238">
        <v>338564</v>
      </c>
      <c r="B1610" s="238" t="s">
        <v>4805</v>
      </c>
      <c r="C1610" s="238" t="s">
        <v>900</v>
      </c>
      <c r="D1610" s="238" t="s">
        <v>4567</v>
      </c>
      <c r="E1610" s="238" t="s">
        <v>66</v>
      </c>
      <c r="F1610" s="239">
        <v>31608</v>
      </c>
      <c r="G1610" s="238" t="s">
        <v>6526</v>
      </c>
      <c r="H1610" s="238" t="s">
        <v>4110</v>
      </c>
      <c r="I1610" s="238" t="s">
        <v>4111</v>
      </c>
      <c r="J1610" s="238" t="s">
        <v>85</v>
      </c>
      <c r="K1610" s="238">
        <v>2004</v>
      </c>
      <c r="L1610" s="238" t="s">
        <v>96</v>
      </c>
      <c r="X1610" s="238" t="s">
        <v>6527</v>
      </c>
      <c r="Y1610" s="238" t="s">
        <v>6528</v>
      </c>
      <c r="Z1610" s="238" t="s">
        <v>5960</v>
      </c>
      <c r="AA1610" s="238" t="s">
        <v>6529</v>
      </c>
    </row>
    <row r="1611" spans="1:28" x14ac:dyDescent="0.2">
      <c r="A1611" s="238">
        <v>338111</v>
      </c>
      <c r="B1611" s="238" t="s">
        <v>3913</v>
      </c>
      <c r="C1611" s="238" t="s">
        <v>245</v>
      </c>
      <c r="D1611" s="238" t="s">
        <v>1060</v>
      </c>
      <c r="H1611" s="238"/>
      <c r="I1611" s="238" t="s">
        <v>4111</v>
      </c>
      <c r="N1611" s="238">
        <v>2000</v>
      </c>
      <c r="V1611" s="238" t="s">
        <v>4171</v>
      </c>
      <c r="W1611" s="238" t="s">
        <v>4171</v>
      </c>
    </row>
    <row r="1612" spans="1:28" x14ac:dyDescent="0.2">
      <c r="A1612" s="238">
        <v>338176</v>
      </c>
      <c r="B1612" s="238" t="s">
        <v>3944</v>
      </c>
      <c r="C1612" s="238" t="s">
        <v>195</v>
      </c>
      <c r="D1612" s="238" t="s">
        <v>3899</v>
      </c>
      <c r="H1612" s="238"/>
      <c r="I1612" s="238" t="s">
        <v>4111</v>
      </c>
      <c r="N1612" s="238">
        <v>2000</v>
      </c>
      <c r="V1612" s="238" t="s">
        <v>4171</v>
      </c>
      <c r="W1612" s="238" t="s">
        <v>4171</v>
      </c>
    </row>
    <row r="1613" spans="1:28" x14ac:dyDescent="0.2">
      <c r="A1613" s="238">
        <v>338086</v>
      </c>
      <c r="B1613" s="238" t="s">
        <v>3898</v>
      </c>
      <c r="C1613" s="238" t="s">
        <v>493</v>
      </c>
      <c r="D1613" s="238" t="s">
        <v>3899</v>
      </c>
      <c r="H1613" s="238"/>
      <c r="I1613" s="238" t="s">
        <v>4111</v>
      </c>
      <c r="N1613" s="238">
        <v>2000</v>
      </c>
      <c r="V1613" s="238" t="s">
        <v>4171</v>
      </c>
      <c r="W1613" s="238" t="s">
        <v>4171</v>
      </c>
    </row>
    <row r="1614" spans="1:28" x14ac:dyDescent="0.2">
      <c r="A1614" s="238">
        <v>335125</v>
      </c>
      <c r="B1614" s="238" t="s">
        <v>2899</v>
      </c>
      <c r="C1614" s="238" t="s">
        <v>195</v>
      </c>
      <c r="D1614" s="238" t="s">
        <v>874</v>
      </c>
      <c r="H1614" s="238"/>
      <c r="I1614" s="238" t="s">
        <v>4111</v>
      </c>
      <c r="N1614" s="238">
        <v>2000</v>
      </c>
      <c r="U1614" s="238" t="s">
        <v>4171</v>
      </c>
      <c r="V1614" s="238" t="s">
        <v>4171</v>
      </c>
      <c r="W1614" s="238" t="s">
        <v>4171</v>
      </c>
    </row>
    <row r="1615" spans="1:28" x14ac:dyDescent="0.2">
      <c r="A1615" s="238">
        <v>338004</v>
      </c>
      <c r="B1615" s="238" t="s">
        <v>3860</v>
      </c>
      <c r="C1615" s="238" t="s">
        <v>295</v>
      </c>
      <c r="D1615" s="238" t="s">
        <v>4737</v>
      </c>
      <c r="E1615" s="238" t="s">
        <v>65</v>
      </c>
      <c r="F1615" s="239">
        <v>31269</v>
      </c>
      <c r="G1615" s="238" t="s">
        <v>4020</v>
      </c>
      <c r="H1615" s="238" t="s">
        <v>4110</v>
      </c>
      <c r="I1615" s="238" t="s">
        <v>4111</v>
      </c>
      <c r="J1615" s="238" t="s">
        <v>87</v>
      </c>
      <c r="L1615" s="238" t="s">
        <v>93</v>
      </c>
      <c r="X1615" s="238" t="s">
        <v>6319</v>
      </c>
      <c r="Y1615" s="238" t="s">
        <v>6319</v>
      </c>
      <c r="Z1615" s="238" t="s">
        <v>6320</v>
      </c>
      <c r="AA1615" s="238" t="s">
        <v>5534</v>
      </c>
    </row>
    <row r="1616" spans="1:28" x14ac:dyDescent="0.2">
      <c r="A1616" s="238">
        <v>335382</v>
      </c>
      <c r="B1616" s="238" t="s">
        <v>1851</v>
      </c>
      <c r="C1616" s="238" t="s">
        <v>195</v>
      </c>
      <c r="D1616" s="238" t="s">
        <v>4714</v>
      </c>
      <c r="H1616" s="238"/>
      <c r="I1616" s="238" t="s">
        <v>4111</v>
      </c>
      <c r="N1616" s="238">
        <v>2000</v>
      </c>
      <c r="W1616" s="238" t="s">
        <v>4171</v>
      </c>
    </row>
    <row r="1617" spans="1:28" x14ac:dyDescent="0.2">
      <c r="A1617" s="238">
        <v>335210</v>
      </c>
      <c r="B1617" s="238" t="s">
        <v>1807</v>
      </c>
      <c r="C1617" s="238" t="s">
        <v>600</v>
      </c>
      <c r="D1617" s="238" t="s">
        <v>1249</v>
      </c>
      <c r="H1617" s="238"/>
      <c r="I1617" s="238" t="s">
        <v>4111</v>
      </c>
      <c r="N1617" s="238">
        <v>2000</v>
      </c>
      <c r="U1617" s="238" t="s">
        <v>4171</v>
      </c>
      <c r="V1617" s="238" t="s">
        <v>4171</v>
      </c>
      <c r="W1617" s="238" t="s">
        <v>4171</v>
      </c>
    </row>
    <row r="1618" spans="1:28" x14ac:dyDescent="0.2">
      <c r="A1618" s="238">
        <v>337240</v>
      </c>
      <c r="B1618" s="238" t="s">
        <v>989</v>
      </c>
      <c r="C1618" s="238" t="s">
        <v>649</v>
      </c>
      <c r="D1618" s="238" t="s">
        <v>1249</v>
      </c>
      <c r="E1618" s="238" t="s">
        <v>65</v>
      </c>
      <c r="F1618" s="239">
        <v>31595</v>
      </c>
      <c r="G1618" s="238" t="s">
        <v>84</v>
      </c>
      <c r="H1618" s="238" t="s">
        <v>4110</v>
      </c>
      <c r="I1618" s="238" t="s">
        <v>4111</v>
      </c>
      <c r="J1618" s="238" t="s">
        <v>87</v>
      </c>
      <c r="L1618" s="238" t="s">
        <v>84</v>
      </c>
      <c r="X1618" s="238" t="s">
        <v>5988</v>
      </c>
      <c r="Y1618" s="238" t="s">
        <v>5988</v>
      </c>
      <c r="Z1618" s="238" t="s">
        <v>6174</v>
      </c>
      <c r="AA1618" s="238" t="s">
        <v>5622</v>
      </c>
    </row>
    <row r="1619" spans="1:28" x14ac:dyDescent="0.2">
      <c r="A1619" s="238">
        <v>323255</v>
      </c>
      <c r="B1619" s="238" t="s">
        <v>4231</v>
      </c>
      <c r="C1619" s="238" t="s">
        <v>198</v>
      </c>
      <c r="D1619" s="238" t="s">
        <v>4232</v>
      </c>
      <c r="H1619" s="238"/>
      <c r="I1619" s="238" t="s">
        <v>4111</v>
      </c>
      <c r="N1619" s="238">
        <v>2000</v>
      </c>
      <c r="R1619" s="238" t="s">
        <v>4171</v>
      </c>
      <c r="S1619" s="238" t="s">
        <v>4171</v>
      </c>
      <c r="T1619" s="238" t="s">
        <v>4171</v>
      </c>
      <c r="U1619" s="238" t="s">
        <v>4171</v>
      </c>
      <c r="V1619" s="238" t="s">
        <v>4171</v>
      </c>
      <c r="AB1619" s="238" t="s">
        <v>7214</v>
      </c>
    </row>
    <row r="1620" spans="1:28" x14ac:dyDescent="0.2">
      <c r="A1620" s="238">
        <v>338851</v>
      </c>
      <c r="B1620" s="238" t="s">
        <v>4729</v>
      </c>
      <c r="C1620" s="238" t="s">
        <v>210</v>
      </c>
      <c r="D1620" s="238" t="s">
        <v>3474</v>
      </c>
      <c r="E1620" s="238" t="s">
        <v>66</v>
      </c>
      <c r="F1620" s="239">
        <v>32824</v>
      </c>
      <c r="G1620" s="238" t="s">
        <v>84</v>
      </c>
      <c r="H1620" s="238" t="s">
        <v>4113</v>
      </c>
      <c r="I1620" s="238" t="s">
        <v>4111</v>
      </c>
      <c r="J1620" s="238" t="s">
        <v>87</v>
      </c>
      <c r="K1620" s="238">
        <v>2009</v>
      </c>
      <c r="L1620" s="238" t="s">
        <v>86</v>
      </c>
      <c r="O1620" s="238">
        <v>2766</v>
      </c>
      <c r="P1620" s="239">
        <v>44608</v>
      </c>
      <c r="Q1620" s="238">
        <v>14000</v>
      </c>
      <c r="X1620" s="238" t="s">
        <v>6081</v>
      </c>
      <c r="Y1620" s="238" t="s">
        <v>6082</v>
      </c>
      <c r="Z1620" s="238" t="s">
        <v>5958</v>
      </c>
      <c r="AA1620" s="238" t="s">
        <v>5123</v>
      </c>
    </row>
    <row r="1621" spans="1:28" x14ac:dyDescent="0.2">
      <c r="A1621" s="238">
        <v>334423</v>
      </c>
      <c r="B1621" s="238" t="s">
        <v>2603</v>
      </c>
      <c r="C1621" s="238" t="s">
        <v>203</v>
      </c>
      <c r="D1621" s="238" t="s">
        <v>317</v>
      </c>
      <c r="H1621" s="238"/>
      <c r="I1621" s="238" t="s">
        <v>4111</v>
      </c>
      <c r="N1621" s="238">
        <v>2000</v>
      </c>
      <c r="S1621" s="238" t="s">
        <v>4171</v>
      </c>
      <c r="T1621" s="238" t="s">
        <v>4171</v>
      </c>
      <c r="U1621" s="238" t="s">
        <v>4171</v>
      </c>
      <c r="V1621" s="238" t="s">
        <v>4171</v>
      </c>
      <c r="W1621" s="238" t="s">
        <v>4171</v>
      </c>
      <c r="AB1621" s="238" t="s">
        <v>7213</v>
      </c>
    </row>
    <row r="1622" spans="1:28" x14ac:dyDescent="0.2">
      <c r="A1622" s="238">
        <v>338718</v>
      </c>
      <c r="B1622" s="238" t="s">
        <v>2603</v>
      </c>
      <c r="C1622" s="238" t="s">
        <v>203</v>
      </c>
      <c r="D1622" s="238" t="s">
        <v>317</v>
      </c>
      <c r="E1622" s="238" t="s">
        <v>65</v>
      </c>
      <c r="F1622" s="239">
        <v>32144</v>
      </c>
      <c r="G1622" s="238" t="s">
        <v>6857</v>
      </c>
      <c r="H1622" s="238" t="s">
        <v>4110</v>
      </c>
      <c r="I1622" s="238" t="s">
        <v>4111</v>
      </c>
      <c r="J1622" s="238" t="s">
        <v>87</v>
      </c>
      <c r="K1622" s="238">
        <v>2006</v>
      </c>
      <c r="L1622" s="238" t="s">
        <v>92</v>
      </c>
      <c r="X1622" s="238" t="s">
        <v>6858</v>
      </c>
      <c r="Y1622" s="238" t="s">
        <v>5329</v>
      </c>
      <c r="Z1622" s="238" t="s">
        <v>5503</v>
      </c>
      <c r="AA1622" s="238" t="s">
        <v>5111</v>
      </c>
    </row>
    <row r="1623" spans="1:28" x14ac:dyDescent="0.2">
      <c r="A1623" s="238">
        <v>337972</v>
      </c>
      <c r="B1623" s="238" t="s">
        <v>3844</v>
      </c>
      <c r="C1623" s="238" t="s">
        <v>240</v>
      </c>
      <c r="D1623" s="238" t="s">
        <v>317</v>
      </c>
      <c r="H1623" s="238"/>
      <c r="I1623" s="238" t="s">
        <v>4111</v>
      </c>
      <c r="N1623" s="238">
        <v>2000</v>
      </c>
      <c r="V1623" s="238" t="s">
        <v>4171</v>
      </c>
      <c r="W1623" s="238" t="s">
        <v>4171</v>
      </c>
    </row>
    <row r="1624" spans="1:28" x14ac:dyDescent="0.2">
      <c r="A1624" s="238">
        <v>338836</v>
      </c>
      <c r="B1624" s="238" t="s">
        <v>5036</v>
      </c>
      <c r="C1624" s="238" t="s">
        <v>198</v>
      </c>
      <c r="D1624" s="238" t="s">
        <v>317</v>
      </c>
      <c r="E1624" s="238" t="s">
        <v>66</v>
      </c>
      <c r="F1624" s="239">
        <v>27904</v>
      </c>
      <c r="G1624" s="238" t="s">
        <v>4002</v>
      </c>
      <c r="H1624" s="238" t="s">
        <v>4110</v>
      </c>
      <c r="I1624" s="238" t="s">
        <v>4111</v>
      </c>
      <c r="J1624" s="238" t="s">
        <v>87</v>
      </c>
      <c r="K1624" s="238">
        <v>2014</v>
      </c>
      <c r="L1624" s="238" t="s">
        <v>86</v>
      </c>
      <c r="X1624" s="238" t="s">
        <v>7088</v>
      </c>
      <c r="Y1624" s="238" t="s">
        <v>5568</v>
      </c>
      <c r="Z1624" s="238" t="s">
        <v>5862</v>
      </c>
      <c r="AA1624" s="238" t="s">
        <v>5111</v>
      </c>
    </row>
    <row r="1625" spans="1:28" x14ac:dyDescent="0.2">
      <c r="A1625" s="238">
        <v>335903</v>
      </c>
      <c r="B1625" s="238" t="s">
        <v>3123</v>
      </c>
      <c r="C1625" s="238" t="s">
        <v>3124</v>
      </c>
      <c r="D1625" s="238" t="s">
        <v>317</v>
      </c>
      <c r="H1625" s="238"/>
      <c r="I1625" s="238" t="s">
        <v>4111</v>
      </c>
      <c r="N1625" s="238">
        <v>2000</v>
      </c>
      <c r="U1625" s="238" t="s">
        <v>4171</v>
      </c>
      <c r="V1625" s="238" t="s">
        <v>4171</v>
      </c>
      <c r="W1625" s="238" t="s">
        <v>4171</v>
      </c>
    </row>
    <row r="1626" spans="1:28" x14ac:dyDescent="0.2">
      <c r="A1626" s="238">
        <v>338726</v>
      </c>
      <c r="B1626" s="238" t="s">
        <v>4947</v>
      </c>
      <c r="C1626" s="238" t="s">
        <v>931</v>
      </c>
      <c r="D1626" s="238" t="s">
        <v>317</v>
      </c>
      <c r="E1626" s="238" t="s">
        <v>66</v>
      </c>
      <c r="F1626" s="239">
        <v>30157</v>
      </c>
      <c r="G1626" s="238" t="s">
        <v>6876</v>
      </c>
      <c r="H1626" s="238" t="s">
        <v>4110</v>
      </c>
      <c r="I1626" s="238" t="s">
        <v>4111</v>
      </c>
      <c r="J1626" s="238" t="s">
        <v>87</v>
      </c>
      <c r="K1626" s="238">
        <v>2000</v>
      </c>
      <c r="L1626" s="238" t="s">
        <v>84</v>
      </c>
      <c r="X1626" s="238" t="s">
        <v>6877</v>
      </c>
      <c r="Y1626" s="238" t="s">
        <v>6878</v>
      </c>
      <c r="Z1626" s="238" t="s">
        <v>5957</v>
      </c>
      <c r="AA1626" s="238" t="s">
        <v>5983</v>
      </c>
    </row>
    <row r="1627" spans="1:28" x14ac:dyDescent="0.2">
      <c r="A1627" s="238">
        <v>334391</v>
      </c>
      <c r="B1627" s="238" t="s">
        <v>1377</v>
      </c>
      <c r="C1627" s="238" t="s">
        <v>351</v>
      </c>
      <c r="D1627" s="238" t="s">
        <v>317</v>
      </c>
      <c r="E1627" s="238" t="s">
        <v>66</v>
      </c>
      <c r="F1627" s="239">
        <v>35294</v>
      </c>
      <c r="G1627" s="238" t="s">
        <v>4006</v>
      </c>
      <c r="H1627" s="238" t="s">
        <v>4110</v>
      </c>
      <c r="I1627" s="238" t="s">
        <v>4111</v>
      </c>
      <c r="J1627" s="238" t="s">
        <v>87</v>
      </c>
      <c r="L1627" s="238" t="s">
        <v>86</v>
      </c>
      <c r="X1627" s="238" t="s">
        <v>5502</v>
      </c>
      <c r="Y1627" s="238" t="s">
        <v>5502</v>
      </c>
      <c r="Z1627" s="238" t="s">
        <v>5503</v>
      </c>
      <c r="AA1627" s="238" t="s">
        <v>5359</v>
      </c>
      <c r="AB1627" s="238" t="s">
        <v>7213</v>
      </c>
    </row>
    <row r="1628" spans="1:28" x14ac:dyDescent="0.2">
      <c r="A1628" s="238">
        <v>329024</v>
      </c>
      <c r="B1628" s="238" t="s">
        <v>2798</v>
      </c>
      <c r="C1628" s="238" t="s">
        <v>373</v>
      </c>
      <c r="D1628" s="238" t="s">
        <v>317</v>
      </c>
      <c r="E1628" s="238" t="s">
        <v>65</v>
      </c>
      <c r="F1628" s="239">
        <v>35125</v>
      </c>
      <c r="G1628" s="238" t="s">
        <v>5434</v>
      </c>
      <c r="H1628" s="238" t="s">
        <v>4110</v>
      </c>
      <c r="I1628" s="238" t="s">
        <v>4111</v>
      </c>
      <c r="J1628" s="238" t="s">
        <v>87</v>
      </c>
      <c r="L1628" s="238" t="s">
        <v>86</v>
      </c>
      <c r="X1628" s="238" t="s">
        <v>5435</v>
      </c>
      <c r="Y1628" s="238" t="s">
        <v>5435</v>
      </c>
      <c r="Z1628" s="238" t="s">
        <v>5436</v>
      </c>
      <c r="AA1628" s="238" t="s">
        <v>5130</v>
      </c>
      <c r="AB1628" s="238" t="s">
        <v>7213</v>
      </c>
    </row>
    <row r="1629" spans="1:28" x14ac:dyDescent="0.2">
      <c r="A1629" s="238">
        <v>333255</v>
      </c>
      <c r="B1629" s="238" t="s">
        <v>4223</v>
      </c>
      <c r="C1629" s="238" t="s">
        <v>216</v>
      </c>
      <c r="D1629" s="238" t="s">
        <v>4592</v>
      </c>
      <c r="H1629" s="238"/>
      <c r="I1629" s="238" t="s">
        <v>4111</v>
      </c>
      <c r="N1629" s="238">
        <v>2000</v>
      </c>
      <c r="AB1629" s="238" t="s">
        <v>7214</v>
      </c>
    </row>
    <row r="1630" spans="1:28" x14ac:dyDescent="0.2">
      <c r="A1630" s="238">
        <v>338572</v>
      </c>
      <c r="B1630" s="238" t="s">
        <v>4812</v>
      </c>
      <c r="C1630" s="238" t="s">
        <v>195</v>
      </c>
      <c r="D1630" s="238" t="s">
        <v>1029</v>
      </c>
      <c r="E1630" s="238" t="s">
        <v>65</v>
      </c>
      <c r="F1630" s="239">
        <v>34530</v>
      </c>
      <c r="G1630" s="238" t="s">
        <v>84</v>
      </c>
      <c r="H1630" s="238" t="s">
        <v>4110</v>
      </c>
      <c r="I1630" s="238" t="s">
        <v>4111</v>
      </c>
      <c r="J1630" s="238" t="s">
        <v>87</v>
      </c>
      <c r="K1630" s="238">
        <v>2013</v>
      </c>
      <c r="L1630" s="238" t="s">
        <v>84</v>
      </c>
      <c r="X1630" s="238" t="s">
        <v>6547</v>
      </c>
      <c r="Y1630" s="238" t="s">
        <v>6548</v>
      </c>
      <c r="Z1630" s="238" t="s">
        <v>6549</v>
      </c>
      <c r="AA1630" s="238" t="s">
        <v>5178</v>
      </c>
    </row>
    <row r="1631" spans="1:28" x14ac:dyDescent="0.2">
      <c r="A1631" s="238">
        <v>328587</v>
      </c>
      <c r="B1631" s="238" t="s">
        <v>1472</v>
      </c>
      <c r="C1631" s="238" t="s">
        <v>1473</v>
      </c>
      <c r="D1631" s="238" t="s">
        <v>591</v>
      </c>
      <c r="H1631" s="238"/>
      <c r="I1631" s="238" t="s">
        <v>4111</v>
      </c>
      <c r="N1631" s="238">
        <v>2000</v>
      </c>
      <c r="S1631" s="238" t="s">
        <v>4171</v>
      </c>
      <c r="U1631" s="238" t="s">
        <v>4171</v>
      </c>
      <c r="V1631" s="238" t="s">
        <v>4171</v>
      </c>
      <c r="W1631" s="238" t="s">
        <v>4171</v>
      </c>
      <c r="AB1631" s="238" t="s">
        <v>7213</v>
      </c>
    </row>
    <row r="1632" spans="1:28" x14ac:dyDescent="0.2">
      <c r="A1632" s="238">
        <v>335797</v>
      </c>
      <c r="B1632" s="238" t="s">
        <v>3083</v>
      </c>
      <c r="C1632" s="238" t="s">
        <v>195</v>
      </c>
      <c r="D1632" s="238" t="s">
        <v>591</v>
      </c>
      <c r="H1632" s="238"/>
      <c r="I1632" s="238" t="s">
        <v>4111</v>
      </c>
      <c r="N1632" s="238">
        <v>2000</v>
      </c>
      <c r="U1632" s="238" t="s">
        <v>4171</v>
      </c>
      <c r="V1632" s="238" t="s">
        <v>4171</v>
      </c>
      <c r="W1632" s="238" t="s">
        <v>4171</v>
      </c>
    </row>
    <row r="1633" spans="1:28" x14ac:dyDescent="0.2">
      <c r="A1633" s="238">
        <v>324602</v>
      </c>
      <c r="B1633" s="238" t="s">
        <v>2738</v>
      </c>
      <c r="C1633" s="238" t="s">
        <v>368</v>
      </c>
      <c r="D1633" s="238" t="s">
        <v>2739</v>
      </c>
      <c r="H1633" s="238"/>
      <c r="I1633" s="238" t="s">
        <v>4111</v>
      </c>
      <c r="N1633" s="238">
        <v>2000</v>
      </c>
      <c r="R1633" s="238" t="s">
        <v>4171</v>
      </c>
      <c r="S1633" s="238" t="s">
        <v>4171</v>
      </c>
      <c r="U1633" s="238" t="s">
        <v>4171</v>
      </c>
      <c r="V1633" s="238" t="s">
        <v>4171</v>
      </c>
      <c r="W1633" s="238" t="s">
        <v>4171</v>
      </c>
      <c r="AB1633" s="238" t="s">
        <v>7213</v>
      </c>
    </row>
    <row r="1634" spans="1:28" x14ac:dyDescent="0.2">
      <c r="A1634" s="238">
        <v>329692</v>
      </c>
      <c r="B1634" s="238" t="s">
        <v>2319</v>
      </c>
      <c r="C1634" s="238" t="s">
        <v>198</v>
      </c>
      <c r="D1634" s="238" t="s">
        <v>841</v>
      </c>
      <c r="H1634" s="238"/>
      <c r="I1634" s="238" t="s">
        <v>4111</v>
      </c>
      <c r="N1634" s="238">
        <v>2000</v>
      </c>
      <c r="S1634" s="238" t="s">
        <v>4171</v>
      </c>
      <c r="T1634" s="238" t="s">
        <v>4171</v>
      </c>
      <c r="U1634" s="238" t="s">
        <v>4171</v>
      </c>
      <c r="V1634" s="238" t="s">
        <v>4171</v>
      </c>
      <c r="W1634" s="238" t="s">
        <v>4171</v>
      </c>
      <c r="AB1634" s="238" t="s">
        <v>7213</v>
      </c>
    </row>
    <row r="1635" spans="1:28" x14ac:dyDescent="0.2">
      <c r="A1635" s="238">
        <v>338104</v>
      </c>
      <c r="B1635" s="238" t="s">
        <v>3910</v>
      </c>
      <c r="C1635" s="238" t="s">
        <v>307</v>
      </c>
      <c r="D1635" s="238" t="s">
        <v>3911</v>
      </c>
      <c r="H1635" s="238"/>
      <c r="I1635" s="238" t="s">
        <v>4111</v>
      </c>
      <c r="N1635" s="238">
        <v>2000</v>
      </c>
      <c r="V1635" s="238" t="s">
        <v>4171</v>
      </c>
      <c r="W1635" s="238" t="s">
        <v>4171</v>
      </c>
    </row>
    <row r="1636" spans="1:28" x14ac:dyDescent="0.2">
      <c r="A1636" s="238">
        <v>337957</v>
      </c>
      <c r="B1636" s="238" t="s">
        <v>3513</v>
      </c>
      <c r="C1636" s="238" t="s">
        <v>485</v>
      </c>
      <c r="D1636" s="238" t="s">
        <v>381</v>
      </c>
      <c r="E1636" s="238" t="s">
        <v>65</v>
      </c>
      <c r="F1636" s="239">
        <v>35115</v>
      </c>
      <c r="G1636" s="238" t="s">
        <v>6296</v>
      </c>
      <c r="H1636" s="238" t="s">
        <v>4110</v>
      </c>
      <c r="I1636" s="238" t="s">
        <v>4111</v>
      </c>
      <c r="J1636" s="238" t="s">
        <v>85</v>
      </c>
      <c r="L1636" s="238" t="s">
        <v>84</v>
      </c>
      <c r="X1636" s="238" t="s">
        <v>6297</v>
      </c>
      <c r="Y1636" s="238" t="s">
        <v>6297</v>
      </c>
      <c r="Z1636" s="238" t="s">
        <v>6298</v>
      </c>
      <c r="AA1636" s="238" t="s">
        <v>6299</v>
      </c>
    </row>
    <row r="1637" spans="1:28" x14ac:dyDescent="0.2">
      <c r="A1637" s="238">
        <v>335941</v>
      </c>
      <c r="B1637" s="238" t="s">
        <v>813</v>
      </c>
      <c r="C1637" s="238" t="s">
        <v>516</v>
      </c>
      <c r="D1637" s="238" t="s">
        <v>381</v>
      </c>
      <c r="H1637" s="238"/>
      <c r="I1637" s="238" t="s">
        <v>4111</v>
      </c>
      <c r="N1637" s="238">
        <v>2000</v>
      </c>
      <c r="U1637" s="238" t="s">
        <v>4171</v>
      </c>
      <c r="V1637" s="238" t="s">
        <v>4171</v>
      </c>
      <c r="W1637" s="238" t="s">
        <v>4171</v>
      </c>
    </row>
    <row r="1638" spans="1:28" x14ac:dyDescent="0.2">
      <c r="A1638" s="238">
        <v>323878</v>
      </c>
      <c r="B1638" s="238" t="s">
        <v>2253</v>
      </c>
      <c r="C1638" s="238" t="s">
        <v>600</v>
      </c>
      <c r="D1638" s="238" t="s">
        <v>381</v>
      </c>
      <c r="H1638" s="238"/>
      <c r="I1638" s="238" t="s">
        <v>4111</v>
      </c>
      <c r="N1638" s="238">
        <v>2000</v>
      </c>
      <c r="W1638" s="238" t="s">
        <v>4171</v>
      </c>
      <c r="AB1638" s="238" t="s">
        <v>7213</v>
      </c>
    </row>
    <row r="1639" spans="1:28" x14ac:dyDescent="0.2">
      <c r="A1639" s="238">
        <v>338859</v>
      </c>
      <c r="B1639" s="238" t="s">
        <v>5060</v>
      </c>
      <c r="C1639" s="238" t="s">
        <v>230</v>
      </c>
      <c r="D1639" s="238" t="s">
        <v>381</v>
      </c>
      <c r="E1639" s="238" t="s">
        <v>65</v>
      </c>
      <c r="F1639" s="239">
        <v>35831</v>
      </c>
      <c r="G1639" s="238" t="s">
        <v>4036</v>
      </c>
      <c r="H1639" s="238" t="s">
        <v>4110</v>
      </c>
      <c r="I1639" s="238" t="s">
        <v>4111</v>
      </c>
      <c r="J1639" s="238" t="s">
        <v>87</v>
      </c>
      <c r="K1639" s="238">
        <v>2007</v>
      </c>
      <c r="L1639" s="238" t="s">
        <v>84</v>
      </c>
      <c r="X1639" s="238" t="s">
        <v>7130</v>
      </c>
      <c r="Y1639" s="238" t="s">
        <v>5872</v>
      </c>
      <c r="Z1639" s="238" t="s">
        <v>5591</v>
      </c>
      <c r="AA1639" s="238" t="s">
        <v>5844</v>
      </c>
    </row>
    <row r="1640" spans="1:28" x14ac:dyDescent="0.2">
      <c r="A1640" s="238">
        <v>328382</v>
      </c>
      <c r="B1640" s="238" t="s">
        <v>2296</v>
      </c>
      <c r="C1640" s="238" t="s">
        <v>681</v>
      </c>
      <c r="D1640" s="238" t="s">
        <v>381</v>
      </c>
      <c r="H1640" s="238"/>
      <c r="I1640" s="238" t="s">
        <v>4111</v>
      </c>
      <c r="N1640" s="238">
        <v>2000</v>
      </c>
      <c r="S1640" s="238" t="s">
        <v>4171</v>
      </c>
      <c r="T1640" s="238" t="s">
        <v>4171</v>
      </c>
      <c r="U1640" s="238" t="s">
        <v>4171</v>
      </c>
      <c r="V1640" s="238" t="s">
        <v>4171</v>
      </c>
      <c r="W1640" s="238" t="s">
        <v>4171</v>
      </c>
      <c r="AB1640" s="238" t="s">
        <v>7213</v>
      </c>
    </row>
    <row r="1641" spans="1:28" x14ac:dyDescent="0.2">
      <c r="A1641" s="238">
        <v>325431</v>
      </c>
      <c r="B1641" s="238" t="s">
        <v>4396</v>
      </c>
      <c r="C1641" s="238" t="s">
        <v>195</v>
      </c>
      <c r="D1641" s="238" t="s">
        <v>381</v>
      </c>
      <c r="H1641" s="238"/>
      <c r="I1641" s="238" t="s">
        <v>4111</v>
      </c>
      <c r="N1641" s="238">
        <v>2000</v>
      </c>
      <c r="AB1641" s="238" t="s">
        <v>7214</v>
      </c>
    </row>
    <row r="1642" spans="1:28" x14ac:dyDescent="0.2">
      <c r="A1642" s="238">
        <v>334537</v>
      </c>
      <c r="B1642" s="238" t="s">
        <v>2624</v>
      </c>
      <c r="C1642" s="238" t="s">
        <v>421</v>
      </c>
      <c r="D1642" s="238" t="s">
        <v>381</v>
      </c>
      <c r="H1642" s="238"/>
      <c r="I1642" s="238" t="s">
        <v>4111</v>
      </c>
      <c r="N1642" s="238">
        <v>2000</v>
      </c>
      <c r="S1642" s="238" t="s">
        <v>4171</v>
      </c>
      <c r="T1642" s="238" t="s">
        <v>4171</v>
      </c>
      <c r="U1642" s="238" t="s">
        <v>4171</v>
      </c>
      <c r="V1642" s="238" t="s">
        <v>4171</v>
      </c>
      <c r="W1642" s="238" t="s">
        <v>4171</v>
      </c>
      <c r="AB1642" s="238" t="s">
        <v>7213</v>
      </c>
    </row>
    <row r="1643" spans="1:28" x14ac:dyDescent="0.2">
      <c r="A1643" s="238">
        <v>336321</v>
      </c>
      <c r="B1643" s="238" t="s">
        <v>3250</v>
      </c>
      <c r="C1643" s="238" t="s">
        <v>660</v>
      </c>
      <c r="D1643" s="238" t="s">
        <v>381</v>
      </c>
      <c r="H1643" s="238"/>
      <c r="I1643" s="238" t="s">
        <v>4111</v>
      </c>
      <c r="N1643" s="238">
        <v>2000</v>
      </c>
      <c r="U1643" s="238" t="s">
        <v>4171</v>
      </c>
      <c r="V1643" s="238" t="s">
        <v>4171</v>
      </c>
      <c r="W1643" s="238" t="s">
        <v>4171</v>
      </c>
    </row>
    <row r="1644" spans="1:28" x14ac:dyDescent="0.2">
      <c r="A1644" s="238">
        <v>330701</v>
      </c>
      <c r="B1644" s="238" t="s">
        <v>2346</v>
      </c>
      <c r="C1644" s="238" t="s">
        <v>385</v>
      </c>
      <c r="D1644" s="238" t="s">
        <v>381</v>
      </c>
      <c r="H1644" s="238"/>
      <c r="I1644" s="238" t="s">
        <v>4111</v>
      </c>
      <c r="N1644" s="238">
        <v>2000</v>
      </c>
      <c r="S1644" s="238" t="s">
        <v>4171</v>
      </c>
      <c r="T1644" s="238" t="s">
        <v>4171</v>
      </c>
      <c r="U1644" s="238" t="s">
        <v>4171</v>
      </c>
      <c r="V1644" s="238" t="s">
        <v>4171</v>
      </c>
      <c r="W1644" s="238" t="s">
        <v>4171</v>
      </c>
      <c r="AB1644" s="238" t="s">
        <v>7213</v>
      </c>
    </row>
    <row r="1645" spans="1:28" x14ac:dyDescent="0.2">
      <c r="A1645" s="238">
        <v>334449</v>
      </c>
      <c r="B1645" s="238" t="s">
        <v>2608</v>
      </c>
      <c r="C1645" s="238" t="s">
        <v>1084</v>
      </c>
      <c r="D1645" s="238" t="s">
        <v>1163</v>
      </c>
      <c r="H1645" s="238"/>
      <c r="I1645" s="238" t="s">
        <v>4111</v>
      </c>
      <c r="N1645" s="238">
        <v>2000</v>
      </c>
      <c r="S1645" s="238" t="s">
        <v>4171</v>
      </c>
      <c r="T1645" s="238" t="s">
        <v>4171</v>
      </c>
      <c r="U1645" s="238" t="s">
        <v>4171</v>
      </c>
      <c r="V1645" s="238" t="s">
        <v>4171</v>
      </c>
      <c r="W1645" s="238" t="s">
        <v>4171</v>
      </c>
      <c r="AB1645" s="238" t="s">
        <v>7213</v>
      </c>
    </row>
    <row r="1646" spans="1:28" x14ac:dyDescent="0.2">
      <c r="A1646" s="238">
        <v>333758</v>
      </c>
      <c r="B1646" s="238" t="s">
        <v>1578</v>
      </c>
      <c r="C1646" s="238" t="s">
        <v>203</v>
      </c>
      <c r="D1646" s="238" t="s">
        <v>1579</v>
      </c>
      <c r="H1646" s="238"/>
      <c r="I1646" s="238" t="s">
        <v>4111</v>
      </c>
      <c r="N1646" s="238">
        <v>2000</v>
      </c>
      <c r="T1646" s="238" t="s">
        <v>4171</v>
      </c>
      <c r="U1646" s="238" t="s">
        <v>4171</v>
      </c>
      <c r="V1646" s="238" t="s">
        <v>4171</v>
      </c>
      <c r="W1646" s="238" t="s">
        <v>4171</v>
      </c>
      <c r="AB1646" s="238" t="s">
        <v>7213</v>
      </c>
    </row>
    <row r="1647" spans="1:28" x14ac:dyDescent="0.2">
      <c r="A1647" s="238">
        <v>333757</v>
      </c>
      <c r="B1647" s="238" t="s">
        <v>2443</v>
      </c>
      <c r="C1647" s="238" t="s">
        <v>195</v>
      </c>
      <c r="D1647" s="238" t="s">
        <v>722</v>
      </c>
      <c r="H1647" s="238"/>
      <c r="I1647" s="238" t="s">
        <v>4111</v>
      </c>
      <c r="N1647" s="238">
        <v>2000</v>
      </c>
      <c r="S1647" s="238" t="s">
        <v>4171</v>
      </c>
      <c r="T1647" s="238" t="s">
        <v>4171</v>
      </c>
      <c r="U1647" s="238" t="s">
        <v>4171</v>
      </c>
      <c r="V1647" s="238" t="s">
        <v>4171</v>
      </c>
      <c r="W1647" s="238" t="s">
        <v>4171</v>
      </c>
      <c r="AB1647" s="238" t="s">
        <v>7213</v>
      </c>
    </row>
    <row r="1648" spans="1:28" x14ac:dyDescent="0.2">
      <c r="A1648" s="238">
        <v>335699</v>
      </c>
      <c r="B1648" s="238" t="s">
        <v>1919</v>
      </c>
      <c r="C1648" s="238" t="s">
        <v>203</v>
      </c>
      <c r="D1648" s="238" t="s">
        <v>302</v>
      </c>
      <c r="E1648" s="238" t="s">
        <v>66</v>
      </c>
      <c r="F1648" s="239">
        <v>34135</v>
      </c>
      <c r="G1648" s="238" t="s">
        <v>5694</v>
      </c>
      <c r="H1648" s="238" t="s">
        <v>4110</v>
      </c>
      <c r="I1648" s="238" t="s">
        <v>4111</v>
      </c>
      <c r="J1648" s="238" t="s">
        <v>87</v>
      </c>
      <c r="L1648" s="238" t="s">
        <v>99</v>
      </c>
      <c r="X1648" s="238" t="s">
        <v>5695</v>
      </c>
      <c r="Y1648" s="238" t="s">
        <v>5695</v>
      </c>
      <c r="Z1648" s="238" t="s">
        <v>5696</v>
      </c>
      <c r="AA1648" s="238" t="s">
        <v>5141</v>
      </c>
    </row>
    <row r="1649" spans="1:28" x14ac:dyDescent="0.2">
      <c r="A1649" s="238">
        <v>327968</v>
      </c>
      <c r="B1649" s="238" t="s">
        <v>1257</v>
      </c>
      <c r="C1649" s="238" t="s">
        <v>231</v>
      </c>
      <c r="D1649" s="238" t="s">
        <v>302</v>
      </c>
      <c r="H1649" s="238"/>
      <c r="I1649" s="238" t="s">
        <v>4111</v>
      </c>
      <c r="N1649" s="238">
        <v>2000</v>
      </c>
      <c r="U1649" s="238" t="s">
        <v>4171</v>
      </c>
      <c r="V1649" s="238" t="s">
        <v>4171</v>
      </c>
      <c r="W1649" s="238" t="s">
        <v>4171</v>
      </c>
      <c r="AB1649" s="238" t="s">
        <v>7213</v>
      </c>
    </row>
    <row r="1650" spans="1:28" x14ac:dyDescent="0.2">
      <c r="A1650" s="238">
        <v>330973</v>
      </c>
      <c r="B1650" s="238" t="s">
        <v>2351</v>
      </c>
      <c r="C1650" s="238" t="s">
        <v>267</v>
      </c>
      <c r="D1650" s="238" t="s">
        <v>302</v>
      </c>
      <c r="H1650" s="238"/>
      <c r="I1650" s="238" t="s">
        <v>4111</v>
      </c>
      <c r="N1650" s="238">
        <v>2000</v>
      </c>
      <c r="S1650" s="238" t="s">
        <v>4171</v>
      </c>
      <c r="T1650" s="238" t="s">
        <v>4171</v>
      </c>
      <c r="U1650" s="238" t="s">
        <v>4171</v>
      </c>
      <c r="V1650" s="238" t="s">
        <v>4171</v>
      </c>
      <c r="W1650" s="238" t="s">
        <v>4171</v>
      </c>
    </row>
    <row r="1651" spans="1:28" x14ac:dyDescent="0.2">
      <c r="A1651" s="238">
        <v>338524</v>
      </c>
      <c r="B1651" s="238" t="s">
        <v>4773</v>
      </c>
      <c r="C1651" s="238" t="s">
        <v>245</v>
      </c>
      <c r="D1651" s="238" t="s">
        <v>302</v>
      </c>
      <c r="E1651" s="238" t="s">
        <v>65</v>
      </c>
      <c r="F1651" s="239">
        <v>32719</v>
      </c>
      <c r="G1651" s="238" t="s">
        <v>84</v>
      </c>
      <c r="H1651" s="238" t="s">
        <v>4110</v>
      </c>
      <c r="I1651" s="238" t="s">
        <v>4111</v>
      </c>
      <c r="J1651" s="238" t="s">
        <v>87</v>
      </c>
      <c r="K1651" s="238">
        <v>2013</v>
      </c>
      <c r="L1651" s="238" t="s">
        <v>99</v>
      </c>
      <c r="X1651" s="238" t="s">
        <v>6436</v>
      </c>
      <c r="Y1651" s="238" t="s">
        <v>6437</v>
      </c>
      <c r="Z1651" s="238" t="s">
        <v>5696</v>
      </c>
      <c r="AA1651" s="238" t="s">
        <v>5604</v>
      </c>
    </row>
    <row r="1652" spans="1:28" x14ac:dyDescent="0.2">
      <c r="A1652" s="238">
        <v>334283</v>
      </c>
      <c r="B1652" s="238" t="s">
        <v>2569</v>
      </c>
      <c r="C1652" s="238" t="s">
        <v>210</v>
      </c>
      <c r="D1652" s="238" t="s">
        <v>302</v>
      </c>
      <c r="H1652" s="238"/>
      <c r="I1652" s="238" t="s">
        <v>4111</v>
      </c>
      <c r="N1652" s="238">
        <v>2000</v>
      </c>
      <c r="S1652" s="238" t="s">
        <v>4171</v>
      </c>
      <c r="T1652" s="238" t="s">
        <v>4171</v>
      </c>
      <c r="U1652" s="238" t="s">
        <v>4171</v>
      </c>
      <c r="V1652" s="238" t="s">
        <v>4171</v>
      </c>
      <c r="W1652" s="238" t="s">
        <v>4171</v>
      </c>
      <c r="AB1652" s="238" t="s">
        <v>7213</v>
      </c>
    </row>
    <row r="1653" spans="1:28" x14ac:dyDescent="0.2">
      <c r="A1653" s="238">
        <v>338669</v>
      </c>
      <c r="B1653" s="238" t="s">
        <v>4901</v>
      </c>
      <c r="C1653" s="238" t="s">
        <v>221</v>
      </c>
      <c r="D1653" s="238" t="s">
        <v>302</v>
      </c>
      <c r="E1653" s="238" t="s">
        <v>66</v>
      </c>
      <c r="F1653" s="239">
        <v>29256</v>
      </c>
      <c r="G1653" s="238" t="s">
        <v>5124</v>
      </c>
      <c r="H1653" s="238" t="s">
        <v>4110</v>
      </c>
      <c r="I1653" s="238" t="s">
        <v>4111</v>
      </c>
      <c r="J1653" s="238" t="s">
        <v>85</v>
      </c>
      <c r="K1653" s="238">
        <v>1999</v>
      </c>
      <c r="L1653" s="238" t="s">
        <v>84</v>
      </c>
      <c r="X1653" s="238" t="s">
        <v>6752</v>
      </c>
      <c r="Y1653" s="238" t="s">
        <v>6753</v>
      </c>
      <c r="Z1653" s="238" t="s">
        <v>6753</v>
      </c>
      <c r="AA1653" s="238" t="s">
        <v>5123</v>
      </c>
    </row>
    <row r="1654" spans="1:28" x14ac:dyDescent="0.2">
      <c r="A1654" s="238">
        <v>335735</v>
      </c>
      <c r="B1654" s="238" t="s">
        <v>3072</v>
      </c>
      <c r="C1654" s="238" t="s">
        <v>331</v>
      </c>
      <c r="D1654" s="238" t="s">
        <v>302</v>
      </c>
      <c r="H1654" s="238"/>
      <c r="I1654" s="238" t="s">
        <v>4111</v>
      </c>
      <c r="N1654" s="238">
        <v>2000</v>
      </c>
      <c r="V1654" s="238" t="s">
        <v>4171</v>
      </c>
      <c r="W1654" s="238" t="s">
        <v>4171</v>
      </c>
    </row>
    <row r="1655" spans="1:28" x14ac:dyDescent="0.2">
      <c r="A1655" s="238">
        <v>335507</v>
      </c>
      <c r="B1655" s="238" t="s">
        <v>1876</v>
      </c>
      <c r="C1655" s="238" t="s">
        <v>1877</v>
      </c>
      <c r="D1655" s="238" t="s">
        <v>302</v>
      </c>
      <c r="E1655" s="238" t="s">
        <v>66</v>
      </c>
      <c r="F1655" s="239">
        <v>31607</v>
      </c>
      <c r="G1655" s="238" t="s">
        <v>4036</v>
      </c>
      <c r="H1655" s="238" t="s">
        <v>4110</v>
      </c>
      <c r="I1655" s="238" t="s">
        <v>4111</v>
      </c>
      <c r="J1655" s="238" t="s">
        <v>85</v>
      </c>
      <c r="L1655" s="238" t="s">
        <v>86</v>
      </c>
      <c r="X1655" s="238" t="s">
        <v>6100</v>
      </c>
      <c r="Y1655" s="238" t="s">
        <v>6100</v>
      </c>
      <c r="Z1655" s="238" t="s">
        <v>5900</v>
      </c>
      <c r="AA1655" s="238" t="s">
        <v>6101</v>
      </c>
    </row>
    <row r="1656" spans="1:28" x14ac:dyDescent="0.2">
      <c r="A1656" s="238">
        <v>333898</v>
      </c>
      <c r="B1656" s="238" t="s">
        <v>4218</v>
      </c>
      <c r="C1656" s="238" t="s">
        <v>406</v>
      </c>
      <c r="D1656" s="238" t="s">
        <v>302</v>
      </c>
      <c r="H1656" s="238"/>
      <c r="I1656" s="238" t="s">
        <v>4111</v>
      </c>
      <c r="N1656" s="238">
        <v>2000</v>
      </c>
      <c r="V1656" s="238" t="s">
        <v>4171</v>
      </c>
      <c r="AB1656" s="238" t="s">
        <v>7214</v>
      </c>
    </row>
    <row r="1657" spans="1:28" x14ac:dyDescent="0.2">
      <c r="A1657" s="238">
        <v>338873</v>
      </c>
      <c r="B1657" s="238" t="s">
        <v>5074</v>
      </c>
      <c r="C1657" s="238" t="s">
        <v>406</v>
      </c>
      <c r="D1657" s="238" t="s">
        <v>302</v>
      </c>
      <c r="E1657" s="238" t="s">
        <v>65</v>
      </c>
      <c r="F1657" s="239">
        <v>34069</v>
      </c>
      <c r="G1657" s="238" t="s">
        <v>96</v>
      </c>
      <c r="H1657" s="238" t="s">
        <v>4110</v>
      </c>
      <c r="I1657" s="238" t="s">
        <v>4111</v>
      </c>
      <c r="J1657" s="238" t="s">
        <v>5335</v>
      </c>
      <c r="K1657" s="238">
        <v>2011</v>
      </c>
      <c r="L1657" s="238" t="s">
        <v>96</v>
      </c>
      <c r="X1657" s="238" t="s">
        <v>7157</v>
      </c>
      <c r="Y1657" s="238" t="s">
        <v>7158</v>
      </c>
      <c r="Z1657" s="238" t="s">
        <v>5947</v>
      </c>
      <c r="AA1657" s="238" t="s">
        <v>5123</v>
      </c>
    </row>
    <row r="1658" spans="1:28" x14ac:dyDescent="0.2">
      <c r="A1658" s="238">
        <v>333703</v>
      </c>
      <c r="B1658" s="238" t="s">
        <v>2442</v>
      </c>
      <c r="C1658" s="238" t="s">
        <v>280</v>
      </c>
      <c r="D1658" s="238" t="s">
        <v>302</v>
      </c>
      <c r="H1658" s="238"/>
      <c r="I1658" s="238" t="s">
        <v>4111</v>
      </c>
      <c r="N1658" s="238">
        <v>2000</v>
      </c>
      <c r="S1658" s="238" t="s">
        <v>4171</v>
      </c>
      <c r="T1658" s="238" t="s">
        <v>4171</v>
      </c>
      <c r="U1658" s="238" t="s">
        <v>4171</v>
      </c>
      <c r="V1658" s="238" t="s">
        <v>4171</v>
      </c>
      <c r="W1658" s="238" t="s">
        <v>4171</v>
      </c>
      <c r="AB1658" s="238" t="s">
        <v>7213</v>
      </c>
    </row>
    <row r="1659" spans="1:28" x14ac:dyDescent="0.2">
      <c r="A1659" s="238">
        <v>335362</v>
      </c>
      <c r="B1659" s="238" t="s">
        <v>2969</v>
      </c>
      <c r="C1659" s="238" t="s">
        <v>2970</v>
      </c>
      <c r="D1659" s="238" t="s">
        <v>302</v>
      </c>
      <c r="H1659" s="238"/>
      <c r="I1659" s="238" t="s">
        <v>4111</v>
      </c>
      <c r="N1659" s="238">
        <v>2000</v>
      </c>
      <c r="U1659" s="238" t="s">
        <v>4171</v>
      </c>
      <c r="V1659" s="238" t="s">
        <v>4171</v>
      </c>
      <c r="W1659" s="238" t="s">
        <v>4171</v>
      </c>
    </row>
    <row r="1660" spans="1:28" x14ac:dyDescent="0.2">
      <c r="A1660" s="238">
        <v>335758</v>
      </c>
      <c r="B1660" s="238" t="s">
        <v>3077</v>
      </c>
      <c r="C1660" s="238" t="s">
        <v>198</v>
      </c>
      <c r="D1660" s="238" t="s">
        <v>302</v>
      </c>
      <c r="H1660" s="238"/>
      <c r="I1660" s="238" t="s">
        <v>4111</v>
      </c>
      <c r="N1660" s="238">
        <v>2000</v>
      </c>
      <c r="U1660" s="238" t="s">
        <v>4171</v>
      </c>
      <c r="V1660" s="238" t="s">
        <v>4171</v>
      </c>
      <c r="W1660" s="238" t="s">
        <v>4171</v>
      </c>
    </row>
    <row r="1661" spans="1:28" x14ac:dyDescent="0.2">
      <c r="A1661" s="238">
        <v>338878</v>
      </c>
      <c r="B1661" s="238" t="s">
        <v>5079</v>
      </c>
      <c r="C1661" s="238" t="s">
        <v>198</v>
      </c>
      <c r="D1661" s="238" t="s">
        <v>302</v>
      </c>
      <c r="E1661" s="238" t="s">
        <v>65</v>
      </c>
      <c r="F1661" s="239">
        <v>29437</v>
      </c>
      <c r="G1661" s="238" t="s">
        <v>93</v>
      </c>
      <c r="H1661" s="238" t="s">
        <v>6077</v>
      </c>
      <c r="I1661" s="238" t="s">
        <v>4111</v>
      </c>
      <c r="J1661" s="238" t="s">
        <v>5335</v>
      </c>
      <c r="K1661" s="238">
        <v>1999</v>
      </c>
      <c r="L1661" s="238" t="s">
        <v>93</v>
      </c>
      <c r="X1661" s="238" t="s">
        <v>7168</v>
      </c>
      <c r="Y1661" s="238" t="s">
        <v>5568</v>
      </c>
      <c r="Z1661" s="238" t="s">
        <v>5696</v>
      </c>
      <c r="AA1661" s="238" t="s">
        <v>5527</v>
      </c>
    </row>
    <row r="1662" spans="1:28" x14ac:dyDescent="0.2">
      <c r="A1662" s="238">
        <v>333866</v>
      </c>
      <c r="B1662" s="238" t="s">
        <v>1594</v>
      </c>
      <c r="C1662" s="238" t="s">
        <v>208</v>
      </c>
      <c r="D1662" s="238" t="s">
        <v>302</v>
      </c>
      <c r="H1662" s="238"/>
      <c r="I1662" s="238" t="s">
        <v>4111</v>
      </c>
      <c r="N1662" s="238">
        <v>2000</v>
      </c>
      <c r="T1662" s="238" t="s">
        <v>4171</v>
      </c>
      <c r="U1662" s="238" t="s">
        <v>4171</v>
      </c>
      <c r="V1662" s="238" t="s">
        <v>4171</v>
      </c>
      <c r="W1662" s="238" t="s">
        <v>4171</v>
      </c>
      <c r="AB1662" s="238" t="s">
        <v>7213</v>
      </c>
    </row>
    <row r="1663" spans="1:28" x14ac:dyDescent="0.2">
      <c r="A1663" s="238">
        <v>323703</v>
      </c>
      <c r="B1663" s="238" t="s">
        <v>2730</v>
      </c>
      <c r="C1663" s="238" t="s">
        <v>195</v>
      </c>
      <c r="D1663" s="238" t="s">
        <v>302</v>
      </c>
      <c r="H1663" s="238"/>
      <c r="I1663" s="238" t="s">
        <v>4111</v>
      </c>
      <c r="N1663" s="238">
        <v>2000</v>
      </c>
      <c r="R1663" s="238" t="s">
        <v>4171</v>
      </c>
      <c r="S1663" s="238" t="s">
        <v>4171</v>
      </c>
      <c r="U1663" s="238" t="s">
        <v>4171</v>
      </c>
      <c r="V1663" s="238" t="s">
        <v>4171</v>
      </c>
      <c r="W1663" s="238" t="s">
        <v>4171</v>
      </c>
      <c r="AB1663" s="238" t="s">
        <v>7213</v>
      </c>
    </row>
    <row r="1664" spans="1:28" x14ac:dyDescent="0.2">
      <c r="A1664" s="238">
        <v>338862</v>
      </c>
      <c r="B1664" s="238" t="s">
        <v>5062</v>
      </c>
      <c r="C1664" s="238" t="s">
        <v>195</v>
      </c>
      <c r="D1664" s="238" t="s">
        <v>302</v>
      </c>
      <c r="E1664" s="238" t="s">
        <v>65</v>
      </c>
      <c r="F1664" s="239">
        <v>31736</v>
      </c>
      <c r="G1664" s="238" t="s">
        <v>102</v>
      </c>
      <c r="H1664" s="238" t="s">
        <v>4110</v>
      </c>
      <c r="I1664" s="238" t="s">
        <v>4111</v>
      </c>
      <c r="J1664" s="238" t="s">
        <v>5335</v>
      </c>
      <c r="K1664" s="238">
        <v>2020</v>
      </c>
      <c r="L1664" s="238" t="s">
        <v>84</v>
      </c>
      <c r="X1664" s="238" t="s">
        <v>7133</v>
      </c>
      <c r="Y1664" s="238" t="s">
        <v>5221</v>
      </c>
      <c r="Z1664" s="238" t="s">
        <v>5992</v>
      </c>
      <c r="AA1664" s="238" t="s">
        <v>5123</v>
      </c>
    </row>
    <row r="1665" spans="1:28" x14ac:dyDescent="0.2">
      <c r="A1665" s="238">
        <v>337505</v>
      </c>
      <c r="B1665" s="238" t="s">
        <v>3617</v>
      </c>
      <c r="C1665" s="238" t="s">
        <v>196</v>
      </c>
      <c r="D1665" s="238" t="s">
        <v>302</v>
      </c>
      <c r="E1665" s="238" t="s">
        <v>66</v>
      </c>
      <c r="F1665" s="239">
        <v>32894</v>
      </c>
      <c r="G1665" s="238" t="s">
        <v>4027</v>
      </c>
      <c r="H1665" s="238" t="s">
        <v>4110</v>
      </c>
      <c r="I1665" s="238" t="s">
        <v>4111</v>
      </c>
      <c r="J1665" s="238" t="s">
        <v>87</v>
      </c>
      <c r="L1665" s="238" t="s">
        <v>86</v>
      </c>
      <c r="O1665" s="238">
        <v>2907</v>
      </c>
      <c r="P1665" s="239">
        <v>44612</v>
      </c>
      <c r="Q1665" s="238">
        <v>20000</v>
      </c>
      <c r="X1665" s="238" t="s">
        <v>6045</v>
      </c>
      <c r="Y1665" s="238" t="s">
        <v>6045</v>
      </c>
      <c r="Z1665" s="238" t="s">
        <v>6046</v>
      </c>
      <c r="AA1665" s="238" t="s">
        <v>5109</v>
      </c>
    </row>
    <row r="1666" spans="1:28" x14ac:dyDescent="0.2">
      <c r="A1666" s="238">
        <v>338745</v>
      </c>
      <c r="B1666" s="238" t="s">
        <v>4965</v>
      </c>
      <c r="C1666" s="238" t="s">
        <v>660</v>
      </c>
      <c r="D1666" s="238" t="s">
        <v>302</v>
      </c>
      <c r="E1666" s="238" t="s">
        <v>65</v>
      </c>
      <c r="F1666" s="239">
        <v>35431</v>
      </c>
      <c r="G1666" s="238" t="s">
        <v>84</v>
      </c>
      <c r="H1666" s="238" t="s">
        <v>4110</v>
      </c>
      <c r="I1666" s="238" t="s">
        <v>4111</v>
      </c>
      <c r="J1666" s="238" t="s">
        <v>87</v>
      </c>
      <c r="K1666" s="238">
        <v>2016</v>
      </c>
      <c r="L1666" s="238" t="s">
        <v>84</v>
      </c>
      <c r="X1666" s="238" t="s">
        <v>6912</v>
      </c>
      <c r="Y1666" s="238" t="s">
        <v>5871</v>
      </c>
      <c r="Z1666" s="238" t="s">
        <v>5696</v>
      </c>
      <c r="AA1666" s="238" t="s">
        <v>5263</v>
      </c>
    </row>
    <row r="1667" spans="1:28" x14ac:dyDescent="0.2">
      <c r="A1667" s="238">
        <v>336930</v>
      </c>
      <c r="B1667" s="238" t="s">
        <v>3401</v>
      </c>
      <c r="C1667" s="238" t="s">
        <v>272</v>
      </c>
      <c r="D1667" s="238" t="s">
        <v>744</v>
      </c>
      <c r="H1667" s="238"/>
      <c r="I1667" s="238" t="s">
        <v>4111</v>
      </c>
      <c r="N1667" s="238">
        <v>2000</v>
      </c>
      <c r="U1667" s="238" t="s">
        <v>4171</v>
      </c>
      <c r="V1667" s="238" t="s">
        <v>4171</v>
      </c>
      <c r="W1667" s="238" t="s">
        <v>4171</v>
      </c>
    </row>
    <row r="1668" spans="1:28" x14ac:dyDescent="0.2">
      <c r="A1668" s="238">
        <v>338660</v>
      </c>
      <c r="B1668" s="238" t="s">
        <v>4891</v>
      </c>
      <c r="C1668" s="238" t="s">
        <v>232</v>
      </c>
      <c r="D1668" s="238" t="s">
        <v>4578</v>
      </c>
      <c r="E1668" s="238" t="s">
        <v>65</v>
      </c>
      <c r="F1668" s="239">
        <v>32666</v>
      </c>
      <c r="G1668" s="238" t="s">
        <v>6731</v>
      </c>
      <c r="H1668" s="238" t="s">
        <v>4110</v>
      </c>
      <c r="I1668" s="238" t="s">
        <v>4111</v>
      </c>
      <c r="J1668" s="238" t="s">
        <v>87</v>
      </c>
      <c r="K1668" s="238">
        <v>2007</v>
      </c>
      <c r="L1668" s="238" t="s">
        <v>84</v>
      </c>
      <c r="X1668" s="238" t="s">
        <v>6732</v>
      </c>
      <c r="Y1668" s="238" t="s">
        <v>6733</v>
      </c>
      <c r="Z1668" s="238" t="s">
        <v>6734</v>
      </c>
      <c r="AA1668" s="238" t="s">
        <v>5433</v>
      </c>
    </row>
    <row r="1669" spans="1:28" x14ac:dyDescent="0.2">
      <c r="A1669" s="238">
        <v>337500</v>
      </c>
      <c r="B1669" s="238" t="s">
        <v>1025</v>
      </c>
      <c r="C1669" s="238" t="s">
        <v>195</v>
      </c>
      <c r="D1669" s="238" t="s">
        <v>4578</v>
      </c>
      <c r="H1669" s="238"/>
      <c r="I1669" s="238" t="s">
        <v>4111</v>
      </c>
      <c r="N1669" s="238">
        <v>2000</v>
      </c>
      <c r="W1669" s="238" t="s">
        <v>4171</v>
      </c>
    </row>
    <row r="1670" spans="1:28" x14ac:dyDescent="0.2">
      <c r="A1670" s="238">
        <v>336234</v>
      </c>
      <c r="B1670" s="238" t="s">
        <v>1074</v>
      </c>
      <c r="C1670" s="238" t="s">
        <v>245</v>
      </c>
      <c r="D1670" s="238" t="s">
        <v>268</v>
      </c>
      <c r="H1670" s="238"/>
      <c r="I1670" s="238" t="s">
        <v>4111</v>
      </c>
      <c r="N1670" s="238">
        <v>2000</v>
      </c>
      <c r="V1670" s="238" t="s">
        <v>4171</v>
      </c>
      <c r="W1670" s="238" t="s">
        <v>4171</v>
      </c>
    </row>
    <row r="1671" spans="1:28" x14ac:dyDescent="0.2">
      <c r="A1671" s="238">
        <v>334580</v>
      </c>
      <c r="B1671" s="238" t="s">
        <v>2636</v>
      </c>
      <c r="C1671" s="238" t="s">
        <v>1164</v>
      </c>
      <c r="D1671" s="238" t="s">
        <v>268</v>
      </c>
      <c r="H1671" s="238"/>
      <c r="I1671" s="238" t="s">
        <v>4111</v>
      </c>
      <c r="N1671" s="238">
        <v>2000</v>
      </c>
      <c r="S1671" s="238" t="s">
        <v>4171</v>
      </c>
      <c r="T1671" s="238" t="s">
        <v>4171</v>
      </c>
      <c r="U1671" s="238" t="s">
        <v>4171</v>
      </c>
      <c r="V1671" s="238" t="s">
        <v>4171</v>
      </c>
      <c r="W1671" s="238" t="s">
        <v>4171</v>
      </c>
      <c r="AB1671" s="238" t="s">
        <v>7213</v>
      </c>
    </row>
    <row r="1672" spans="1:28" x14ac:dyDescent="0.2">
      <c r="A1672" s="238">
        <v>335149</v>
      </c>
      <c r="B1672" s="238" t="s">
        <v>1797</v>
      </c>
      <c r="C1672" s="238" t="s">
        <v>937</v>
      </c>
      <c r="D1672" s="238" t="s">
        <v>268</v>
      </c>
      <c r="H1672" s="238"/>
      <c r="I1672" s="238" t="s">
        <v>4111</v>
      </c>
      <c r="N1672" s="238">
        <v>2000</v>
      </c>
      <c r="V1672" s="238" t="s">
        <v>4171</v>
      </c>
      <c r="W1672" s="238" t="s">
        <v>4171</v>
      </c>
    </row>
    <row r="1673" spans="1:28" x14ac:dyDescent="0.2">
      <c r="A1673" s="238">
        <v>324036</v>
      </c>
      <c r="B1673" s="238" t="s">
        <v>2731</v>
      </c>
      <c r="C1673" s="238" t="s">
        <v>521</v>
      </c>
      <c r="D1673" s="238" t="s">
        <v>268</v>
      </c>
      <c r="H1673" s="238"/>
      <c r="I1673" s="238" t="s">
        <v>4111</v>
      </c>
      <c r="N1673" s="238">
        <v>2000</v>
      </c>
      <c r="R1673" s="238" t="s">
        <v>4171</v>
      </c>
      <c r="T1673" s="238" t="s">
        <v>4171</v>
      </c>
      <c r="U1673" s="238" t="s">
        <v>4171</v>
      </c>
      <c r="V1673" s="238" t="s">
        <v>4171</v>
      </c>
      <c r="W1673" s="238" t="s">
        <v>4171</v>
      </c>
      <c r="AB1673" s="238" t="s">
        <v>7213</v>
      </c>
    </row>
    <row r="1674" spans="1:28" x14ac:dyDescent="0.2">
      <c r="A1674" s="238">
        <v>338707</v>
      </c>
      <c r="B1674" s="238" t="s">
        <v>4929</v>
      </c>
      <c r="C1674" s="238" t="s">
        <v>196</v>
      </c>
      <c r="D1674" s="238" t="s">
        <v>268</v>
      </c>
      <c r="E1674" s="238" t="s">
        <v>66</v>
      </c>
      <c r="F1674" s="239">
        <v>32979</v>
      </c>
      <c r="G1674" s="238" t="s">
        <v>4627</v>
      </c>
      <c r="H1674" s="238" t="s">
        <v>4110</v>
      </c>
      <c r="I1674" s="238" t="s">
        <v>4111</v>
      </c>
      <c r="J1674" s="238" t="s">
        <v>87</v>
      </c>
      <c r="K1674" s="238">
        <v>2010</v>
      </c>
      <c r="L1674" s="238" t="s">
        <v>102</v>
      </c>
      <c r="X1674" s="238" t="s">
        <v>6833</v>
      </c>
      <c r="Y1674" s="238" t="s">
        <v>5908</v>
      </c>
      <c r="Z1674" s="238" t="s">
        <v>6834</v>
      </c>
      <c r="AA1674" s="238" t="s">
        <v>6835</v>
      </c>
    </row>
    <row r="1675" spans="1:28" x14ac:dyDescent="0.2">
      <c r="A1675" s="238">
        <v>334828</v>
      </c>
      <c r="B1675" s="238" t="s">
        <v>415</v>
      </c>
      <c r="C1675" s="238" t="s">
        <v>267</v>
      </c>
      <c r="D1675" s="238" t="s">
        <v>2684</v>
      </c>
      <c r="H1675" s="238"/>
      <c r="I1675" s="238" t="s">
        <v>4111</v>
      </c>
      <c r="N1675" s="238">
        <v>2000</v>
      </c>
      <c r="S1675" s="238" t="s">
        <v>4171</v>
      </c>
      <c r="T1675" s="238" t="s">
        <v>4171</v>
      </c>
      <c r="U1675" s="238" t="s">
        <v>4171</v>
      </c>
      <c r="V1675" s="238" t="s">
        <v>4171</v>
      </c>
      <c r="W1675" s="238" t="s">
        <v>4171</v>
      </c>
      <c r="AB1675" s="238" t="s">
        <v>7213</v>
      </c>
    </row>
    <row r="1676" spans="1:28" x14ac:dyDescent="0.2">
      <c r="A1676" s="238">
        <v>336752</v>
      </c>
      <c r="B1676" s="238" t="s">
        <v>3366</v>
      </c>
      <c r="C1676" s="238" t="s">
        <v>240</v>
      </c>
      <c r="D1676" s="238" t="s">
        <v>4719</v>
      </c>
      <c r="E1676" s="238" t="s">
        <v>66</v>
      </c>
      <c r="F1676" s="239">
        <v>31781</v>
      </c>
      <c r="G1676" s="238" t="s">
        <v>4041</v>
      </c>
      <c r="H1676" s="238" t="s">
        <v>4110</v>
      </c>
      <c r="I1676" s="238" t="s">
        <v>4111</v>
      </c>
      <c r="J1676" s="238" t="s">
        <v>87</v>
      </c>
      <c r="L1676" s="238" t="s">
        <v>101</v>
      </c>
      <c r="X1676" s="238" t="s">
        <v>5797</v>
      </c>
      <c r="Y1676" s="238" t="s">
        <v>5797</v>
      </c>
      <c r="Z1676" s="238" t="s">
        <v>5798</v>
      </c>
      <c r="AA1676" s="238" t="s">
        <v>5111</v>
      </c>
    </row>
    <row r="1677" spans="1:28" x14ac:dyDescent="0.2">
      <c r="A1677" s="238">
        <v>335521</v>
      </c>
      <c r="B1677" s="238" t="s">
        <v>3018</v>
      </c>
      <c r="C1677" s="238" t="s">
        <v>586</v>
      </c>
      <c r="D1677" s="238" t="s">
        <v>3019</v>
      </c>
      <c r="H1677" s="238"/>
      <c r="I1677" s="238" t="s">
        <v>4111</v>
      </c>
      <c r="N1677" s="238">
        <v>2000</v>
      </c>
      <c r="U1677" s="238" t="s">
        <v>4171</v>
      </c>
      <c r="V1677" s="238" t="s">
        <v>4171</v>
      </c>
      <c r="W1677" s="238" t="s">
        <v>4171</v>
      </c>
    </row>
    <row r="1678" spans="1:28" x14ac:dyDescent="0.2">
      <c r="A1678" s="238">
        <v>334171</v>
      </c>
      <c r="B1678" s="238" t="s">
        <v>4296</v>
      </c>
      <c r="C1678" s="238" t="s">
        <v>933</v>
      </c>
      <c r="D1678" s="238" t="s">
        <v>4297</v>
      </c>
      <c r="H1678" s="238"/>
      <c r="I1678" s="238" t="s">
        <v>4111</v>
      </c>
      <c r="N1678" s="238">
        <v>2000</v>
      </c>
      <c r="W1678" s="238" t="s">
        <v>4171</v>
      </c>
      <c r="AB1678" s="238" t="s">
        <v>7213</v>
      </c>
    </row>
    <row r="1679" spans="1:28" x14ac:dyDescent="0.2">
      <c r="A1679" s="238">
        <v>334946</v>
      </c>
      <c r="B1679" s="238" t="s">
        <v>2690</v>
      </c>
      <c r="C1679" s="238" t="s">
        <v>917</v>
      </c>
      <c r="D1679" s="238" t="s">
        <v>2691</v>
      </c>
      <c r="H1679" s="238"/>
      <c r="I1679" s="238" t="s">
        <v>4111</v>
      </c>
      <c r="N1679" s="238">
        <v>2000</v>
      </c>
      <c r="S1679" s="238" t="s">
        <v>4171</v>
      </c>
      <c r="T1679" s="238" t="s">
        <v>4171</v>
      </c>
      <c r="U1679" s="238" t="s">
        <v>4171</v>
      </c>
      <c r="V1679" s="238" t="s">
        <v>4171</v>
      </c>
      <c r="W1679" s="238" t="s">
        <v>4171</v>
      </c>
      <c r="AB1679" s="238" t="s">
        <v>7213</v>
      </c>
    </row>
    <row r="1680" spans="1:28" x14ac:dyDescent="0.2">
      <c r="A1680" s="238">
        <v>332912</v>
      </c>
      <c r="B1680" s="238" t="s">
        <v>2422</v>
      </c>
      <c r="C1680" s="238" t="s">
        <v>2410</v>
      </c>
      <c r="D1680" s="238" t="s">
        <v>1123</v>
      </c>
      <c r="H1680" s="238"/>
      <c r="I1680" s="238" t="s">
        <v>4111</v>
      </c>
      <c r="N1680" s="238">
        <v>2000</v>
      </c>
      <c r="S1680" s="238" t="s">
        <v>4171</v>
      </c>
      <c r="T1680" s="238" t="s">
        <v>4171</v>
      </c>
      <c r="U1680" s="238" t="s">
        <v>4171</v>
      </c>
      <c r="V1680" s="238" t="s">
        <v>4171</v>
      </c>
      <c r="W1680" s="238" t="s">
        <v>4171</v>
      </c>
      <c r="AB1680" s="238" t="s">
        <v>7213</v>
      </c>
    </row>
    <row r="1681" spans="1:28" x14ac:dyDescent="0.2">
      <c r="A1681" s="238">
        <v>320829</v>
      </c>
      <c r="B1681" s="238" t="s">
        <v>1710</v>
      </c>
      <c r="C1681" s="238" t="s">
        <v>203</v>
      </c>
      <c r="D1681" s="238" t="s">
        <v>880</v>
      </c>
      <c r="H1681" s="238"/>
      <c r="I1681" s="238" t="s">
        <v>4111</v>
      </c>
      <c r="N1681" s="238">
        <v>2000</v>
      </c>
      <c r="W1681" s="238" t="s">
        <v>4171</v>
      </c>
    </row>
    <row r="1682" spans="1:28" x14ac:dyDescent="0.2">
      <c r="A1682" s="238">
        <v>336438</v>
      </c>
      <c r="B1682" s="238" t="s">
        <v>3288</v>
      </c>
      <c r="C1682" s="238" t="s">
        <v>216</v>
      </c>
      <c r="D1682" s="238" t="s">
        <v>880</v>
      </c>
      <c r="H1682" s="238"/>
      <c r="I1682" s="238" t="s">
        <v>4111</v>
      </c>
      <c r="N1682" s="238">
        <v>2000</v>
      </c>
      <c r="U1682" s="238" t="s">
        <v>4171</v>
      </c>
      <c r="V1682" s="238" t="s">
        <v>4171</v>
      </c>
      <c r="W1682" s="238" t="s">
        <v>4171</v>
      </c>
    </row>
    <row r="1683" spans="1:28" x14ac:dyDescent="0.2">
      <c r="A1683" s="238">
        <v>337606</v>
      </c>
      <c r="B1683" s="238" t="s">
        <v>1899</v>
      </c>
      <c r="C1683" s="238" t="s">
        <v>324</v>
      </c>
      <c r="D1683" s="238" t="s">
        <v>880</v>
      </c>
      <c r="H1683" s="238"/>
      <c r="I1683" s="238" t="s">
        <v>4111</v>
      </c>
      <c r="N1683" s="238">
        <v>2000</v>
      </c>
      <c r="V1683" s="238" t="s">
        <v>4171</v>
      </c>
      <c r="W1683" s="238" t="s">
        <v>4171</v>
      </c>
    </row>
    <row r="1684" spans="1:28" x14ac:dyDescent="0.2">
      <c r="A1684" s="238">
        <v>337611</v>
      </c>
      <c r="B1684" s="238" t="s">
        <v>3665</v>
      </c>
      <c r="C1684" s="238" t="s">
        <v>3602</v>
      </c>
      <c r="D1684" s="238" t="s">
        <v>880</v>
      </c>
      <c r="H1684" s="238"/>
      <c r="I1684" s="238" t="s">
        <v>4111</v>
      </c>
      <c r="N1684" s="238">
        <v>2000</v>
      </c>
      <c r="V1684" s="238" t="s">
        <v>4171</v>
      </c>
      <c r="W1684" s="238" t="s">
        <v>4171</v>
      </c>
    </row>
    <row r="1685" spans="1:28" x14ac:dyDescent="0.2">
      <c r="A1685" s="238">
        <v>327288</v>
      </c>
      <c r="B1685" s="238" t="s">
        <v>2773</v>
      </c>
      <c r="C1685" s="238" t="s">
        <v>435</v>
      </c>
      <c r="D1685" s="238" t="s">
        <v>619</v>
      </c>
      <c r="H1685" s="238"/>
      <c r="I1685" s="238" t="s">
        <v>4111</v>
      </c>
      <c r="N1685" s="238">
        <v>2000</v>
      </c>
      <c r="R1685" s="238" t="s">
        <v>4171</v>
      </c>
      <c r="S1685" s="238" t="s">
        <v>4171</v>
      </c>
      <c r="U1685" s="238" t="s">
        <v>4171</v>
      </c>
      <c r="V1685" s="238" t="s">
        <v>4171</v>
      </c>
      <c r="W1685" s="238" t="s">
        <v>4171</v>
      </c>
      <c r="AB1685" s="238" t="s">
        <v>7213</v>
      </c>
    </row>
    <row r="1686" spans="1:28" x14ac:dyDescent="0.2">
      <c r="A1686" s="238">
        <v>335379</v>
      </c>
      <c r="B1686" s="238" t="s">
        <v>1850</v>
      </c>
      <c r="C1686" s="238" t="s">
        <v>198</v>
      </c>
      <c r="D1686" s="238" t="s">
        <v>619</v>
      </c>
      <c r="H1686" s="238"/>
      <c r="I1686" s="238" t="s">
        <v>4111</v>
      </c>
      <c r="N1686" s="238">
        <v>2000</v>
      </c>
      <c r="U1686" s="238" t="s">
        <v>4171</v>
      </c>
      <c r="V1686" s="238" t="s">
        <v>4171</v>
      </c>
      <c r="W1686" s="238" t="s">
        <v>4171</v>
      </c>
    </row>
    <row r="1687" spans="1:28" x14ac:dyDescent="0.2">
      <c r="A1687" s="238">
        <v>334317</v>
      </c>
      <c r="B1687" s="238" t="s">
        <v>1639</v>
      </c>
      <c r="C1687" s="238" t="s">
        <v>195</v>
      </c>
      <c r="D1687" s="238" t="s">
        <v>619</v>
      </c>
      <c r="H1687" s="238"/>
      <c r="I1687" s="238" t="s">
        <v>4111</v>
      </c>
      <c r="N1687" s="238">
        <v>2000</v>
      </c>
      <c r="T1687" s="238" t="s">
        <v>4171</v>
      </c>
      <c r="U1687" s="238" t="s">
        <v>4171</v>
      </c>
      <c r="V1687" s="238" t="s">
        <v>4171</v>
      </c>
      <c r="W1687" s="238" t="s">
        <v>4171</v>
      </c>
      <c r="AB1687" s="238" t="s">
        <v>7213</v>
      </c>
    </row>
    <row r="1688" spans="1:28" x14ac:dyDescent="0.2">
      <c r="A1688" s="238">
        <v>332966</v>
      </c>
      <c r="B1688" s="238" t="s">
        <v>4451</v>
      </c>
      <c r="C1688" s="238" t="s">
        <v>245</v>
      </c>
      <c r="D1688" s="238" t="s">
        <v>793</v>
      </c>
      <c r="H1688" s="238"/>
      <c r="I1688" s="238" t="s">
        <v>4111</v>
      </c>
      <c r="N1688" s="238">
        <v>2000</v>
      </c>
      <c r="V1688" s="238" t="s">
        <v>4171</v>
      </c>
      <c r="AB1688" s="238" t="s">
        <v>7214</v>
      </c>
    </row>
    <row r="1689" spans="1:28" x14ac:dyDescent="0.2">
      <c r="A1689" s="238">
        <v>338684</v>
      </c>
      <c r="B1689" s="238" t="s">
        <v>4913</v>
      </c>
      <c r="C1689" s="238" t="s">
        <v>245</v>
      </c>
      <c r="D1689" s="238" t="s">
        <v>793</v>
      </c>
      <c r="E1689" s="238" t="s">
        <v>65</v>
      </c>
      <c r="F1689" s="239">
        <v>32249</v>
      </c>
      <c r="G1689" s="238" t="s">
        <v>86</v>
      </c>
      <c r="H1689" s="238" t="s">
        <v>4110</v>
      </c>
      <c r="I1689" s="238" t="s">
        <v>4111</v>
      </c>
      <c r="J1689" s="238" t="s">
        <v>87</v>
      </c>
      <c r="K1689" s="238">
        <v>2007</v>
      </c>
      <c r="L1689" s="238" t="s">
        <v>84</v>
      </c>
      <c r="X1689" s="238" t="s">
        <v>6780</v>
      </c>
      <c r="Y1689" s="238" t="s">
        <v>6781</v>
      </c>
      <c r="Z1689" s="238" t="s">
        <v>6782</v>
      </c>
      <c r="AA1689" s="238" t="s">
        <v>5111</v>
      </c>
    </row>
    <row r="1690" spans="1:28" x14ac:dyDescent="0.2">
      <c r="A1690" s="238">
        <v>332791</v>
      </c>
      <c r="B1690" s="238" t="s">
        <v>1321</v>
      </c>
      <c r="C1690" s="238" t="s">
        <v>198</v>
      </c>
      <c r="D1690" s="238" t="s">
        <v>793</v>
      </c>
      <c r="H1690" s="238"/>
      <c r="I1690" s="238" t="s">
        <v>4111</v>
      </c>
      <c r="N1690" s="238">
        <v>2000</v>
      </c>
      <c r="S1690" s="238" t="s">
        <v>4171</v>
      </c>
      <c r="T1690" s="238" t="s">
        <v>4171</v>
      </c>
      <c r="U1690" s="238" t="s">
        <v>4171</v>
      </c>
      <c r="V1690" s="238" t="s">
        <v>4171</v>
      </c>
      <c r="W1690" s="238" t="s">
        <v>4171</v>
      </c>
    </row>
    <row r="1691" spans="1:28" x14ac:dyDescent="0.2">
      <c r="A1691" s="238">
        <v>337396</v>
      </c>
      <c r="B1691" s="238" t="s">
        <v>3556</v>
      </c>
      <c r="C1691" s="238" t="s">
        <v>555</v>
      </c>
      <c r="D1691" s="238" t="s">
        <v>793</v>
      </c>
      <c r="E1691" s="238" t="s">
        <v>65</v>
      </c>
      <c r="F1691" s="239">
        <v>35440</v>
      </c>
      <c r="G1691" s="238" t="s">
        <v>4044</v>
      </c>
      <c r="H1691" s="238" t="s">
        <v>4110</v>
      </c>
      <c r="I1691" s="238" t="s">
        <v>4111</v>
      </c>
      <c r="J1691" s="238" t="s">
        <v>85</v>
      </c>
      <c r="L1691" s="238" t="s">
        <v>98</v>
      </c>
      <c r="X1691" s="238" t="s">
        <v>6186</v>
      </c>
      <c r="Y1691" s="238" t="s">
        <v>6186</v>
      </c>
      <c r="Z1691" s="238" t="s">
        <v>6187</v>
      </c>
      <c r="AA1691" s="238" t="s">
        <v>5117</v>
      </c>
    </row>
    <row r="1692" spans="1:28" x14ac:dyDescent="0.2">
      <c r="A1692" s="238">
        <v>334549</v>
      </c>
      <c r="B1692" s="238" t="s">
        <v>1670</v>
      </c>
      <c r="C1692" s="238" t="s">
        <v>290</v>
      </c>
      <c r="D1692" s="238" t="s">
        <v>793</v>
      </c>
      <c r="H1692" s="238"/>
      <c r="I1692" s="238" t="s">
        <v>4111</v>
      </c>
      <c r="N1692" s="238">
        <v>2000</v>
      </c>
      <c r="T1692" s="238" t="s">
        <v>4171</v>
      </c>
      <c r="U1692" s="238" t="s">
        <v>4171</v>
      </c>
      <c r="V1692" s="238" t="s">
        <v>4171</v>
      </c>
      <c r="W1692" s="238" t="s">
        <v>4171</v>
      </c>
      <c r="AB1692" s="238" t="s">
        <v>7213</v>
      </c>
    </row>
    <row r="1693" spans="1:28" x14ac:dyDescent="0.2">
      <c r="A1693" s="238">
        <v>338860</v>
      </c>
      <c r="B1693" s="238" t="s">
        <v>5061</v>
      </c>
      <c r="C1693" s="238" t="s">
        <v>327</v>
      </c>
      <c r="D1693" s="238" t="s">
        <v>793</v>
      </c>
      <c r="E1693" s="238" t="s">
        <v>66</v>
      </c>
      <c r="F1693" s="239">
        <v>30756</v>
      </c>
      <c r="G1693" s="238" t="s">
        <v>5124</v>
      </c>
      <c r="H1693" s="238" t="s">
        <v>4110</v>
      </c>
      <c r="I1693" s="238" t="s">
        <v>4111</v>
      </c>
      <c r="J1693" s="238" t="s">
        <v>85</v>
      </c>
      <c r="K1693" s="238">
        <v>2003</v>
      </c>
      <c r="L1693" s="238" t="s">
        <v>84</v>
      </c>
      <c r="X1693" s="238" t="s">
        <v>7131</v>
      </c>
      <c r="Y1693" s="238" t="s">
        <v>7132</v>
      </c>
      <c r="Z1693" s="238" t="s">
        <v>5968</v>
      </c>
      <c r="AA1693" s="238" t="s">
        <v>5109</v>
      </c>
    </row>
    <row r="1694" spans="1:28" x14ac:dyDescent="0.2">
      <c r="A1694" s="238">
        <v>329004</v>
      </c>
      <c r="B1694" s="238" t="s">
        <v>2301</v>
      </c>
      <c r="C1694" s="238" t="s">
        <v>344</v>
      </c>
      <c r="D1694" s="238" t="s">
        <v>793</v>
      </c>
      <c r="H1694" s="238"/>
      <c r="I1694" s="238" t="s">
        <v>4111</v>
      </c>
      <c r="N1694" s="238">
        <v>2000</v>
      </c>
      <c r="S1694" s="238" t="s">
        <v>4171</v>
      </c>
      <c r="T1694" s="238" t="s">
        <v>4171</v>
      </c>
      <c r="U1694" s="238" t="s">
        <v>4171</v>
      </c>
      <c r="V1694" s="238" t="s">
        <v>4171</v>
      </c>
      <c r="W1694" s="238" t="s">
        <v>4171</v>
      </c>
      <c r="AB1694" s="238" t="s">
        <v>7213</v>
      </c>
    </row>
    <row r="1695" spans="1:28" x14ac:dyDescent="0.2">
      <c r="A1695" s="238">
        <v>338856</v>
      </c>
      <c r="B1695" s="238" t="s">
        <v>5056</v>
      </c>
      <c r="C1695" s="238" t="s">
        <v>3834</v>
      </c>
      <c r="D1695" s="238" t="s">
        <v>5057</v>
      </c>
      <c r="E1695" s="238" t="s">
        <v>65</v>
      </c>
      <c r="F1695" s="239">
        <v>29431</v>
      </c>
      <c r="G1695" s="238" t="s">
        <v>4036</v>
      </c>
      <c r="H1695" s="238" t="s">
        <v>4110</v>
      </c>
      <c r="I1695" s="238" t="s">
        <v>4111</v>
      </c>
      <c r="X1695" s="238" t="s">
        <v>7125</v>
      </c>
      <c r="Y1695" s="238" t="s">
        <v>6686</v>
      </c>
      <c r="Z1695" s="238" t="s">
        <v>5585</v>
      </c>
      <c r="AA1695" s="238" t="s">
        <v>5956</v>
      </c>
    </row>
    <row r="1696" spans="1:28" x14ac:dyDescent="0.2">
      <c r="A1696" s="238">
        <v>336582</v>
      </c>
      <c r="B1696" s="238" t="s">
        <v>3322</v>
      </c>
      <c r="C1696" s="238" t="s">
        <v>1054</v>
      </c>
      <c r="D1696" s="238" t="s">
        <v>780</v>
      </c>
      <c r="H1696" s="238"/>
      <c r="I1696" s="238" t="s">
        <v>4111</v>
      </c>
      <c r="N1696" s="238">
        <v>2000</v>
      </c>
      <c r="U1696" s="238" t="s">
        <v>4171</v>
      </c>
      <c r="V1696" s="238" t="s">
        <v>4171</v>
      </c>
      <c r="W1696" s="238" t="s">
        <v>4171</v>
      </c>
    </row>
    <row r="1697" spans="1:28" x14ac:dyDescent="0.2">
      <c r="A1697" s="238">
        <v>329115</v>
      </c>
      <c r="B1697" s="238" t="s">
        <v>4503</v>
      </c>
      <c r="C1697" s="238" t="s">
        <v>195</v>
      </c>
      <c r="D1697" s="238" t="s">
        <v>780</v>
      </c>
      <c r="H1697" s="238"/>
      <c r="I1697" s="238" t="s">
        <v>4111</v>
      </c>
      <c r="N1697" s="238">
        <v>2000</v>
      </c>
      <c r="W1697" s="238" t="s">
        <v>4171</v>
      </c>
      <c r="AB1697" s="238" t="s">
        <v>7213</v>
      </c>
    </row>
    <row r="1698" spans="1:28" x14ac:dyDescent="0.2">
      <c r="A1698" s="238">
        <v>335817</v>
      </c>
      <c r="B1698" s="238" t="s">
        <v>1945</v>
      </c>
      <c r="C1698" s="238" t="s">
        <v>195</v>
      </c>
      <c r="D1698" s="238" t="s">
        <v>780</v>
      </c>
      <c r="E1698" s="238" t="s">
        <v>66</v>
      </c>
      <c r="F1698" s="239">
        <v>35431</v>
      </c>
      <c r="G1698" s="238" t="s">
        <v>4051</v>
      </c>
      <c r="H1698" s="238" t="s">
        <v>4110</v>
      </c>
      <c r="I1698" s="238" t="s">
        <v>4111</v>
      </c>
      <c r="J1698" s="238" t="s">
        <v>5335</v>
      </c>
      <c r="L1698" s="238" t="s">
        <v>84</v>
      </c>
      <c r="O1698" s="238">
        <v>2766</v>
      </c>
      <c r="P1698" s="239">
        <v>44608</v>
      </c>
      <c r="Q1698" s="238">
        <v>22000</v>
      </c>
      <c r="X1698" s="238" t="s">
        <v>5704</v>
      </c>
      <c r="Y1698" s="238" t="s">
        <v>5704</v>
      </c>
      <c r="Z1698" s="238" t="s">
        <v>5585</v>
      </c>
      <c r="AA1698" s="238" t="s">
        <v>5123</v>
      </c>
    </row>
    <row r="1699" spans="1:28" x14ac:dyDescent="0.2">
      <c r="A1699" s="238">
        <v>329878</v>
      </c>
      <c r="B1699" s="238" t="s">
        <v>2819</v>
      </c>
      <c r="C1699" s="238" t="s">
        <v>524</v>
      </c>
      <c r="D1699" s="238" t="s">
        <v>780</v>
      </c>
      <c r="H1699" s="238"/>
      <c r="I1699" s="238" t="s">
        <v>4111</v>
      </c>
      <c r="N1699" s="238">
        <v>2000</v>
      </c>
      <c r="V1699" s="238" t="s">
        <v>4171</v>
      </c>
      <c r="W1699" s="238" t="s">
        <v>4171</v>
      </c>
      <c r="AB1699" s="238" t="s">
        <v>7213</v>
      </c>
    </row>
    <row r="1700" spans="1:28" x14ac:dyDescent="0.2">
      <c r="A1700" s="238">
        <v>333894</v>
      </c>
      <c r="B1700" s="238" t="s">
        <v>2480</v>
      </c>
      <c r="C1700" s="238" t="s">
        <v>606</v>
      </c>
      <c r="D1700" s="238" t="s">
        <v>212</v>
      </c>
      <c r="H1700" s="238"/>
      <c r="I1700" s="238" t="s">
        <v>4111</v>
      </c>
      <c r="N1700" s="238">
        <v>2000</v>
      </c>
      <c r="S1700" s="238" t="s">
        <v>4171</v>
      </c>
      <c r="T1700" s="238" t="s">
        <v>4171</v>
      </c>
      <c r="U1700" s="238" t="s">
        <v>4171</v>
      </c>
      <c r="V1700" s="238" t="s">
        <v>4171</v>
      </c>
      <c r="W1700" s="238" t="s">
        <v>4171</v>
      </c>
      <c r="AB1700" s="238" t="s">
        <v>7213</v>
      </c>
    </row>
    <row r="1701" spans="1:28" x14ac:dyDescent="0.2">
      <c r="A1701" s="238">
        <v>335897</v>
      </c>
      <c r="B1701" s="238" t="s">
        <v>1964</v>
      </c>
      <c r="C1701" s="238" t="s">
        <v>411</v>
      </c>
      <c r="D1701" s="238" t="s">
        <v>212</v>
      </c>
      <c r="H1701" s="238"/>
      <c r="I1701" s="238" t="s">
        <v>4111</v>
      </c>
      <c r="N1701" s="238">
        <v>2000</v>
      </c>
      <c r="V1701" s="238" t="s">
        <v>4171</v>
      </c>
      <c r="W1701" s="238" t="s">
        <v>4171</v>
      </c>
    </row>
    <row r="1702" spans="1:28" x14ac:dyDescent="0.2">
      <c r="A1702" s="238">
        <v>319092</v>
      </c>
      <c r="B1702" s="238" t="s">
        <v>1220</v>
      </c>
      <c r="C1702" s="238" t="s">
        <v>210</v>
      </c>
      <c r="D1702" s="238" t="s">
        <v>212</v>
      </c>
      <c r="H1702" s="238"/>
      <c r="I1702" s="238" t="s">
        <v>4111</v>
      </c>
      <c r="N1702" s="238">
        <v>2000</v>
      </c>
      <c r="U1702" s="238" t="s">
        <v>4171</v>
      </c>
      <c r="V1702" s="238" t="s">
        <v>4171</v>
      </c>
      <c r="W1702" s="238" t="s">
        <v>4171</v>
      </c>
      <c r="AB1702" s="238" t="s">
        <v>7213</v>
      </c>
    </row>
    <row r="1703" spans="1:28" x14ac:dyDescent="0.2">
      <c r="A1703" s="238">
        <v>336282</v>
      </c>
      <c r="B1703" s="238" t="s">
        <v>2068</v>
      </c>
      <c r="C1703" s="238" t="s">
        <v>450</v>
      </c>
      <c r="D1703" s="238" t="s">
        <v>212</v>
      </c>
      <c r="H1703" s="238"/>
      <c r="I1703" s="238" t="s">
        <v>4111</v>
      </c>
      <c r="N1703" s="238">
        <v>2000</v>
      </c>
      <c r="W1703" s="238" t="s">
        <v>4171</v>
      </c>
    </row>
    <row r="1704" spans="1:28" x14ac:dyDescent="0.2">
      <c r="A1704" s="238">
        <v>333859</v>
      </c>
      <c r="B1704" s="238" t="s">
        <v>4214</v>
      </c>
      <c r="C1704" s="238" t="s">
        <v>1156</v>
      </c>
      <c r="D1704" s="238" t="s">
        <v>212</v>
      </c>
      <c r="H1704" s="238"/>
      <c r="I1704" s="238" t="s">
        <v>4111</v>
      </c>
      <c r="N1704" s="238">
        <v>2000</v>
      </c>
      <c r="V1704" s="238" t="s">
        <v>4171</v>
      </c>
      <c r="AB1704" s="238" t="s">
        <v>7214</v>
      </c>
    </row>
    <row r="1705" spans="1:28" x14ac:dyDescent="0.2">
      <c r="A1705" s="238">
        <v>334613</v>
      </c>
      <c r="B1705" s="238" t="s">
        <v>2646</v>
      </c>
      <c r="C1705" s="238" t="s">
        <v>195</v>
      </c>
      <c r="D1705" s="238" t="s">
        <v>212</v>
      </c>
      <c r="H1705" s="238"/>
      <c r="I1705" s="238" t="s">
        <v>4111</v>
      </c>
      <c r="N1705" s="238">
        <v>2000</v>
      </c>
      <c r="S1705" s="238" t="s">
        <v>4171</v>
      </c>
      <c r="T1705" s="238" t="s">
        <v>4171</v>
      </c>
      <c r="U1705" s="238" t="s">
        <v>4171</v>
      </c>
      <c r="V1705" s="238" t="s">
        <v>4171</v>
      </c>
      <c r="W1705" s="238" t="s">
        <v>4171</v>
      </c>
      <c r="AB1705" s="238" t="s">
        <v>7213</v>
      </c>
    </row>
    <row r="1706" spans="1:28" x14ac:dyDescent="0.2">
      <c r="A1706" s="238">
        <v>338748</v>
      </c>
      <c r="B1706" s="238" t="s">
        <v>3457</v>
      </c>
      <c r="C1706" s="238" t="s">
        <v>373</v>
      </c>
      <c r="D1706" s="238" t="s">
        <v>212</v>
      </c>
      <c r="E1706" s="238" t="s">
        <v>65</v>
      </c>
      <c r="F1706" s="239">
        <v>30177</v>
      </c>
      <c r="G1706" s="238" t="s">
        <v>84</v>
      </c>
      <c r="H1706" s="238" t="s">
        <v>4110</v>
      </c>
      <c r="I1706" s="238" t="s">
        <v>4111</v>
      </c>
      <c r="J1706" s="238" t="s">
        <v>87</v>
      </c>
      <c r="K1706" s="238">
        <v>2001</v>
      </c>
      <c r="L1706" s="238" t="s">
        <v>95</v>
      </c>
      <c r="X1706" s="238" t="s">
        <v>6920</v>
      </c>
      <c r="Y1706" s="238" t="s">
        <v>6921</v>
      </c>
      <c r="Z1706" s="238" t="s">
        <v>5945</v>
      </c>
      <c r="AA1706" s="238" t="s">
        <v>5112</v>
      </c>
    </row>
    <row r="1707" spans="1:28" x14ac:dyDescent="0.2">
      <c r="A1707" s="238">
        <v>337803</v>
      </c>
      <c r="B1707" s="238" t="s">
        <v>3454</v>
      </c>
      <c r="C1707" s="238" t="s">
        <v>203</v>
      </c>
      <c r="D1707" s="238" t="s">
        <v>293</v>
      </c>
      <c r="H1707" s="238"/>
      <c r="I1707" s="238" t="s">
        <v>4111</v>
      </c>
      <c r="N1707" s="238">
        <v>2000</v>
      </c>
      <c r="V1707" s="238" t="s">
        <v>4171</v>
      </c>
      <c r="W1707" s="238" t="s">
        <v>4171</v>
      </c>
    </row>
    <row r="1708" spans="1:28" x14ac:dyDescent="0.2">
      <c r="A1708" s="238">
        <v>337902</v>
      </c>
      <c r="B1708" s="238" t="s">
        <v>3805</v>
      </c>
      <c r="C1708" s="238" t="s">
        <v>349</v>
      </c>
      <c r="D1708" s="238" t="s">
        <v>293</v>
      </c>
      <c r="H1708" s="238"/>
      <c r="I1708" s="238" t="s">
        <v>4111</v>
      </c>
      <c r="N1708" s="238">
        <v>2000</v>
      </c>
      <c r="W1708" s="238" t="s">
        <v>4171</v>
      </c>
    </row>
    <row r="1709" spans="1:28" x14ac:dyDescent="0.2">
      <c r="A1709" s="238">
        <v>331438</v>
      </c>
      <c r="B1709" s="238" t="s">
        <v>1285</v>
      </c>
      <c r="C1709" s="238" t="s">
        <v>520</v>
      </c>
      <c r="D1709" s="238" t="s">
        <v>293</v>
      </c>
      <c r="H1709" s="238"/>
      <c r="I1709" s="238" t="s">
        <v>4111</v>
      </c>
      <c r="N1709" s="238">
        <v>2000</v>
      </c>
      <c r="U1709" s="238" t="s">
        <v>4171</v>
      </c>
      <c r="V1709" s="238" t="s">
        <v>4171</v>
      </c>
      <c r="W1709" s="238" t="s">
        <v>4171</v>
      </c>
      <c r="AB1709" s="238" t="s">
        <v>7213</v>
      </c>
    </row>
    <row r="1710" spans="1:28" x14ac:dyDescent="0.2">
      <c r="A1710" s="238">
        <v>335385</v>
      </c>
      <c r="B1710" s="238" t="s">
        <v>2977</v>
      </c>
      <c r="C1710" s="238" t="s">
        <v>245</v>
      </c>
      <c r="D1710" s="238" t="s">
        <v>293</v>
      </c>
      <c r="H1710" s="238"/>
      <c r="I1710" s="238" t="s">
        <v>4111</v>
      </c>
      <c r="N1710" s="238">
        <v>2000</v>
      </c>
      <c r="U1710" s="238" t="s">
        <v>4171</v>
      </c>
      <c r="V1710" s="238" t="s">
        <v>4171</v>
      </c>
      <c r="W1710" s="238" t="s">
        <v>4171</v>
      </c>
    </row>
    <row r="1711" spans="1:28" x14ac:dyDescent="0.2">
      <c r="A1711" s="238">
        <v>334597</v>
      </c>
      <c r="B1711" s="238" t="s">
        <v>1679</v>
      </c>
      <c r="C1711" s="238" t="s">
        <v>245</v>
      </c>
      <c r="D1711" s="238" t="s">
        <v>293</v>
      </c>
      <c r="H1711" s="238"/>
      <c r="I1711" s="238" t="s">
        <v>4111</v>
      </c>
      <c r="N1711" s="238">
        <v>2000</v>
      </c>
      <c r="W1711" s="238" t="s">
        <v>4171</v>
      </c>
      <c r="AB1711" s="238" t="s">
        <v>7213</v>
      </c>
    </row>
    <row r="1712" spans="1:28" x14ac:dyDescent="0.2">
      <c r="A1712" s="238">
        <v>338603</v>
      </c>
      <c r="B1712" s="238" t="s">
        <v>4836</v>
      </c>
      <c r="C1712" s="238" t="s">
        <v>221</v>
      </c>
      <c r="D1712" s="238" t="s">
        <v>293</v>
      </c>
      <c r="E1712" s="238" t="s">
        <v>66</v>
      </c>
      <c r="F1712" s="239">
        <v>36161</v>
      </c>
      <c r="G1712" s="238" t="s">
        <v>102</v>
      </c>
      <c r="H1712" s="238" t="s">
        <v>6077</v>
      </c>
      <c r="I1712" s="238" t="s">
        <v>4111</v>
      </c>
      <c r="J1712" s="238" t="s">
        <v>85</v>
      </c>
      <c r="K1712" s="238">
        <v>2018</v>
      </c>
      <c r="L1712" s="238" t="s">
        <v>102</v>
      </c>
      <c r="X1712" s="238" t="s">
        <v>6604</v>
      </c>
      <c r="Y1712" s="238" t="s">
        <v>6605</v>
      </c>
      <c r="Z1712" s="238" t="s">
        <v>5624</v>
      </c>
      <c r="AA1712" s="238" t="s">
        <v>6606</v>
      </c>
    </row>
    <row r="1713" spans="1:28" x14ac:dyDescent="0.2">
      <c r="A1713" s="238">
        <v>332696</v>
      </c>
      <c r="B1713" s="238" t="s">
        <v>963</v>
      </c>
      <c r="C1713" s="238" t="s">
        <v>600</v>
      </c>
      <c r="D1713" s="238" t="s">
        <v>293</v>
      </c>
      <c r="H1713" s="238"/>
      <c r="I1713" s="238" t="s">
        <v>4111</v>
      </c>
      <c r="N1713" s="238">
        <v>2000</v>
      </c>
      <c r="U1713" s="238" t="s">
        <v>4171</v>
      </c>
      <c r="V1713" s="238" t="s">
        <v>4171</v>
      </c>
      <c r="W1713" s="238" t="s">
        <v>4171</v>
      </c>
      <c r="AB1713" s="238" t="s">
        <v>7213</v>
      </c>
    </row>
    <row r="1714" spans="1:28" x14ac:dyDescent="0.2">
      <c r="A1714" s="238">
        <v>334249</v>
      </c>
      <c r="B1714" s="238" t="s">
        <v>2563</v>
      </c>
      <c r="C1714" s="238" t="s">
        <v>301</v>
      </c>
      <c r="D1714" s="238" t="s">
        <v>293</v>
      </c>
      <c r="H1714" s="238"/>
      <c r="I1714" s="238" t="s">
        <v>4111</v>
      </c>
      <c r="N1714" s="238">
        <v>2000</v>
      </c>
      <c r="S1714" s="238" t="s">
        <v>4171</v>
      </c>
      <c r="T1714" s="238" t="s">
        <v>4171</v>
      </c>
      <c r="U1714" s="238" t="s">
        <v>4171</v>
      </c>
      <c r="V1714" s="238" t="s">
        <v>4171</v>
      </c>
      <c r="W1714" s="238" t="s">
        <v>4171</v>
      </c>
      <c r="AB1714" s="238" t="s">
        <v>7213</v>
      </c>
    </row>
    <row r="1715" spans="1:28" x14ac:dyDescent="0.2">
      <c r="A1715" s="238">
        <v>316310</v>
      </c>
      <c r="B1715" s="238" t="s">
        <v>2211</v>
      </c>
      <c r="C1715" s="238" t="s">
        <v>2212</v>
      </c>
      <c r="D1715" s="238" t="s">
        <v>293</v>
      </c>
      <c r="H1715" s="238"/>
      <c r="I1715" s="238" t="s">
        <v>4111</v>
      </c>
      <c r="N1715" s="238">
        <v>2000</v>
      </c>
      <c r="S1715" s="238" t="s">
        <v>4171</v>
      </c>
      <c r="T1715" s="238" t="s">
        <v>4171</v>
      </c>
      <c r="U1715" s="238" t="s">
        <v>4171</v>
      </c>
      <c r="V1715" s="238" t="s">
        <v>4171</v>
      </c>
      <c r="W1715" s="238" t="s">
        <v>4171</v>
      </c>
      <c r="AB1715" s="238" t="s">
        <v>7213</v>
      </c>
    </row>
    <row r="1716" spans="1:28" x14ac:dyDescent="0.2">
      <c r="A1716" s="238">
        <v>329262</v>
      </c>
      <c r="B1716" s="238" t="s">
        <v>1478</v>
      </c>
      <c r="C1716" s="238" t="s">
        <v>352</v>
      </c>
      <c r="D1716" s="238" t="s">
        <v>293</v>
      </c>
      <c r="H1716" s="238"/>
      <c r="I1716" s="238" t="s">
        <v>4111</v>
      </c>
      <c r="N1716" s="238">
        <v>2000</v>
      </c>
      <c r="T1716" s="238" t="s">
        <v>4171</v>
      </c>
      <c r="U1716" s="238" t="s">
        <v>4171</v>
      </c>
      <c r="V1716" s="238" t="s">
        <v>4171</v>
      </c>
      <c r="W1716" s="238" t="s">
        <v>4171</v>
      </c>
      <c r="AB1716" s="238" t="s">
        <v>7213</v>
      </c>
    </row>
    <row r="1717" spans="1:28" x14ac:dyDescent="0.2">
      <c r="A1717" s="238">
        <v>332447</v>
      </c>
      <c r="B1717" s="238" t="s">
        <v>1546</v>
      </c>
      <c r="C1717" s="238" t="s">
        <v>1042</v>
      </c>
      <c r="D1717" s="238" t="s">
        <v>293</v>
      </c>
      <c r="E1717" s="238" t="s">
        <v>66</v>
      </c>
      <c r="F1717" s="239">
        <v>36526</v>
      </c>
      <c r="G1717" s="238" t="s">
        <v>84</v>
      </c>
      <c r="H1717" s="238" t="s">
        <v>4110</v>
      </c>
      <c r="I1717" s="238" t="s">
        <v>4111</v>
      </c>
      <c r="J1717" s="238" t="s">
        <v>87</v>
      </c>
      <c r="L1717" s="238" t="s">
        <v>84</v>
      </c>
      <c r="X1717" s="238" t="s">
        <v>5623</v>
      </c>
      <c r="Y1717" s="238" t="s">
        <v>5623</v>
      </c>
      <c r="Z1717" s="238" t="s">
        <v>5624</v>
      </c>
      <c r="AA1717" s="238" t="s">
        <v>5111</v>
      </c>
    </row>
    <row r="1718" spans="1:28" x14ac:dyDescent="0.2">
      <c r="A1718" s="238">
        <v>337674</v>
      </c>
      <c r="B1718" s="238" t="s">
        <v>3695</v>
      </c>
      <c r="C1718" s="238" t="s">
        <v>900</v>
      </c>
      <c r="D1718" s="238" t="s">
        <v>293</v>
      </c>
      <c r="H1718" s="238"/>
      <c r="I1718" s="238" t="s">
        <v>4111</v>
      </c>
      <c r="N1718" s="238">
        <v>2000</v>
      </c>
      <c r="V1718" s="238" t="s">
        <v>4171</v>
      </c>
      <c r="W1718" s="238" t="s">
        <v>4171</v>
      </c>
    </row>
    <row r="1719" spans="1:28" x14ac:dyDescent="0.2">
      <c r="A1719" s="238">
        <v>335431</v>
      </c>
      <c r="B1719" s="238" t="s">
        <v>1027</v>
      </c>
      <c r="C1719" s="238" t="s">
        <v>646</v>
      </c>
      <c r="D1719" s="238" t="s">
        <v>293</v>
      </c>
      <c r="H1719" s="238"/>
      <c r="I1719" s="238" t="s">
        <v>4111</v>
      </c>
      <c r="N1719" s="238">
        <v>2000</v>
      </c>
      <c r="U1719" s="238" t="s">
        <v>4171</v>
      </c>
      <c r="V1719" s="238" t="s">
        <v>4171</v>
      </c>
      <c r="W1719" s="238" t="s">
        <v>4171</v>
      </c>
    </row>
    <row r="1720" spans="1:28" x14ac:dyDescent="0.2">
      <c r="A1720" s="238">
        <v>326599</v>
      </c>
      <c r="B1720" s="238" t="s">
        <v>2761</v>
      </c>
      <c r="C1720" s="238" t="s">
        <v>755</v>
      </c>
      <c r="D1720" s="238" t="s">
        <v>293</v>
      </c>
      <c r="H1720" s="238"/>
      <c r="I1720" s="238" t="s">
        <v>4111</v>
      </c>
      <c r="N1720" s="238">
        <v>2000</v>
      </c>
      <c r="R1720" s="238" t="s">
        <v>4171</v>
      </c>
      <c r="S1720" s="238" t="s">
        <v>4171</v>
      </c>
      <c r="U1720" s="238" t="s">
        <v>4171</v>
      </c>
      <c r="V1720" s="238" t="s">
        <v>4171</v>
      </c>
      <c r="W1720" s="238" t="s">
        <v>4171</v>
      </c>
      <c r="AB1720" s="238" t="s">
        <v>7213</v>
      </c>
    </row>
    <row r="1721" spans="1:28" x14ac:dyDescent="0.2">
      <c r="A1721" s="238">
        <v>336413</v>
      </c>
      <c r="B1721" s="238" t="s">
        <v>3282</v>
      </c>
      <c r="C1721" s="238" t="s">
        <v>195</v>
      </c>
      <c r="D1721" s="238" t="s">
        <v>293</v>
      </c>
      <c r="H1721" s="238"/>
      <c r="I1721" s="238" t="s">
        <v>4111</v>
      </c>
      <c r="N1721" s="238">
        <v>2000</v>
      </c>
      <c r="V1721" s="238" t="s">
        <v>4171</v>
      </c>
      <c r="W1721" s="238" t="s">
        <v>4171</v>
      </c>
    </row>
    <row r="1722" spans="1:28" x14ac:dyDescent="0.2">
      <c r="A1722" s="238">
        <v>335061</v>
      </c>
      <c r="B1722" s="238" t="s">
        <v>1779</v>
      </c>
      <c r="C1722" s="238" t="s">
        <v>195</v>
      </c>
      <c r="D1722" s="238" t="s">
        <v>293</v>
      </c>
      <c r="E1722" s="238" t="s">
        <v>65</v>
      </c>
      <c r="F1722" s="239">
        <v>36161</v>
      </c>
      <c r="G1722" s="238" t="s">
        <v>4015</v>
      </c>
      <c r="H1722" s="238" t="s">
        <v>4110</v>
      </c>
      <c r="I1722" s="238" t="s">
        <v>4111</v>
      </c>
      <c r="J1722" s="238" t="s">
        <v>87</v>
      </c>
      <c r="L1722" s="238" t="s">
        <v>100</v>
      </c>
      <c r="X1722" s="238" t="s">
        <v>5644</v>
      </c>
      <c r="Y1722" s="238" t="s">
        <v>5644</v>
      </c>
      <c r="Z1722" s="238" t="s">
        <v>5633</v>
      </c>
      <c r="AA1722" s="238" t="s">
        <v>5645</v>
      </c>
    </row>
    <row r="1723" spans="1:28" x14ac:dyDescent="0.2">
      <c r="A1723" s="238">
        <v>327301</v>
      </c>
      <c r="B1723" s="238" t="s">
        <v>2774</v>
      </c>
      <c r="C1723" s="238" t="s">
        <v>580</v>
      </c>
      <c r="D1723" s="238" t="s">
        <v>293</v>
      </c>
      <c r="H1723" s="238"/>
      <c r="I1723" s="238" t="s">
        <v>4111</v>
      </c>
      <c r="N1723" s="238">
        <v>2000</v>
      </c>
      <c r="R1723" s="238" t="s">
        <v>4171</v>
      </c>
      <c r="S1723" s="238" t="s">
        <v>4171</v>
      </c>
      <c r="U1723" s="238" t="s">
        <v>4171</v>
      </c>
      <c r="V1723" s="238" t="s">
        <v>4171</v>
      </c>
      <c r="W1723" s="238" t="s">
        <v>4171</v>
      </c>
      <c r="AB1723" s="238" t="s">
        <v>7213</v>
      </c>
    </row>
    <row r="1724" spans="1:28" x14ac:dyDescent="0.2">
      <c r="A1724" s="238">
        <v>336655</v>
      </c>
      <c r="B1724" s="238" t="s">
        <v>2164</v>
      </c>
      <c r="C1724" s="238" t="s">
        <v>196</v>
      </c>
      <c r="D1724" s="238" t="s">
        <v>293</v>
      </c>
      <c r="H1724" s="238"/>
      <c r="I1724" s="238" t="s">
        <v>4111</v>
      </c>
      <c r="N1724" s="238">
        <v>2000</v>
      </c>
      <c r="V1724" s="238" t="s">
        <v>4171</v>
      </c>
      <c r="W1724" s="238" t="s">
        <v>4171</v>
      </c>
    </row>
    <row r="1725" spans="1:28" x14ac:dyDescent="0.2">
      <c r="A1725" s="238">
        <v>322084</v>
      </c>
      <c r="B1725" s="238" t="s">
        <v>1030</v>
      </c>
      <c r="C1725" s="238" t="s">
        <v>294</v>
      </c>
      <c r="D1725" s="238" t="s">
        <v>293</v>
      </c>
      <c r="H1725" s="238"/>
      <c r="I1725" s="238" t="s">
        <v>4111</v>
      </c>
      <c r="N1725" s="238">
        <v>2000</v>
      </c>
      <c r="S1725" s="238" t="s">
        <v>4171</v>
      </c>
      <c r="T1725" s="238" t="s">
        <v>4171</v>
      </c>
      <c r="U1725" s="238" t="s">
        <v>4171</v>
      </c>
      <c r="V1725" s="238" t="s">
        <v>4171</v>
      </c>
      <c r="W1725" s="238" t="s">
        <v>4171</v>
      </c>
      <c r="AB1725" s="238" t="s">
        <v>7213</v>
      </c>
    </row>
    <row r="1726" spans="1:28" x14ac:dyDescent="0.2">
      <c r="A1726" s="238">
        <v>337624</v>
      </c>
      <c r="B1726" s="238" t="s">
        <v>3669</v>
      </c>
      <c r="C1726" s="238" t="s">
        <v>324</v>
      </c>
      <c r="D1726" s="238" t="s">
        <v>293</v>
      </c>
      <c r="H1726" s="238"/>
      <c r="I1726" s="238" t="s">
        <v>4111</v>
      </c>
      <c r="N1726" s="238">
        <v>2000</v>
      </c>
      <c r="W1726" s="238" t="s">
        <v>4171</v>
      </c>
    </row>
    <row r="1727" spans="1:28" x14ac:dyDescent="0.2">
      <c r="A1727" s="238">
        <v>336253</v>
      </c>
      <c r="B1727" s="238" t="s">
        <v>3224</v>
      </c>
      <c r="C1727" s="238" t="s">
        <v>533</v>
      </c>
      <c r="D1727" s="238" t="s">
        <v>293</v>
      </c>
      <c r="H1727" s="238"/>
      <c r="I1727" s="238" t="s">
        <v>4111</v>
      </c>
      <c r="N1727" s="238">
        <v>2000</v>
      </c>
      <c r="U1727" s="238" t="s">
        <v>4171</v>
      </c>
      <c r="V1727" s="238" t="s">
        <v>4171</v>
      </c>
      <c r="W1727" s="238" t="s">
        <v>4171</v>
      </c>
    </row>
    <row r="1728" spans="1:28" x14ac:dyDescent="0.2">
      <c r="A1728" s="238">
        <v>336205</v>
      </c>
      <c r="B1728" s="238" t="s">
        <v>3213</v>
      </c>
      <c r="C1728" s="238" t="s">
        <v>533</v>
      </c>
      <c r="D1728" s="238" t="s">
        <v>293</v>
      </c>
      <c r="H1728" s="238"/>
      <c r="I1728" s="238" t="s">
        <v>4111</v>
      </c>
      <c r="N1728" s="238">
        <v>2000</v>
      </c>
      <c r="V1728" s="238" t="s">
        <v>4171</v>
      </c>
      <c r="W1728" s="238" t="s">
        <v>4171</v>
      </c>
    </row>
    <row r="1729" spans="1:28" x14ac:dyDescent="0.2">
      <c r="A1729" s="238">
        <v>335145</v>
      </c>
      <c r="B1729" s="238" t="s">
        <v>553</v>
      </c>
      <c r="C1729" s="238" t="s">
        <v>373</v>
      </c>
      <c r="D1729" s="238" t="s">
        <v>293</v>
      </c>
      <c r="E1729" s="238" t="s">
        <v>66</v>
      </c>
      <c r="F1729" s="239">
        <v>31113</v>
      </c>
      <c r="G1729" s="238" t="s">
        <v>4025</v>
      </c>
      <c r="H1729" s="238" t="s">
        <v>4110</v>
      </c>
      <c r="I1729" s="238" t="s">
        <v>4111</v>
      </c>
      <c r="J1729" s="238" t="s">
        <v>87</v>
      </c>
      <c r="L1729" s="238" t="s">
        <v>86</v>
      </c>
      <c r="X1729" s="238" t="s">
        <v>5653</v>
      </c>
      <c r="Y1729" s="238" t="s">
        <v>5653</v>
      </c>
      <c r="Z1729" s="238" t="s">
        <v>5624</v>
      </c>
      <c r="AA1729" s="238" t="s">
        <v>5654</v>
      </c>
    </row>
    <row r="1730" spans="1:28" x14ac:dyDescent="0.2">
      <c r="A1730" s="238">
        <v>331774</v>
      </c>
      <c r="B1730" s="238" t="s">
        <v>4248</v>
      </c>
      <c r="C1730" s="238" t="s">
        <v>459</v>
      </c>
      <c r="D1730" s="238" t="s">
        <v>462</v>
      </c>
      <c r="H1730" s="238"/>
      <c r="I1730" s="238" t="s">
        <v>4111</v>
      </c>
      <c r="N1730" s="238">
        <v>2000</v>
      </c>
      <c r="AB1730" s="238" t="s">
        <v>7214</v>
      </c>
    </row>
    <row r="1731" spans="1:28" x14ac:dyDescent="0.2">
      <c r="A1731" s="238">
        <v>335117</v>
      </c>
      <c r="B1731" s="238" t="s">
        <v>2895</v>
      </c>
      <c r="C1731" s="238" t="s">
        <v>240</v>
      </c>
      <c r="D1731" s="238" t="s">
        <v>462</v>
      </c>
      <c r="H1731" s="238"/>
      <c r="I1731" s="238" t="s">
        <v>4111</v>
      </c>
      <c r="N1731" s="238">
        <v>2000</v>
      </c>
      <c r="V1731" s="238" t="s">
        <v>4171</v>
      </c>
      <c r="W1731" s="238" t="s">
        <v>4171</v>
      </c>
    </row>
    <row r="1732" spans="1:28" x14ac:dyDescent="0.2">
      <c r="A1732" s="238">
        <v>334627</v>
      </c>
      <c r="B1732" s="238" t="s">
        <v>1682</v>
      </c>
      <c r="C1732" s="238" t="s">
        <v>482</v>
      </c>
      <c r="D1732" s="238" t="s">
        <v>462</v>
      </c>
      <c r="H1732" s="238"/>
      <c r="I1732" s="238" t="s">
        <v>4111</v>
      </c>
      <c r="N1732" s="238">
        <v>2000</v>
      </c>
      <c r="W1732" s="238" t="s">
        <v>4171</v>
      </c>
      <c r="AB1732" s="238" t="s">
        <v>7213</v>
      </c>
    </row>
    <row r="1733" spans="1:28" x14ac:dyDescent="0.2">
      <c r="A1733" s="238">
        <v>335802</v>
      </c>
      <c r="B1733" s="238" t="s">
        <v>3086</v>
      </c>
      <c r="C1733" s="238" t="s">
        <v>242</v>
      </c>
      <c r="D1733" s="238" t="s">
        <v>462</v>
      </c>
      <c r="H1733" s="238"/>
      <c r="I1733" s="238" t="s">
        <v>4111</v>
      </c>
      <c r="N1733" s="238">
        <v>2000</v>
      </c>
      <c r="U1733" s="238" t="s">
        <v>4171</v>
      </c>
      <c r="V1733" s="238" t="s">
        <v>4171</v>
      </c>
      <c r="W1733" s="238" t="s">
        <v>4171</v>
      </c>
    </row>
    <row r="1734" spans="1:28" x14ac:dyDescent="0.2">
      <c r="A1734" s="238">
        <v>335263</v>
      </c>
      <c r="B1734" s="238" t="s">
        <v>2935</v>
      </c>
      <c r="C1734" s="238" t="s">
        <v>590</v>
      </c>
      <c r="D1734" s="238" t="s">
        <v>462</v>
      </c>
      <c r="H1734" s="238"/>
      <c r="I1734" s="238" t="s">
        <v>4111</v>
      </c>
      <c r="N1734" s="238">
        <v>2000</v>
      </c>
      <c r="U1734" s="238" t="s">
        <v>4171</v>
      </c>
      <c r="V1734" s="238" t="s">
        <v>4171</v>
      </c>
      <c r="W1734" s="238" t="s">
        <v>4171</v>
      </c>
    </row>
    <row r="1735" spans="1:28" x14ac:dyDescent="0.2">
      <c r="A1735" s="238">
        <v>308364</v>
      </c>
      <c r="B1735" s="238" t="s">
        <v>1731</v>
      </c>
      <c r="C1735" s="238" t="s">
        <v>331</v>
      </c>
      <c r="D1735" s="238" t="s">
        <v>1913</v>
      </c>
      <c r="H1735" s="238"/>
      <c r="I1735" s="238" t="s">
        <v>4111</v>
      </c>
      <c r="N1735" s="238">
        <v>2000</v>
      </c>
      <c r="R1735" s="238" t="s">
        <v>4171</v>
      </c>
      <c r="S1735" s="238" t="s">
        <v>4171</v>
      </c>
      <c r="U1735" s="238" t="s">
        <v>4171</v>
      </c>
      <c r="V1735" s="238" t="s">
        <v>4171</v>
      </c>
      <c r="W1735" s="238" t="s">
        <v>4171</v>
      </c>
      <c r="AB1735" s="238" t="s">
        <v>7213</v>
      </c>
    </row>
    <row r="1736" spans="1:28" x14ac:dyDescent="0.2">
      <c r="A1736" s="238">
        <v>332783</v>
      </c>
      <c r="B1736" s="238" t="s">
        <v>764</v>
      </c>
      <c r="C1736" s="238" t="s">
        <v>210</v>
      </c>
      <c r="D1736" s="238" t="s">
        <v>896</v>
      </c>
      <c r="H1736" s="238"/>
      <c r="I1736" s="238" t="s">
        <v>4111</v>
      </c>
      <c r="N1736" s="238">
        <v>2000</v>
      </c>
      <c r="V1736" s="238" t="s">
        <v>4171</v>
      </c>
      <c r="W1736" s="238" t="s">
        <v>4171</v>
      </c>
      <c r="AB1736" s="238" t="s">
        <v>7213</v>
      </c>
    </row>
    <row r="1737" spans="1:28" x14ac:dyDescent="0.2">
      <c r="A1737" s="238">
        <v>336524</v>
      </c>
      <c r="B1737" s="238" t="s">
        <v>2132</v>
      </c>
      <c r="C1737" s="238" t="s">
        <v>2133</v>
      </c>
      <c r="D1737" s="238" t="s">
        <v>896</v>
      </c>
      <c r="E1737" s="238" t="s">
        <v>66</v>
      </c>
      <c r="F1737" s="239">
        <v>34209</v>
      </c>
      <c r="G1737" s="238" t="s">
        <v>94</v>
      </c>
      <c r="H1737" s="238" t="s">
        <v>4110</v>
      </c>
      <c r="I1737" s="238" t="s">
        <v>4111</v>
      </c>
      <c r="J1737" s="238" t="s">
        <v>5335</v>
      </c>
      <c r="L1737" s="238" t="s">
        <v>84</v>
      </c>
      <c r="O1737" s="238">
        <v>2509</v>
      </c>
      <c r="P1737" s="239">
        <v>44605</v>
      </c>
      <c r="Q1737" s="238">
        <v>33000</v>
      </c>
      <c r="X1737" s="238" t="s">
        <v>5771</v>
      </c>
      <c r="Y1737" s="238" t="s">
        <v>5771</v>
      </c>
      <c r="Z1737" s="238" t="s">
        <v>5772</v>
      </c>
      <c r="AA1737" s="238" t="s">
        <v>5773</v>
      </c>
    </row>
    <row r="1738" spans="1:28" x14ac:dyDescent="0.2">
      <c r="A1738" s="238">
        <v>326620</v>
      </c>
      <c r="B1738" s="238" t="s">
        <v>2762</v>
      </c>
      <c r="C1738" s="238" t="s">
        <v>282</v>
      </c>
      <c r="D1738" s="238" t="s">
        <v>896</v>
      </c>
      <c r="H1738" s="238"/>
      <c r="I1738" s="238" t="s">
        <v>4111</v>
      </c>
      <c r="N1738" s="238">
        <v>2000</v>
      </c>
      <c r="R1738" s="238" t="s">
        <v>4171</v>
      </c>
      <c r="S1738" s="238" t="s">
        <v>4171</v>
      </c>
      <c r="U1738" s="238" t="s">
        <v>4171</v>
      </c>
      <c r="V1738" s="238" t="s">
        <v>4171</v>
      </c>
      <c r="W1738" s="238" t="s">
        <v>4171</v>
      </c>
      <c r="AB1738" s="238" t="s">
        <v>7213</v>
      </c>
    </row>
    <row r="1739" spans="1:28" x14ac:dyDescent="0.2">
      <c r="A1739" s="238">
        <v>335130</v>
      </c>
      <c r="B1739" s="238" t="s">
        <v>2900</v>
      </c>
      <c r="C1739" s="238" t="s">
        <v>196</v>
      </c>
      <c r="D1739" s="238" t="s">
        <v>896</v>
      </c>
      <c r="H1739" s="238"/>
      <c r="I1739" s="238" t="s">
        <v>4111</v>
      </c>
      <c r="N1739" s="238">
        <v>2000</v>
      </c>
      <c r="U1739" s="238" t="s">
        <v>4171</v>
      </c>
      <c r="V1739" s="238" t="s">
        <v>4171</v>
      </c>
      <c r="W1739" s="238" t="s">
        <v>4171</v>
      </c>
    </row>
    <row r="1740" spans="1:28" x14ac:dyDescent="0.2">
      <c r="A1740" s="238">
        <v>337486</v>
      </c>
      <c r="B1740" s="238" t="s">
        <v>3606</v>
      </c>
      <c r="C1740" s="238" t="s">
        <v>484</v>
      </c>
      <c r="D1740" s="238" t="s">
        <v>4636</v>
      </c>
      <c r="E1740" s="238" t="s">
        <v>65</v>
      </c>
      <c r="F1740" s="239">
        <v>32360</v>
      </c>
      <c r="G1740" s="238" t="s">
        <v>5132</v>
      </c>
      <c r="H1740" s="238" t="s">
        <v>4110</v>
      </c>
      <c r="I1740" s="238" t="s">
        <v>4111</v>
      </c>
      <c r="J1740" s="238" t="s">
        <v>85</v>
      </c>
      <c r="L1740" s="238" t="s">
        <v>94</v>
      </c>
      <c r="X1740" s="238" t="s">
        <v>5133</v>
      </c>
      <c r="Y1740" s="238" t="s">
        <v>5133</v>
      </c>
      <c r="Z1740" s="238" t="s">
        <v>5134</v>
      </c>
      <c r="AA1740" s="238" t="s">
        <v>5135</v>
      </c>
    </row>
    <row r="1741" spans="1:28" x14ac:dyDescent="0.2">
      <c r="A1741" s="238">
        <v>337511</v>
      </c>
      <c r="B1741" s="238" t="s">
        <v>3619</v>
      </c>
      <c r="C1741" s="238" t="s">
        <v>434</v>
      </c>
      <c r="D1741" s="238" t="s">
        <v>4732</v>
      </c>
      <c r="E1741" s="238" t="s">
        <v>66</v>
      </c>
      <c r="F1741" s="239">
        <v>26304</v>
      </c>
      <c r="G1741" s="238" t="s">
        <v>5124</v>
      </c>
      <c r="H1741" s="238" t="s">
        <v>4110</v>
      </c>
      <c r="I1741" s="238" t="s">
        <v>4111</v>
      </c>
      <c r="J1741" s="238" t="s">
        <v>87</v>
      </c>
      <c r="L1741" s="238" t="s">
        <v>84</v>
      </c>
      <c r="X1741" s="238" t="s">
        <v>6211</v>
      </c>
      <c r="Y1741" s="238" t="s">
        <v>6211</v>
      </c>
      <c r="Z1741" s="238" t="s">
        <v>6212</v>
      </c>
      <c r="AA1741" s="238" t="s">
        <v>5109</v>
      </c>
    </row>
    <row r="1742" spans="1:28" x14ac:dyDescent="0.2">
      <c r="A1742" s="238">
        <v>336008</v>
      </c>
      <c r="B1742" s="238" t="s">
        <v>3155</v>
      </c>
      <c r="C1742" s="238" t="s">
        <v>697</v>
      </c>
      <c r="D1742" s="238" t="s">
        <v>3156</v>
      </c>
      <c r="H1742" s="238"/>
      <c r="I1742" s="238" t="s">
        <v>4111</v>
      </c>
      <c r="N1742" s="238">
        <v>2000</v>
      </c>
      <c r="U1742" s="238" t="s">
        <v>4171</v>
      </c>
      <c r="V1742" s="238" t="s">
        <v>4171</v>
      </c>
      <c r="W1742" s="238" t="s">
        <v>4171</v>
      </c>
    </row>
    <row r="1743" spans="1:28" x14ac:dyDescent="0.2">
      <c r="A1743" s="238">
        <v>338140</v>
      </c>
      <c r="B1743" s="238" t="s">
        <v>3925</v>
      </c>
      <c r="C1743" s="238" t="s">
        <v>378</v>
      </c>
      <c r="D1743" s="238" t="s">
        <v>3926</v>
      </c>
      <c r="H1743" s="238"/>
      <c r="I1743" s="238" t="s">
        <v>4111</v>
      </c>
      <c r="N1743" s="238">
        <v>2000</v>
      </c>
      <c r="W1743" s="238" t="s">
        <v>4171</v>
      </c>
    </row>
    <row r="1744" spans="1:28" x14ac:dyDescent="0.2">
      <c r="A1744" s="238">
        <v>331734</v>
      </c>
      <c r="B1744" s="238" t="s">
        <v>2373</v>
      </c>
      <c r="C1744" s="238" t="s">
        <v>195</v>
      </c>
      <c r="D1744" s="238" t="s">
        <v>1836</v>
      </c>
      <c r="H1744" s="238"/>
      <c r="I1744" s="238" t="s">
        <v>4111</v>
      </c>
      <c r="N1744" s="238">
        <v>2000</v>
      </c>
      <c r="S1744" s="238" t="s">
        <v>4171</v>
      </c>
      <c r="T1744" s="238" t="s">
        <v>4171</v>
      </c>
      <c r="U1744" s="238" t="s">
        <v>4171</v>
      </c>
      <c r="V1744" s="238" t="s">
        <v>4171</v>
      </c>
      <c r="W1744" s="238" t="s">
        <v>4171</v>
      </c>
      <c r="AB1744" s="238" t="s">
        <v>7213</v>
      </c>
    </row>
    <row r="1745" spans="1:28" x14ac:dyDescent="0.2">
      <c r="A1745" s="238">
        <v>338664</v>
      </c>
      <c r="B1745" s="238" t="s">
        <v>4897</v>
      </c>
      <c r="C1745" s="238" t="s">
        <v>195</v>
      </c>
      <c r="D1745" s="238" t="s">
        <v>1836</v>
      </c>
      <c r="E1745" s="238" t="s">
        <v>65</v>
      </c>
      <c r="F1745" s="239">
        <v>31855</v>
      </c>
      <c r="G1745" s="238" t="s">
        <v>5124</v>
      </c>
      <c r="H1745" s="238" t="s">
        <v>4110</v>
      </c>
      <c r="I1745" s="238" t="s">
        <v>4111</v>
      </c>
      <c r="J1745" s="238" t="s">
        <v>87</v>
      </c>
      <c r="K1745" s="238">
        <v>2005</v>
      </c>
      <c r="L1745" s="238" t="s">
        <v>100</v>
      </c>
      <c r="X1745" s="238" t="s">
        <v>6742</v>
      </c>
      <c r="Y1745" s="238" t="s">
        <v>6743</v>
      </c>
      <c r="Z1745" s="238" t="s">
        <v>6744</v>
      </c>
      <c r="AA1745" s="238" t="s">
        <v>5117</v>
      </c>
    </row>
    <row r="1746" spans="1:28" x14ac:dyDescent="0.2">
      <c r="A1746" s="238">
        <v>335141</v>
      </c>
      <c r="B1746" s="238" t="s">
        <v>1796</v>
      </c>
      <c r="C1746" s="238" t="s">
        <v>409</v>
      </c>
      <c r="D1746" s="238" t="s">
        <v>587</v>
      </c>
      <c r="H1746" s="238"/>
      <c r="I1746" s="238" t="s">
        <v>4111</v>
      </c>
      <c r="N1746" s="238">
        <v>2000</v>
      </c>
      <c r="W1746" s="238" t="s">
        <v>4171</v>
      </c>
    </row>
    <row r="1747" spans="1:28" x14ac:dyDescent="0.2">
      <c r="A1747" s="238">
        <v>327201</v>
      </c>
      <c r="B1747" s="238" t="s">
        <v>1724</v>
      </c>
      <c r="C1747" s="238" t="s">
        <v>425</v>
      </c>
      <c r="D1747" s="238" t="s">
        <v>587</v>
      </c>
      <c r="H1747" s="238"/>
      <c r="I1747" s="238" t="s">
        <v>4111</v>
      </c>
      <c r="N1747" s="238">
        <v>2000</v>
      </c>
      <c r="R1747" s="238" t="s">
        <v>4171</v>
      </c>
      <c r="S1747" s="238" t="s">
        <v>4171</v>
      </c>
      <c r="U1747" s="238" t="s">
        <v>4171</v>
      </c>
      <c r="V1747" s="238" t="s">
        <v>4171</v>
      </c>
      <c r="W1747" s="238" t="s">
        <v>4171</v>
      </c>
      <c r="AB1747" s="238" t="s">
        <v>7213</v>
      </c>
    </row>
    <row r="1748" spans="1:28" x14ac:dyDescent="0.2">
      <c r="A1748" s="238">
        <v>329494</v>
      </c>
      <c r="B1748" s="238" t="s">
        <v>992</v>
      </c>
      <c r="C1748" s="238" t="s">
        <v>195</v>
      </c>
      <c r="D1748" s="238" t="s">
        <v>587</v>
      </c>
      <c r="H1748" s="238"/>
      <c r="I1748" s="238" t="s">
        <v>4111</v>
      </c>
      <c r="N1748" s="238">
        <v>2000</v>
      </c>
      <c r="S1748" s="238" t="s">
        <v>4171</v>
      </c>
      <c r="T1748" s="238" t="s">
        <v>4171</v>
      </c>
      <c r="U1748" s="238" t="s">
        <v>4171</v>
      </c>
      <c r="V1748" s="238" t="s">
        <v>4171</v>
      </c>
      <c r="W1748" s="238" t="s">
        <v>4171</v>
      </c>
      <c r="AB1748" s="238" t="s">
        <v>7213</v>
      </c>
    </row>
    <row r="1749" spans="1:28" x14ac:dyDescent="0.2">
      <c r="A1749" s="238">
        <v>335613</v>
      </c>
      <c r="B1749" s="238" t="s">
        <v>1901</v>
      </c>
      <c r="C1749" s="238" t="s">
        <v>767</v>
      </c>
      <c r="D1749" s="238" t="s">
        <v>587</v>
      </c>
      <c r="H1749" s="238"/>
      <c r="I1749" s="238" t="s">
        <v>4111</v>
      </c>
      <c r="N1749" s="238">
        <v>2000</v>
      </c>
      <c r="W1749" s="238" t="s">
        <v>4171</v>
      </c>
    </row>
    <row r="1750" spans="1:28" x14ac:dyDescent="0.2">
      <c r="A1750" s="238">
        <v>329351</v>
      </c>
      <c r="B1750" s="238" t="s">
        <v>2308</v>
      </c>
      <c r="C1750" s="238" t="s">
        <v>198</v>
      </c>
      <c r="D1750" s="238" t="s">
        <v>2309</v>
      </c>
      <c r="H1750" s="238"/>
      <c r="I1750" s="238" t="s">
        <v>4111</v>
      </c>
      <c r="N1750" s="238">
        <v>2000</v>
      </c>
      <c r="S1750" s="238" t="s">
        <v>4171</v>
      </c>
      <c r="T1750" s="238" t="s">
        <v>4171</v>
      </c>
      <c r="U1750" s="238" t="s">
        <v>4171</v>
      </c>
      <c r="V1750" s="238" t="s">
        <v>4171</v>
      </c>
      <c r="W1750" s="238" t="s">
        <v>4171</v>
      </c>
      <c r="AB1750" s="238" t="s">
        <v>7213</v>
      </c>
    </row>
    <row r="1751" spans="1:28" x14ac:dyDescent="0.2">
      <c r="A1751" s="238">
        <v>331588</v>
      </c>
      <c r="B1751" s="238" t="s">
        <v>4213</v>
      </c>
      <c r="C1751" s="238" t="s">
        <v>232</v>
      </c>
      <c r="D1751" s="238" t="s">
        <v>808</v>
      </c>
      <c r="H1751" s="238"/>
      <c r="I1751" s="238" t="s">
        <v>4111</v>
      </c>
      <c r="N1751" s="238">
        <v>2000</v>
      </c>
      <c r="V1751" s="238" t="s">
        <v>4171</v>
      </c>
      <c r="AB1751" s="238" t="s">
        <v>7214</v>
      </c>
    </row>
    <row r="1752" spans="1:28" x14ac:dyDescent="0.2">
      <c r="A1752" s="238">
        <v>333279</v>
      </c>
      <c r="B1752" s="238" t="s">
        <v>1573</v>
      </c>
      <c r="C1752" s="238" t="s">
        <v>203</v>
      </c>
      <c r="D1752" s="238" t="s">
        <v>808</v>
      </c>
      <c r="H1752" s="238"/>
      <c r="I1752" s="238" t="s">
        <v>4111</v>
      </c>
      <c r="N1752" s="238">
        <v>2000</v>
      </c>
      <c r="T1752" s="238" t="s">
        <v>4171</v>
      </c>
      <c r="U1752" s="238" t="s">
        <v>4171</v>
      </c>
      <c r="V1752" s="238" t="s">
        <v>4171</v>
      </c>
      <c r="W1752" s="238" t="s">
        <v>4171</v>
      </c>
      <c r="AB1752" s="238" t="s">
        <v>7213</v>
      </c>
    </row>
    <row r="1753" spans="1:28" x14ac:dyDescent="0.2">
      <c r="A1753" s="238">
        <v>337626</v>
      </c>
      <c r="B1753" s="238" t="s">
        <v>3672</v>
      </c>
      <c r="C1753" s="238" t="s">
        <v>726</v>
      </c>
      <c r="D1753" s="238" t="s">
        <v>808</v>
      </c>
      <c r="E1753" s="238" t="s">
        <v>66</v>
      </c>
      <c r="H1753" s="238"/>
      <c r="I1753" s="238" t="s">
        <v>4111</v>
      </c>
      <c r="O1753" s="238">
        <v>3638</v>
      </c>
      <c r="P1753" s="239">
        <v>44655</v>
      </c>
    </row>
    <row r="1754" spans="1:28" x14ac:dyDescent="0.2">
      <c r="A1754" s="238">
        <v>335075</v>
      </c>
      <c r="B1754" s="238" t="s">
        <v>1782</v>
      </c>
      <c r="C1754" s="238" t="s">
        <v>1783</v>
      </c>
      <c r="D1754" s="238" t="s">
        <v>808</v>
      </c>
      <c r="E1754" s="238" t="s">
        <v>65</v>
      </c>
      <c r="F1754" s="239">
        <v>32513</v>
      </c>
      <c r="G1754" s="238" t="s">
        <v>5609</v>
      </c>
      <c r="H1754" s="238" t="s">
        <v>4110</v>
      </c>
      <c r="I1754" s="238" t="s">
        <v>4111</v>
      </c>
      <c r="J1754" s="238" t="s">
        <v>87</v>
      </c>
      <c r="L1754" s="238" t="s">
        <v>92</v>
      </c>
      <c r="X1754" s="238" t="s">
        <v>5646</v>
      </c>
      <c r="Y1754" s="238" t="s">
        <v>5646</v>
      </c>
      <c r="Z1754" s="238" t="s">
        <v>5647</v>
      </c>
      <c r="AA1754" s="238" t="s">
        <v>5648</v>
      </c>
    </row>
    <row r="1755" spans="1:28" x14ac:dyDescent="0.2">
      <c r="A1755" s="238">
        <v>338199</v>
      </c>
      <c r="B1755" s="238" t="s">
        <v>3958</v>
      </c>
      <c r="C1755" s="238" t="s">
        <v>249</v>
      </c>
      <c r="D1755" s="238" t="s">
        <v>808</v>
      </c>
      <c r="H1755" s="238"/>
      <c r="I1755" s="238" t="s">
        <v>4111</v>
      </c>
      <c r="N1755" s="238">
        <v>2000</v>
      </c>
      <c r="V1755" s="238" t="s">
        <v>4171</v>
      </c>
      <c r="W1755" s="238" t="s">
        <v>4171</v>
      </c>
    </row>
    <row r="1756" spans="1:28" x14ac:dyDescent="0.2">
      <c r="A1756" s="238">
        <v>336549</v>
      </c>
      <c r="B1756" s="238" t="s">
        <v>2141</v>
      </c>
      <c r="C1756" s="238" t="s">
        <v>726</v>
      </c>
      <c r="D1756" s="238" t="s">
        <v>762</v>
      </c>
      <c r="H1756" s="238"/>
      <c r="I1756" s="238" t="s">
        <v>4111</v>
      </c>
      <c r="N1756" s="238">
        <v>2000</v>
      </c>
      <c r="U1756" s="238" t="s">
        <v>4171</v>
      </c>
      <c r="V1756" s="238" t="s">
        <v>4171</v>
      </c>
      <c r="W1756" s="238" t="s">
        <v>4171</v>
      </c>
    </row>
    <row r="1757" spans="1:28" x14ac:dyDescent="0.2">
      <c r="A1757" s="238">
        <v>338680</v>
      </c>
      <c r="B1757" s="238" t="s">
        <v>4664</v>
      </c>
      <c r="C1757" s="238" t="s">
        <v>482</v>
      </c>
      <c r="D1757" s="238" t="s">
        <v>762</v>
      </c>
      <c r="E1757" s="238" t="s">
        <v>66</v>
      </c>
      <c r="F1757" s="239">
        <v>32961</v>
      </c>
      <c r="G1757" s="238" t="s">
        <v>4066</v>
      </c>
      <c r="H1757" s="238" t="s">
        <v>4110</v>
      </c>
      <c r="I1757" s="238" t="s">
        <v>4111</v>
      </c>
      <c r="J1757" s="238" t="s">
        <v>87</v>
      </c>
      <c r="K1757" s="238">
        <v>2008</v>
      </c>
      <c r="L1757" s="238" t="s">
        <v>94</v>
      </c>
      <c r="X1757" s="238" t="s">
        <v>5240</v>
      </c>
      <c r="Y1757" s="238" t="s">
        <v>5241</v>
      </c>
      <c r="Z1757" s="238" t="s">
        <v>5242</v>
      </c>
      <c r="AA1757" s="238" t="s">
        <v>5123</v>
      </c>
    </row>
    <row r="1758" spans="1:28" x14ac:dyDescent="0.2">
      <c r="A1758" s="238">
        <v>326575</v>
      </c>
      <c r="B1758" s="238" t="s">
        <v>2274</v>
      </c>
      <c r="C1758" s="238" t="s">
        <v>421</v>
      </c>
      <c r="D1758" s="238" t="s">
        <v>762</v>
      </c>
      <c r="H1758" s="238"/>
      <c r="I1758" s="238" t="s">
        <v>4111</v>
      </c>
      <c r="N1758" s="238">
        <v>2000</v>
      </c>
      <c r="S1758" s="238" t="s">
        <v>4171</v>
      </c>
      <c r="T1758" s="238" t="s">
        <v>4171</v>
      </c>
      <c r="U1758" s="238" t="s">
        <v>4171</v>
      </c>
      <c r="V1758" s="238" t="s">
        <v>4171</v>
      </c>
      <c r="W1758" s="238" t="s">
        <v>4171</v>
      </c>
      <c r="AB1758" s="238" t="s">
        <v>7213</v>
      </c>
    </row>
    <row r="1759" spans="1:28" x14ac:dyDescent="0.2">
      <c r="A1759" s="238">
        <v>335694</v>
      </c>
      <c r="B1759" s="238" t="s">
        <v>1917</v>
      </c>
      <c r="C1759" s="238" t="s">
        <v>344</v>
      </c>
      <c r="D1759" s="238" t="s">
        <v>762</v>
      </c>
      <c r="H1759" s="238"/>
      <c r="I1759" s="238" t="s">
        <v>4111</v>
      </c>
      <c r="N1759" s="238">
        <v>2000</v>
      </c>
      <c r="V1759" s="238" t="s">
        <v>4171</v>
      </c>
      <c r="W1759" s="238" t="s">
        <v>4171</v>
      </c>
    </row>
    <row r="1760" spans="1:28" x14ac:dyDescent="0.2">
      <c r="A1760" s="238">
        <v>338735</v>
      </c>
      <c r="B1760" s="238" t="s">
        <v>4954</v>
      </c>
      <c r="C1760" s="238" t="s">
        <v>452</v>
      </c>
      <c r="D1760" s="238" t="s">
        <v>4955</v>
      </c>
      <c r="E1760" s="238" t="s">
        <v>66</v>
      </c>
      <c r="F1760" s="239">
        <v>30909</v>
      </c>
      <c r="G1760" s="238" t="s">
        <v>4042</v>
      </c>
      <c r="H1760" s="238" t="s">
        <v>4110</v>
      </c>
      <c r="I1760" s="238" t="s">
        <v>4111</v>
      </c>
      <c r="J1760" s="238" t="s">
        <v>87</v>
      </c>
      <c r="K1760" s="238">
        <v>2014</v>
      </c>
      <c r="L1760" s="238" t="s">
        <v>86</v>
      </c>
      <c r="X1760" s="238" t="s">
        <v>6891</v>
      </c>
      <c r="Y1760" s="238" t="s">
        <v>6892</v>
      </c>
      <c r="Z1760" s="238" t="s">
        <v>6893</v>
      </c>
      <c r="AA1760" s="238" t="s">
        <v>5111</v>
      </c>
    </row>
    <row r="1761" spans="1:28" x14ac:dyDescent="0.2">
      <c r="A1761" s="238">
        <v>337530</v>
      </c>
      <c r="B1761" s="238" t="s">
        <v>3629</v>
      </c>
      <c r="C1761" s="238" t="s">
        <v>313</v>
      </c>
      <c r="D1761" s="238" t="s">
        <v>3630</v>
      </c>
      <c r="H1761" s="238"/>
      <c r="I1761" s="238" t="s">
        <v>4111</v>
      </c>
      <c r="N1761" s="238">
        <v>2000</v>
      </c>
      <c r="V1761" s="238" t="s">
        <v>4171</v>
      </c>
      <c r="W1761" s="238" t="s">
        <v>4171</v>
      </c>
    </row>
    <row r="1762" spans="1:28" x14ac:dyDescent="0.2">
      <c r="A1762" s="238">
        <v>333243</v>
      </c>
      <c r="B1762" s="238" t="s">
        <v>2435</v>
      </c>
      <c r="C1762" s="238" t="s">
        <v>656</v>
      </c>
      <c r="D1762" s="238" t="s">
        <v>657</v>
      </c>
      <c r="H1762" s="238"/>
      <c r="I1762" s="238" t="s">
        <v>4111</v>
      </c>
      <c r="N1762" s="238">
        <v>2000</v>
      </c>
      <c r="S1762" s="238" t="s">
        <v>4171</v>
      </c>
      <c r="T1762" s="238" t="s">
        <v>4171</v>
      </c>
      <c r="U1762" s="238" t="s">
        <v>4171</v>
      </c>
      <c r="V1762" s="238" t="s">
        <v>4171</v>
      </c>
      <c r="W1762" s="238" t="s">
        <v>4171</v>
      </c>
      <c r="AB1762" s="238" t="s">
        <v>7213</v>
      </c>
    </row>
    <row r="1763" spans="1:28" x14ac:dyDescent="0.2">
      <c r="A1763" s="238">
        <v>336353</v>
      </c>
      <c r="B1763" s="238" t="s">
        <v>2081</v>
      </c>
      <c r="C1763" s="238" t="s">
        <v>195</v>
      </c>
      <c r="D1763" s="238" t="s">
        <v>657</v>
      </c>
      <c r="E1763" s="238" t="s">
        <v>65</v>
      </c>
      <c r="F1763" s="239">
        <v>30529</v>
      </c>
      <c r="G1763" s="238" t="s">
        <v>84</v>
      </c>
      <c r="H1763" s="238" t="s">
        <v>4110</v>
      </c>
      <c r="I1763" s="238" t="s">
        <v>4111</v>
      </c>
      <c r="J1763" s="238" t="s">
        <v>87</v>
      </c>
      <c r="L1763" s="238" t="s">
        <v>84</v>
      </c>
      <c r="X1763" s="238" t="s">
        <v>5754</v>
      </c>
      <c r="Y1763" s="238" t="s">
        <v>5754</v>
      </c>
      <c r="Z1763" s="238" t="s">
        <v>5755</v>
      </c>
      <c r="AA1763" s="238" t="s">
        <v>5111</v>
      </c>
    </row>
    <row r="1764" spans="1:28" x14ac:dyDescent="0.2">
      <c r="A1764" s="238">
        <v>332637</v>
      </c>
      <c r="B1764" s="238" t="s">
        <v>2405</v>
      </c>
      <c r="C1764" s="238" t="s">
        <v>701</v>
      </c>
      <c r="D1764" s="238" t="s">
        <v>657</v>
      </c>
      <c r="H1764" s="238"/>
      <c r="I1764" s="238" t="s">
        <v>4111</v>
      </c>
      <c r="N1764" s="238">
        <v>2000</v>
      </c>
      <c r="S1764" s="238" t="s">
        <v>4171</v>
      </c>
      <c r="T1764" s="238" t="s">
        <v>4171</v>
      </c>
      <c r="U1764" s="238" t="s">
        <v>4171</v>
      </c>
      <c r="V1764" s="238" t="s">
        <v>4171</v>
      </c>
      <c r="W1764" s="238" t="s">
        <v>4171</v>
      </c>
      <c r="AB1764" s="238" t="s">
        <v>7213</v>
      </c>
    </row>
    <row r="1765" spans="1:28" x14ac:dyDescent="0.2">
      <c r="A1765" s="238">
        <v>331413</v>
      </c>
      <c r="B1765" s="238" t="s">
        <v>2358</v>
      </c>
      <c r="C1765" s="238" t="s">
        <v>778</v>
      </c>
      <c r="D1765" s="238" t="s">
        <v>2359</v>
      </c>
      <c r="H1765" s="238"/>
      <c r="I1765" s="238" t="s">
        <v>4111</v>
      </c>
      <c r="N1765" s="238">
        <v>2000</v>
      </c>
      <c r="S1765" s="238" t="s">
        <v>4171</v>
      </c>
      <c r="T1765" s="238" t="s">
        <v>4171</v>
      </c>
      <c r="U1765" s="238" t="s">
        <v>4171</v>
      </c>
      <c r="V1765" s="238" t="s">
        <v>4171</v>
      </c>
      <c r="W1765" s="238" t="s">
        <v>4171</v>
      </c>
      <c r="AB1765" s="238" t="s">
        <v>7213</v>
      </c>
    </row>
    <row r="1766" spans="1:28" x14ac:dyDescent="0.2">
      <c r="A1766" s="238">
        <v>336022</v>
      </c>
      <c r="B1766" s="238" t="s">
        <v>849</v>
      </c>
      <c r="C1766" s="238" t="s">
        <v>225</v>
      </c>
      <c r="D1766" s="238" t="s">
        <v>3160</v>
      </c>
      <c r="H1766" s="238"/>
      <c r="I1766" s="238" t="s">
        <v>4111</v>
      </c>
      <c r="N1766" s="238">
        <v>2000</v>
      </c>
      <c r="U1766" s="238" t="s">
        <v>4171</v>
      </c>
      <c r="V1766" s="238" t="s">
        <v>4171</v>
      </c>
      <c r="W1766" s="238" t="s">
        <v>4171</v>
      </c>
    </row>
    <row r="1767" spans="1:28" x14ac:dyDescent="0.2">
      <c r="A1767" s="238">
        <v>336218</v>
      </c>
      <c r="B1767" s="238" t="s">
        <v>2053</v>
      </c>
      <c r="C1767" s="238" t="s">
        <v>203</v>
      </c>
      <c r="D1767" s="238" t="s">
        <v>422</v>
      </c>
      <c r="H1767" s="238"/>
      <c r="I1767" s="238" t="s">
        <v>4111</v>
      </c>
      <c r="N1767" s="238">
        <v>2000</v>
      </c>
      <c r="V1767" s="238" t="s">
        <v>4171</v>
      </c>
      <c r="W1767" s="238" t="s">
        <v>4171</v>
      </c>
    </row>
    <row r="1768" spans="1:28" x14ac:dyDescent="0.2">
      <c r="A1768" s="238">
        <v>333794</v>
      </c>
      <c r="B1768" s="238" t="s">
        <v>4202</v>
      </c>
      <c r="C1768" s="238" t="s">
        <v>203</v>
      </c>
      <c r="D1768" s="238" t="s">
        <v>422</v>
      </c>
      <c r="H1768" s="238"/>
      <c r="I1768" s="238" t="s">
        <v>4111</v>
      </c>
      <c r="N1768" s="238">
        <v>2000</v>
      </c>
      <c r="S1768" s="238" t="s">
        <v>4171</v>
      </c>
      <c r="T1768" s="238" t="s">
        <v>4171</v>
      </c>
      <c r="U1768" s="238" t="s">
        <v>4171</v>
      </c>
      <c r="V1768" s="238" t="s">
        <v>4171</v>
      </c>
      <c r="AB1768" s="238" t="s">
        <v>7214</v>
      </c>
    </row>
    <row r="1769" spans="1:28" x14ac:dyDescent="0.2">
      <c r="A1769" s="238">
        <v>332831</v>
      </c>
      <c r="B1769" s="238" t="s">
        <v>2417</v>
      </c>
      <c r="C1769" s="238" t="s">
        <v>456</v>
      </c>
      <c r="D1769" s="238" t="s">
        <v>422</v>
      </c>
      <c r="H1769" s="238"/>
      <c r="I1769" s="238" t="s">
        <v>4111</v>
      </c>
      <c r="N1769" s="238">
        <v>2000</v>
      </c>
      <c r="S1769" s="238" t="s">
        <v>4171</v>
      </c>
      <c r="T1769" s="238" t="s">
        <v>4171</v>
      </c>
      <c r="U1769" s="238" t="s">
        <v>4171</v>
      </c>
      <c r="V1769" s="238" t="s">
        <v>4171</v>
      </c>
      <c r="W1769" s="238" t="s">
        <v>4171</v>
      </c>
      <c r="AB1769" s="238" t="s">
        <v>7213</v>
      </c>
    </row>
    <row r="1770" spans="1:28" x14ac:dyDescent="0.2">
      <c r="A1770" s="238">
        <v>336501</v>
      </c>
      <c r="B1770" s="238" t="s">
        <v>3304</v>
      </c>
      <c r="C1770" s="238" t="s">
        <v>1817</v>
      </c>
      <c r="D1770" s="238" t="s">
        <v>422</v>
      </c>
      <c r="H1770" s="238"/>
      <c r="I1770" s="238" t="s">
        <v>4111</v>
      </c>
      <c r="N1770" s="238">
        <v>2000</v>
      </c>
      <c r="U1770" s="238" t="s">
        <v>4171</v>
      </c>
      <c r="V1770" s="238" t="s">
        <v>4171</v>
      </c>
      <c r="W1770" s="238" t="s">
        <v>4171</v>
      </c>
    </row>
    <row r="1771" spans="1:28" x14ac:dyDescent="0.2">
      <c r="A1771" s="238">
        <v>334443</v>
      </c>
      <c r="B1771" s="238" t="s">
        <v>1177</v>
      </c>
      <c r="C1771" s="238" t="s">
        <v>726</v>
      </c>
      <c r="D1771" s="238" t="s">
        <v>422</v>
      </c>
      <c r="H1771" s="238"/>
      <c r="I1771" s="238" t="s">
        <v>4111</v>
      </c>
      <c r="N1771" s="238">
        <v>2000</v>
      </c>
      <c r="U1771" s="238" t="s">
        <v>4171</v>
      </c>
      <c r="V1771" s="238" t="s">
        <v>4171</v>
      </c>
      <c r="W1771" s="238" t="s">
        <v>4171</v>
      </c>
      <c r="AB1771" s="238" t="s">
        <v>7213</v>
      </c>
    </row>
    <row r="1772" spans="1:28" x14ac:dyDescent="0.2">
      <c r="A1772" s="238">
        <v>338793</v>
      </c>
      <c r="B1772" s="238" t="s">
        <v>5001</v>
      </c>
      <c r="C1772" s="238" t="s">
        <v>522</v>
      </c>
      <c r="D1772" s="238" t="s">
        <v>422</v>
      </c>
      <c r="E1772" s="238" t="s">
        <v>66</v>
      </c>
      <c r="F1772" s="239">
        <v>32370</v>
      </c>
      <c r="G1772" s="238" t="s">
        <v>84</v>
      </c>
      <c r="H1772" s="238" t="s">
        <v>4110</v>
      </c>
      <c r="I1772" s="238" t="s">
        <v>4111</v>
      </c>
      <c r="J1772" s="238" t="s">
        <v>87</v>
      </c>
      <c r="K1772" s="238">
        <v>2007</v>
      </c>
      <c r="L1772" s="238" t="s">
        <v>86</v>
      </c>
      <c r="X1772" s="238" t="s">
        <v>7008</v>
      </c>
      <c r="Y1772" s="238" t="s">
        <v>7009</v>
      </c>
      <c r="Z1772" s="238" t="s">
        <v>5395</v>
      </c>
      <c r="AA1772" s="238" t="s">
        <v>5136</v>
      </c>
    </row>
    <row r="1773" spans="1:28" x14ac:dyDescent="0.2">
      <c r="A1773" s="238">
        <v>335257</v>
      </c>
      <c r="B1773" s="238" t="s">
        <v>2934</v>
      </c>
      <c r="C1773" s="238" t="s">
        <v>824</v>
      </c>
      <c r="D1773" s="238" t="s">
        <v>422</v>
      </c>
      <c r="H1773" s="238"/>
      <c r="I1773" s="238" t="s">
        <v>4111</v>
      </c>
      <c r="N1773" s="238">
        <v>2000</v>
      </c>
      <c r="U1773" s="238" t="s">
        <v>4171</v>
      </c>
      <c r="V1773" s="238" t="s">
        <v>4171</v>
      </c>
      <c r="W1773" s="238" t="s">
        <v>4171</v>
      </c>
    </row>
    <row r="1774" spans="1:28" x14ac:dyDescent="0.2">
      <c r="A1774" s="238">
        <v>333797</v>
      </c>
      <c r="B1774" s="238" t="s">
        <v>2455</v>
      </c>
      <c r="C1774" s="238" t="s">
        <v>1792</v>
      </c>
      <c r="D1774" s="238" t="s">
        <v>422</v>
      </c>
      <c r="H1774" s="238"/>
      <c r="I1774" s="238" t="s">
        <v>4111</v>
      </c>
      <c r="N1774" s="238">
        <v>2000</v>
      </c>
      <c r="S1774" s="238" t="s">
        <v>4171</v>
      </c>
      <c r="T1774" s="238" t="s">
        <v>4171</v>
      </c>
      <c r="U1774" s="238" t="s">
        <v>4171</v>
      </c>
      <c r="V1774" s="238" t="s">
        <v>4171</v>
      </c>
      <c r="W1774" s="238" t="s">
        <v>4171</v>
      </c>
      <c r="AB1774" s="238" t="s">
        <v>7213</v>
      </c>
    </row>
    <row r="1775" spans="1:28" x14ac:dyDescent="0.2">
      <c r="A1775" s="238">
        <v>334186</v>
      </c>
      <c r="B1775" s="238" t="s">
        <v>1631</v>
      </c>
      <c r="C1775" s="238" t="s">
        <v>280</v>
      </c>
      <c r="D1775" s="238" t="s">
        <v>422</v>
      </c>
      <c r="H1775" s="238"/>
      <c r="I1775" s="238" t="s">
        <v>4111</v>
      </c>
      <c r="N1775" s="238">
        <v>2000</v>
      </c>
      <c r="T1775" s="238" t="s">
        <v>4171</v>
      </c>
      <c r="U1775" s="238" t="s">
        <v>4171</v>
      </c>
      <c r="V1775" s="238" t="s">
        <v>4171</v>
      </c>
      <c r="W1775" s="238" t="s">
        <v>4171</v>
      </c>
      <c r="AB1775" s="238" t="s">
        <v>7213</v>
      </c>
    </row>
    <row r="1776" spans="1:28" x14ac:dyDescent="0.2">
      <c r="A1776" s="238">
        <v>334021</v>
      </c>
      <c r="B1776" s="238" t="s">
        <v>4252</v>
      </c>
      <c r="C1776" s="238" t="s">
        <v>198</v>
      </c>
      <c r="D1776" s="238" t="s">
        <v>422</v>
      </c>
      <c r="H1776" s="238"/>
      <c r="I1776" s="238" t="s">
        <v>4111</v>
      </c>
      <c r="N1776" s="238">
        <v>2000</v>
      </c>
      <c r="AB1776" s="238" t="s">
        <v>7214</v>
      </c>
    </row>
    <row r="1777" spans="1:28" x14ac:dyDescent="0.2">
      <c r="A1777" s="238">
        <v>333204</v>
      </c>
      <c r="B1777" s="238" t="s">
        <v>2208</v>
      </c>
      <c r="C1777" s="238" t="s">
        <v>645</v>
      </c>
      <c r="D1777" s="238" t="s">
        <v>422</v>
      </c>
      <c r="H1777" s="238"/>
      <c r="I1777" s="238" t="s">
        <v>4111</v>
      </c>
      <c r="N1777" s="238">
        <v>2000</v>
      </c>
      <c r="S1777" s="238" t="s">
        <v>4171</v>
      </c>
      <c r="T1777" s="238" t="s">
        <v>4171</v>
      </c>
      <c r="U1777" s="238" t="s">
        <v>4171</v>
      </c>
      <c r="V1777" s="238" t="s">
        <v>4171</v>
      </c>
      <c r="W1777" s="238" t="s">
        <v>4171</v>
      </c>
      <c r="AB1777" s="238" t="s">
        <v>7213</v>
      </c>
    </row>
    <row r="1778" spans="1:28" x14ac:dyDescent="0.2">
      <c r="A1778" s="238">
        <v>338879</v>
      </c>
      <c r="B1778" s="238" t="s">
        <v>5080</v>
      </c>
      <c r="C1778" s="238" t="s">
        <v>646</v>
      </c>
      <c r="D1778" s="238" t="s">
        <v>422</v>
      </c>
      <c r="E1778" s="238" t="s">
        <v>66</v>
      </c>
      <c r="F1778" s="239">
        <v>36996</v>
      </c>
      <c r="G1778" s="238" t="s">
        <v>7169</v>
      </c>
      <c r="H1778" s="238" t="s">
        <v>4110</v>
      </c>
      <c r="I1778" s="238" t="s">
        <v>4111</v>
      </c>
      <c r="J1778" s="238" t="s">
        <v>191</v>
      </c>
      <c r="K1778" s="238">
        <v>2019</v>
      </c>
      <c r="L1778" s="238" t="s">
        <v>84</v>
      </c>
      <c r="X1778" s="238" t="s">
        <v>7170</v>
      </c>
      <c r="Y1778" s="238" t="s">
        <v>7171</v>
      </c>
      <c r="Z1778" s="238" t="s">
        <v>5371</v>
      </c>
      <c r="AA1778" s="238" t="s">
        <v>5943</v>
      </c>
    </row>
    <row r="1779" spans="1:28" x14ac:dyDescent="0.2">
      <c r="A1779" s="238">
        <v>328481</v>
      </c>
      <c r="B1779" s="238" t="s">
        <v>1469</v>
      </c>
      <c r="C1779" s="238" t="s">
        <v>724</v>
      </c>
      <c r="D1779" s="238" t="s">
        <v>422</v>
      </c>
      <c r="E1779" s="238" t="s">
        <v>66</v>
      </c>
      <c r="F1779" s="239">
        <v>34438</v>
      </c>
      <c r="G1779" s="238" t="s">
        <v>84</v>
      </c>
      <c r="H1779" s="238" t="s">
        <v>4110</v>
      </c>
      <c r="I1779" s="238" t="s">
        <v>4111</v>
      </c>
      <c r="J1779" s="238" t="s">
        <v>87</v>
      </c>
      <c r="L1779" s="238" t="s">
        <v>84</v>
      </c>
      <c r="X1779" s="238" t="s">
        <v>5432</v>
      </c>
      <c r="Y1779" s="238" t="s">
        <v>5432</v>
      </c>
      <c r="Z1779" s="238" t="s">
        <v>5395</v>
      </c>
      <c r="AA1779" s="238" t="s">
        <v>5433</v>
      </c>
      <c r="AB1779" s="238" t="s">
        <v>7213</v>
      </c>
    </row>
    <row r="1780" spans="1:28" x14ac:dyDescent="0.2">
      <c r="A1780" s="238">
        <v>333642</v>
      </c>
      <c r="B1780" s="238" t="s">
        <v>4341</v>
      </c>
      <c r="C1780" s="238" t="s">
        <v>4342</v>
      </c>
      <c r="D1780" s="238" t="s">
        <v>422</v>
      </c>
      <c r="H1780" s="238"/>
      <c r="I1780" s="238" t="s">
        <v>4111</v>
      </c>
      <c r="N1780" s="238">
        <v>2000</v>
      </c>
      <c r="AB1780" s="238" t="s">
        <v>7214</v>
      </c>
    </row>
    <row r="1781" spans="1:28" x14ac:dyDescent="0.2">
      <c r="A1781" s="238">
        <v>331507</v>
      </c>
      <c r="B1781" s="238" t="s">
        <v>2363</v>
      </c>
      <c r="C1781" s="238" t="s">
        <v>2364</v>
      </c>
      <c r="D1781" s="238" t="s">
        <v>422</v>
      </c>
      <c r="H1781" s="238"/>
      <c r="I1781" s="238" t="s">
        <v>4111</v>
      </c>
      <c r="N1781" s="238">
        <v>2000</v>
      </c>
      <c r="S1781" s="238" t="s">
        <v>4171</v>
      </c>
      <c r="T1781" s="238" t="s">
        <v>4171</v>
      </c>
      <c r="U1781" s="238" t="s">
        <v>4171</v>
      </c>
      <c r="V1781" s="238" t="s">
        <v>4171</v>
      </c>
      <c r="W1781" s="238" t="s">
        <v>4171</v>
      </c>
      <c r="AB1781" s="238" t="s">
        <v>7213</v>
      </c>
    </row>
    <row r="1782" spans="1:28" x14ac:dyDescent="0.2">
      <c r="A1782" s="238">
        <v>332767</v>
      </c>
      <c r="B1782" s="238" t="s">
        <v>1318</v>
      </c>
      <c r="C1782" s="238" t="s">
        <v>276</v>
      </c>
      <c r="D1782" s="238" t="s">
        <v>422</v>
      </c>
      <c r="H1782" s="238"/>
      <c r="I1782" s="238" t="s">
        <v>4111</v>
      </c>
      <c r="N1782" s="238">
        <v>2000</v>
      </c>
      <c r="U1782" s="238" t="s">
        <v>4171</v>
      </c>
      <c r="V1782" s="238" t="s">
        <v>4171</v>
      </c>
      <c r="W1782" s="238" t="s">
        <v>4171</v>
      </c>
      <c r="AB1782" s="238" t="s">
        <v>7213</v>
      </c>
    </row>
    <row r="1783" spans="1:28" x14ac:dyDescent="0.2">
      <c r="A1783" s="238">
        <v>327004</v>
      </c>
      <c r="B1783" s="238" t="s">
        <v>4209</v>
      </c>
      <c r="C1783" s="238" t="s">
        <v>203</v>
      </c>
      <c r="D1783" s="238" t="s">
        <v>800</v>
      </c>
      <c r="H1783" s="238"/>
      <c r="I1783" s="238" t="s">
        <v>4111</v>
      </c>
      <c r="N1783" s="238">
        <v>2000</v>
      </c>
      <c r="AB1783" s="238" t="s">
        <v>7214</v>
      </c>
    </row>
    <row r="1784" spans="1:28" x14ac:dyDescent="0.2">
      <c r="A1784" s="238">
        <v>330300</v>
      </c>
      <c r="B1784" s="238" t="s">
        <v>4393</v>
      </c>
      <c r="C1784" s="238" t="s">
        <v>402</v>
      </c>
      <c r="D1784" s="238" t="s">
        <v>800</v>
      </c>
      <c r="H1784" s="238"/>
      <c r="I1784" s="238" t="s">
        <v>4111</v>
      </c>
      <c r="N1784" s="238">
        <v>2000</v>
      </c>
      <c r="U1784" s="238" t="s">
        <v>4171</v>
      </c>
      <c r="V1784" s="238" t="s">
        <v>4171</v>
      </c>
      <c r="AB1784" s="238" t="s">
        <v>7214</v>
      </c>
    </row>
    <row r="1785" spans="1:28" x14ac:dyDescent="0.2">
      <c r="A1785" s="238">
        <v>336895</v>
      </c>
      <c r="B1785" s="238" t="s">
        <v>3391</v>
      </c>
      <c r="C1785" s="238" t="s">
        <v>195</v>
      </c>
      <c r="D1785" s="238" t="s">
        <v>800</v>
      </c>
      <c r="E1785" s="238" t="s">
        <v>65</v>
      </c>
      <c r="F1785" s="239">
        <v>36576</v>
      </c>
      <c r="G1785" s="238" t="s">
        <v>5810</v>
      </c>
      <c r="H1785" s="238" t="s">
        <v>4110</v>
      </c>
      <c r="I1785" s="238" t="s">
        <v>4111</v>
      </c>
      <c r="J1785" s="238" t="s">
        <v>87</v>
      </c>
      <c r="L1785" s="238" t="s">
        <v>84</v>
      </c>
      <c r="X1785" s="238" t="s">
        <v>5811</v>
      </c>
      <c r="Y1785" s="238" t="s">
        <v>5811</v>
      </c>
      <c r="Z1785" s="238" t="s">
        <v>5812</v>
      </c>
      <c r="AA1785" s="238" t="s">
        <v>5813</v>
      </c>
    </row>
    <row r="1786" spans="1:28" x14ac:dyDescent="0.2">
      <c r="A1786" s="238">
        <v>330399</v>
      </c>
      <c r="B1786" s="238" t="s">
        <v>2338</v>
      </c>
      <c r="C1786" s="238" t="s">
        <v>649</v>
      </c>
      <c r="D1786" s="238" t="s">
        <v>800</v>
      </c>
      <c r="H1786" s="238"/>
      <c r="I1786" s="238" t="s">
        <v>4111</v>
      </c>
      <c r="N1786" s="238">
        <v>2000</v>
      </c>
      <c r="S1786" s="238" t="s">
        <v>4171</v>
      </c>
      <c r="T1786" s="238" t="s">
        <v>4171</v>
      </c>
      <c r="U1786" s="238" t="s">
        <v>4171</v>
      </c>
      <c r="V1786" s="238" t="s">
        <v>4171</v>
      </c>
      <c r="W1786" s="238" t="s">
        <v>4171</v>
      </c>
      <c r="AB1786" s="238" t="s">
        <v>7213</v>
      </c>
    </row>
    <row r="1787" spans="1:28" x14ac:dyDescent="0.2">
      <c r="A1787" s="238">
        <v>337668</v>
      </c>
      <c r="B1787" s="238" t="s">
        <v>3691</v>
      </c>
      <c r="C1787" s="238" t="s">
        <v>3458</v>
      </c>
      <c r="D1787" s="238" t="s">
        <v>800</v>
      </c>
      <c r="H1787" s="238"/>
      <c r="I1787" s="238" t="s">
        <v>4111</v>
      </c>
      <c r="N1787" s="238">
        <v>2000</v>
      </c>
      <c r="W1787" s="238" t="s">
        <v>4171</v>
      </c>
    </row>
    <row r="1788" spans="1:28" x14ac:dyDescent="0.2">
      <c r="A1788" s="238">
        <v>338608</v>
      </c>
      <c r="B1788" s="238" t="s">
        <v>4840</v>
      </c>
      <c r="C1788" s="238" t="s">
        <v>891</v>
      </c>
      <c r="D1788" s="238" t="s">
        <v>454</v>
      </c>
      <c r="E1788" s="238" t="s">
        <v>66</v>
      </c>
      <c r="F1788" s="239">
        <v>34547</v>
      </c>
      <c r="G1788" s="238" t="s">
        <v>6614</v>
      </c>
      <c r="H1788" s="238" t="s">
        <v>4110</v>
      </c>
      <c r="I1788" s="238" t="s">
        <v>4111</v>
      </c>
      <c r="J1788" s="238" t="s">
        <v>87</v>
      </c>
      <c r="K1788" s="238">
        <v>2013</v>
      </c>
      <c r="L1788" s="238" t="s">
        <v>93</v>
      </c>
      <c r="X1788" s="238" t="s">
        <v>6615</v>
      </c>
      <c r="Y1788" s="238" t="s">
        <v>6616</v>
      </c>
      <c r="Z1788" s="238" t="s">
        <v>5899</v>
      </c>
      <c r="AA1788" s="238" t="s">
        <v>5201</v>
      </c>
    </row>
    <row r="1789" spans="1:28" x14ac:dyDescent="0.2">
      <c r="A1789" s="238">
        <v>334325</v>
      </c>
      <c r="B1789" s="238" t="s">
        <v>2580</v>
      </c>
      <c r="C1789" s="238" t="s">
        <v>917</v>
      </c>
      <c r="D1789" s="238" t="s">
        <v>454</v>
      </c>
      <c r="H1789" s="238"/>
      <c r="I1789" s="238" t="s">
        <v>4111</v>
      </c>
      <c r="N1789" s="238">
        <v>2000</v>
      </c>
      <c r="S1789" s="238" t="s">
        <v>4171</v>
      </c>
      <c r="T1789" s="238" t="s">
        <v>4171</v>
      </c>
      <c r="U1789" s="238" t="s">
        <v>4171</v>
      </c>
      <c r="V1789" s="238" t="s">
        <v>4171</v>
      </c>
      <c r="W1789" s="238" t="s">
        <v>4171</v>
      </c>
      <c r="AB1789" s="238" t="s">
        <v>7213</v>
      </c>
    </row>
    <row r="1790" spans="1:28" x14ac:dyDescent="0.2">
      <c r="A1790" s="238">
        <v>337741</v>
      </c>
      <c r="B1790" s="238" t="s">
        <v>3727</v>
      </c>
      <c r="C1790" s="238" t="s">
        <v>3459</v>
      </c>
      <c r="D1790" s="238" t="s">
        <v>454</v>
      </c>
      <c r="H1790" s="238"/>
      <c r="I1790" s="238" t="s">
        <v>4111</v>
      </c>
      <c r="N1790" s="238">
        <v>2000</v>
      </c>
      <c r="V1790" s="238" t="s">
        <v>4171</v>
      </c>
      <c r="W1790" s="238" t="s">
        <v>4171</v>
      </c>
    </row>
    <row r="1791" spans="1:28" x14ac:dyDescent="0.2">
      <c r="A1791" s="238">
        <v>329445</v>
      </c>
      <c r="B1791" s="238" t="s">
        <v>2312</v>
      </c>
      <c r="C1791" s="238" t="s">
        <v>608</v>
      </c>
      <c r="D1791" s="238" t="s">
        <v>454</v>
      </c>
      <c r="H1791" s="238"/>
      <c r="I1791" s="238" t="s">
        <v>4111</v>
      </c>
      <c r="N1791" s="238">
        <v>2000</v>
      </c>
      <c r="S1791" s="238" t="s">
        <v>4171</v>
      </c>
      <c r="T1791" s="238" t="s">
        <v>4171</v>
      </c>
      <c r="U1791" s="238" t="s">
        <v>4171</v>
      </c>
      <c r="V1791" s="238" t="s">
        <v>4171</v>
      </c>
      <c r="W1791" s="238" t="s">
        <v>4171</v>
      </c>
      <c r="AB1791" s="238" t="s">
        <v>7213</v>
      </c>
    </row>
    <row r="1792" spans="1:28" x14ac:dyDescent="0.2">
      <c r="A1792" s="238">
        <v>317926</v>
      </c>
      <c r="B1792" s="238" t="s">
        <v>1705</v>
      </c>
      <c r="C1792" s="238" t="s">
        <v>249</v>
      </c>
      <c r="D1792" s="238" t="s">
        <v>454</v>
      </c>
      <c r="E1792" s="238" t="s">
        <v>65</v>
      </c>
      <c r="F1792" s="239">
        <v>32639</v>
      </c>
      <c r="G1792" s="238" t="s">
        <v>96</v>
      </c>
      <c r="H1792" s="238" t="s">
        <v>4110</v>
      </c>
      <c r="I1792" s="238" t="s">
        <v>4111</v>
      </c>
      <c r="J1792" s="238" t="s">
        <v>87</v>
      </c>
      <c r="L1792" s="238" t="s">
        <v>86</v>
      </c>
      <c r="O1792" s="238">
        <v>2479</v>
      </c>
      <c r="P1792" s="239">
        <v>44602</v>
      </c>
      <c r="Q1792" s="238">
        <v>7000</v>
      </c>
      <c r="X1792" s="238" t="s">
        <v>6021</v>
      </c>
      <c r="Y1792" s="238" t="s">
        <v>6021</v>
      </c>
      <c r="Z1792" s="238" t="s">
        <v>5899</v>
      </c>
      <c r="AA1792" s="238" t="s">
        <v>5130</v>
      </c>
    </row>
    <row r="1793" spans="1:28" x14ac:dyDescent="0.2">
      <c r="A1793" s="238">
        <v>334195</v>
      </c>
      <c r="B1793" s="238" t="s">
        <v>2551</v>
      </c>
      <c r="C1793" s="238" t="s">
        <v>602</v>
      </c>
      <c r="D1793" s="238" t="s">
        <v>454</v>
      </c>
      <c r="H1793" s="238"/>
      <c r="I1793" s="238" t="s">
        <v>4111</v>
      </c>
      <c r="N1793" s="238">
        <v>2000</v>
      </c>
      <c r="S1793" s="238" t="s">
        <v>4171</v>
      </c>
      <c r="T1793" s="238" t="s">
        <v>4171</v>
      </c>
      <c r="U1793" s="238" t="s">
        <v>4171</v>
      </c>
      <c r="V1793" s="238" t="s">
        <v>4171</v>
      </c>
      <c r="W1793" s="238" t="s">
        <v>4171</v>
      </c>
      <c r="AB1793" s="238" t="s">
        <v>7213</v>
      </c>
    </row>
    <row r="1794" spans="1:28" x14ac:dyDescent="0.2">
      <c r="A1794" s="238">
        <v>336503</v>
      </c>
      <c r="B1794" s="238" t="s">
        <v>3305</v>
      </c>
      <c r="C1794" s="238" t="s">
        <v>327</v>
      </c>
      <c r="D1794" s="238" t="s">
        <v>454</v>
      </c>
      <c r="H1794" s="238"/>
      <c r="I1794" s="238" t="s">
        <v>4111</v>
      </c>
      <c r="N1794" s="238">
        <v>2000</v>
      </c>
      <c r="U1794" s="238" t="s">
        <v>4171</v>
      </c>
      <c r="V1794" s="238" t="s">
        <v>4171</v>
      </c>
      <c r="W1794" s="238" t="s">
        <v>4171</v>
      </c>
    </row>
    <row r="1795" spans="1:28" x14ac:dyDescent="0.2">
      <c r="A1795" s="238">
        <v>336082</v>
      </c>
      <c r="B1795" s="238" t="s">
        <v>3177</v>
      </c>
      <c r="C1795" s="238" t="s">
        <v>697</v>
      </c>
      <c r="D1795" s="238" t="s">
        <v>454</v>
      </c>
      <c r="H1795" s="238"/>
      <c r="I1795" s="238" t="s">
        <v>4111</v>
      </c>
      <c r="N1795" s="238">
        <v>2000</v>
      </c>
      <c r="U1795" s="238" t="s">
        <v>4171</v>
      </c>
      <c r="V1795" s="238" t="s">
        <v>4171</v>
      </c>
      <c r="W1795" s="238" t="s">
        <v>4171</v>
      </c>
    </row>
    <row r="1796" spans="1:28" x14ac:dyDescent="0.2">
      <c r="A1796" s="238">
        <v>335311</v>
      </c>
      <c r="B1796" s="238" t="s">
        <v>2948</v>
      </c>
      <c r="C1796" s="238" t="s">
        <v>313</v>
      </c>
      <c r="D1796" s="238" t="s">
        <v>454</v>
      </c>
      <c r="H1796" s="238"/>
      <c r="I1796" s="238" t="s">
        <v>4111</v>
      </c>
      <c r="N1796" s="238">
        <v>2000</v>
      </c>
      <c r="U1796" s="238" t="s">
        <v>4171</v>
      </c>
      <c r="V1796" s="238" t="s">
        <v>4171</v>
      </c>
      <c r="W1796" s="238" t="s">
        <v>4171</v>
      </c>
    </row>
    <row r="1797" spans="1:28" x14ac:dyDescent="0.2">
      <c r="A1797" s="238">
        <v>338139</v>
      </c>
      <c r="B1797" s="238" t="s">
        <v>3924</v>
      </c>
      <c r="C1797" s="238" t="s">
        <v>631</v>
      </c>
      <c r="D1797" s="238" t="s">
        <v>750</v>
      </c>
      <c r="H1797" s="238"/>
      <c r="I1797" s="238" t="s">
        <v>4111</v>
      </c>
      <c r="N1797" s="238">
        <v>2000</v>
      </c>
      <c r="W1797" s="238" t="s">
        <v>4171</v>
      </c>
    </row>
    <row r="1798" spans="1:28" x14ac:dyDescent="0.2">
      <c r="A1798" s="238">
        <v>327255</v>
      </c>
      <c r="B1798" s="238" t="s">
        <v>1459</v>
      </c>
      <c r="C1798" s="238" t="s">
        <v>349</v>
      </c>
      <c r="D1798" s="238" t="s">
        <v>750</v>
      </c>
      <c r="H1798" s="238"/>
      <c r="I1798" s="238" t="s">
        <v>4111</v>
      </c>
      <c r="N1798" s="238">
        <v>2000</v>
      </c>
      <c r="T1798" s="238" t="s">
        <v>4171</v>
      </c>
      <c r="U1798" s="238" t="s">
        <v>4171</v>
      </c>
      <c r="V1798" s="238" t="s">
        <v>4171</v>
      </c>
      <c r="W1798" s="238" t="s">
        <v>4171</v>
      </c>
      <c r="AB1798" s="238" t="s">
        <v>7213</v>
      </c>
    </row>
    <row r="1799" spans="1:28" x14ac:dyDescent="0.2">
      <c r="A1799" s="238">
        <v>332231</v>
      </c>
      <c r="B1799" s="238" t="s">
        <v>4334</v>
      </c>
      <c r="C1799" s="238" t="s">
        <v>555</v>
      </c>
      <c r="D1799" s="238" t="s">
        <v>750</v>
      </c>
      <c r="H1799" s="238"/>
      <c r="I1799" s="238" t="s">
        <v>4111</v>
      </c>
      <c r="N1799" s="238">
        <v>2000</v>
      </c>
      <c r="U1799" s="238" t="s">
        <v>4171</v>
      </c>
      <c r="V1799" s="238" t="s">
        <v>4171</v>
      </c>
      <c r="AB1799" s="238" t="s">
        <v>7214</v>
      </c>
    </row>
    <row r="1800" spans="1:28" x14ac:dyDescent="0.2">
      <c r="A1800" s="238">
        <v>335178</v>
      </c>
      <c r="B1800" s="238" t="s">
        <v>2909</v>
      </c>
      <c r="C1800" s="238" t="s">
        <v>2910</v>
      </c>
      <c r="D1800" s="238" t="s">
        <v>750</v>
      </c>
      <c r="H1800" s="238"/>
      <c r="I1800" s="238" t="s">
        <v>4111</v>
      </c>
      <c r="N1800" s="238">
        <v>2000</v>
      </c>
      <c r="U1800" s="238" t="s">
        <v>4171</v>
      </c>
      <c r="V1800" s="238" t="s">
        <v>4171</v>
      </c>
      <c r="W1800" s="238" t="s">
        <v>4171</v>
      </c>
    </row>
    <row r="1801" spans="1:28" x14ac:dyDescent="0.2">
      <c r="A1801" s="238">
        <v>330790</v>
      </c>
      <c r="B1801" s="238" t="s">
        <v>2350</v>
      </c>
      <c r="C1801" s="238" t="s">
        <v>421</v>
      </c>
      <c r="D1801" s="238" t="s">
        <v>750</v>
      </c>
      <c r="H1801" s="238"/>
      <c r="I1801" s="238" t="s">
        <v>4111</v>
      </c>
      <c r="N1801" s="238">
        <v>2000</v>
      </c>
      <c r="S1801" s="238" t="s">
        <v>4171</v>
      </c>
      <c r="T1801" s="238" t="s">
        <v>4171</v>
      </c>
      <c r="U1801" s="238" t="s">
        <v>4171</v>
      </c>
      <c r="V1801" s="238" t="s">
        <v>4171</v>
      </c>
      <c r="W1801" s="238" t="s">
        <v>4171</v>
      </c>
      <c r="AB1801" s="238" t="s">
        <v>7213</v>
      </c>
    </row>
    <row r="1802" spans="1:28" x14ac:dyDescent="0.2">
      <c r="A1802" s="238">
        <v>338987</v>
      </c>
      <c r="B1802" s="238" t="s">
        <v>5104</v>
      </c>
      <c r="C1802" s="238" t="s">
        <v>232</v>
      </c>
      <c r="D1802" s="238" t="s">
        <v>204</v>
      </c>
      <c r="E1802" s="238" t="s">
        <v>65</v>
      </c>
      <c r="H1802" s="238"/>
      <c r="I1802" s="238" t="s">
        <v>4111</v>
      </c>
    </row>
    <row r="1803" spans="1:28" x14ac:dyDescent="0.2">
      <c r="A1803" s="238">
        <v>334612</v>
      </c>
      <c r="B1803" s="238" t="s">
        <v>1680</v>
      </c>
      <c r="C1803" s="238" t="s">
        <v>203</v>
      </c>
      <c r="D1803" s="238" t="s">
        <v>204</v>
      </c>
      <c r="H1803" s="238"/>
      <c r="I1803" s="238" t="s">
        <v>4111</v>
      </c>
      <c r="N1803" s="238">
        <v>2000</v>
      </c>
      <c r="S1803" s="238" t="s">
        <v>4171</v>
      </c>
      <c r="U1803" s="238" t="s">
        <v>4171</v>
      </c>
      <c r="V1803" s="238" t="s">
        <v>4171</v>
      </c>
      <c r="W1803" s="238" t="s">
        <v>4171</v>
      </c>
      <c r="AB1803" s="238" t="s">
        <v>7213</v>
      </c>
    </row>
    <row r="1804" spans="1:28" x14ac:dyDescent="0.2">
      <c r="A1804" s="238">
        <v>335838</v>
      </c>
      <c r="B1804" s="238" t="s">
        <v>3097</v>
      </c>
      <c r="C1804" s="238" t="s">
        <v>203</v>
      </c>
      <c r="D1804" s="238" t="s">
        <v>204</v>
      </c>
      <c r="H1804" s="238"/>
      <c r="I1804" s="238" t="s">
        <v>4111</v>
      </c>
      <c r="N1804" s="238">
        <v>2000</v>
      </c>
      <c r="V1804" s="238" t="s">
        <v>4171</v>
      </c>
      <c r="W1804" s="238" t="s">
        <v>4171</v>
      </c>
    </row>
    <row r="1805" spans="1:28" x14ac:dyDescent="0.2">
      <c r="A1805" s="238">
        <v>337595</v>
      </c>
      <c r="B1805" s="238" t="s">
        <v>3660</v>
      </c>
      <c r="C1805" s="238" t="s">
        <v>330</v>
      </c>
      <c r="D1805" s="238" t="s">
        <v>204</v>
      </c>
      <c r="H1805" s="238"/>
      <c r="I1805" s="238" t="s">
        <v>4111</v>
      </c>
      <c r="N1805" s="238">
        <v>2000</v>
      </c>
      <c r="V1805" s="238" t="s">
        <v>4171</v>
      </c>
      <c r="W1805" s="238" t="s">
        <v>4171</v>
      </c>
    </row>
    <row r="1806" spans="1:28" x14ac:dyDescent="0.2">
      <c r="A1806" s="238">
        <v>337549</v>
      </c>
      <c r="B1806" s="238" t="s">
        <v>3643</v>
      </c>
      <c r="C1806" s="238" t="s">
        <v>730</v>
      </c>
      <c r="D1806" s="238" t="s">
        <v>204</v>
      </c>
      <c r="E1806" s="238" t="s">
        <v>66</v>
      </c>
      <c r="F1806" s="239">
        <v>33604</v>
      </c>
      <c r="G1806" s="238" t="s">
        <v>5583</v>
      </c>
      <c r="H1806" s="238" t="s">
        <v>4113</v>
      </c>
      <c r="I1806" s="238" t="s">
        <v>4111</v>
      </c>
      <c r="J1806" s="238" t="s">
        <v>87</v>
      </c>
      <c r="L1806" s="238" t="s">
        <v>86</v>
      </c>
      <c r="X1806" s="238" t="s">
        <v>6218</v>
      </c>
      <c r="Y1806" s="238" t="s">
        <v>6218</v>
      </c>
      <c r="Z1806" s="238" t="s">
        <v>5374</v>
      </c>
      <c r="AA1806" s="238" t="s">
        <v>5123</v>
      </c>
    </row>
    <row r="1807" spans="1:28" x14ac:dyDescent="0.2">
      <c r="A1807" s="238">
        <v>335730</v>
      </c>
      <c r="B1807" s="238" t="s">
        <v>3071</v>
      </c>
      <c r="C1807" s="238" t="s">
        <v>230</v>
      </c>
      <c r="D1807" s="238" t="s">
        <v>204</v>
      </c>
      <c r="E1807" s="238" t="s">
        <v>66</v>
      </c>
      <c r="F1807" s="239">
        <v>34220</v>
      </c>
      <c r="G1807" s="238" t="s">
        <v>5536</v>
      </c>
      <c r="H1807" s="238" t="s">
        <v>4110</v>
      </c>
      <c r="I1807" s="238" t="s">
        <v>4111</v>
      </c>
      <c r="J1807" s="238" t="s">
        <v>87</v>
      </c>
      <c r="L1807" s="238" t="s">
        <v>97</v>
      </c>
      <c r="X1807" s="238" t="s">
        <v>6111</v>
      </c>
      <c r="Y1807" s="238" t="s">
        <v>6111</v>
      </c>
      <c r="Z1807" s="238" t="s">
        <v>5864</v>
      </c>
      <c r="AA1807" s="238" t="s">
        <v>5109</v>
      </c>
    </row>
    <row r="1808" spans="1:28" x14ac:dyDescent="0.2">
      <c r="A1808" s="238">
        <v>334785</v>
      </c>
      <c r="B1808" s="238" t="s">
        <v>1198</v>
      </c>
      <c r="C1808" s="238" t="s">
        <v>301</v>
      </c>
      <c r="D1808" s="238" t="s">
        <v>204</v>
      </c>
      <c r="H1808" s="238"/>
      <c r="I1808" s="238" t="s">
        <v>4111</v>
      </c>
      <c r="N1808" s="238">
        <v>2000</v>
      </c>
      <c r="V1808" s="238" t="s">
        <v>4171</v>
      </c>
      <c r="W1808" s="238" t="s">
        <v>4171</v>
      </c>
      <c r="AB1808" s="238" t="s">
        <v>7213</v>
      </c>
    </row>
    <row r="1809" spans="1:28" x14ac:dyDescent="0.2">
      <c r="A1809" s="238">
        <v>337367</v>
      </c>
      <c r="B1809" s="238" t="s">
        <v>3548</v>
      </c>
      <c r="C1809" s="238" t="s">
        <v>278</v>
      </c>
      <c r="D1809" s="238" t="s">
        <v>204</v>
      </c>
      <c r="H1809" s="238"/>
      <c r="I1809" s="238" t="s">
        <v>4111</v>
      </c>
      <c r="N1809" s="238">
        <v>2000</v>
      </c>
      <c r="W1809" s="238" t="s">
        <v>4171</v>
      </c>
    </row>
    <row r="1810" spans="1:28" x14ac:dyDescent="0.2">
      <c r="A1810" s="238">
        <v>338985</v>
      </c>
      <c r="B1810" s="238" t="s">
        <v>4529</v>
      </c>
      <c r="C1810" s="238" t="s">
        <v>4283</v>
      </c>
      <c r="D1810" s="238" t="s">
        <v>204</v>
      </c>
      <c r="E1810" s="238" t="s">
        <v>65</v>
      </c>
      <c r="F1810" s="239">
        <v>28799</v>
      </c>
      <c r="G1810" s="238" t="s">
        <v>84</v>
      </c>
      <c r="H1810" s="238" t="s">
        <v>4110</v>
      </c>
      <c r="I1810" s="238" t="s">
        <v>4111</v>
      </c>
      <c r="J1810" s="238" t="s">
        <v>87</v>
      </c>
      <c r="L1810" s="238" t="s">
        <v>84</v>
      </c>
      <c r="X1810" s="238" t="s">
        <v>7208</v>
      </c>
      <c r="Y1810" s="238" t="s">
        <v>7208</v>
      </c>
      <c r="Z1810" s="238" t="s">
        <v>5922</v>
      </c>
      <c r="AA1810" s="238" t="s">
        <v>5109</v>
      </c>
    </row>
    <row r="1811" spans="1:28" x14ac:dyDescent="0.2">
      <c r="A1811" s="238">
        <v>335370</v>
      </c>
      <c r="B1811" s="238" t="s">
        <v>2975</v>
      </c>
      <c r="C1811" s="238" t="s">
        <v>1126</v>
      </c>
      <c r="D1811" s="238" t="s">
        <v>204</v>
      </c>
      <c r="H1811" s="238"/>
      <c r="I1811" s="238" t="s">
        <v>4111</v>
      </c>
      <c r="N1811" s="238">
        <v>2000</v>
      </c>
      <c r="U1811" s="238" t="s">
        <v>4171</v>
      </c>
      <c r="V1811" s="238" t="s">
        <v>4171</v>
      </c>
      <c r="W1811" s="238" t="s">
        <v>4171</v>
      </c>
    </row>
    <row r="1812" spans="1:28" x14ac:dyDescent="0.2">
      <c r="A1812" s="238">
        <v>338568</v>
      </c>
      <c r="B1812" s="238" t="s">
        <v>4808</v>
      </c>
      <c r="C1812" s="238" t="s">
        <v>933</v>
      </c>
      <c r="D1812" s="238" t="s">
        <v>204</v>
      </c>
      <c r="E1812" s="238" t="s">
        <v>65</v>
      </c>
      <c r="F1812" s="239">
        <v>32422</v>
      </c>
      <c r="G1812" s="238" t="s">
        <v>6536</v>
      </c>
      <c r="H1812" s="238" t="s">
        <v>4110</v>
      </c>
      <c r="I1812" s="238" t="s">
        <v>4111</v>
      </c>
      <c r="J1812" s="238" t="s">
        <v>87</v>
      </c>
      <c r="K1812" s="238">
        <v>2007</v>
      </c>
      <c r="L1812" s="238" t="s">
        <v>97</v>
      </c>
      <c r="X1812" s="238" t="s">
        <v>6537</v>
      </c>
      <c r="Y1812" s="238" t="s">
        <v>6538</v>
      </c>
      <c r="Z1812" s="238" t="s">
        <v>5530</v>
      </c>
      <c r="AA1812" s="238" t="s">
        <v>5111</v>
      </c>
    </row>
    <row r="1813" spans="1:28" x14ac:dyDescent="0.2">
      <c r="A1813" s="238">
        <v>306038</v>
      </c>
      <c r="B1813" s="238" t="s">
        <v>1507</v>
      </c>
      <c r="C1813" s="238" t="s">
        <v>198</v>
      </c>
      <c r="D1813" s="238" t="s">
        <v>204</v>
      </c>
      <c r="H1813" s="238"/>
      <c r="I1813" s="238" t="s">
        <v>4111</v>
      </c>
      <c r="N1813" s="238">
        <v>2000</v>
      </c>
      <c r="R1813" s="238" t="s">
        <v>4171</v>
      </c>
      <c r="S1813" s="238" t="s">
        <v>4171</v>
      </c>
      <c r="U1813" s="238" t="s">
        <v>4171</v>
      </c>
      <c r="V1813" s="238" t="s">
        <v>4171</v>
      </c>
      <c r="W1813" s="238" t="s">
        <v>4171</v>
      </c>
      <c r="AB1813" s="238" t="s">
        <v>7213</v>
      </c>
    </row>
    <row r="1814" spans="1:28" x14ac:dyDescent="0.2">
      <c r="A1814" s="238">
        <v>337652</v>
      </c>
      <c r="B1814" s="238" t="s">
        <v>4513</v>
      </c>
      <c r="C1814" s="238" t="s">
        <v>198</v>
      </c>
      <c r="D1814" s="238" t="s">
        <v>204</v>
      </c>
      <c r="H1814" s="238"/>
      <c r="I1814" s="238" t="s">
        <v>4111</v>
      </c>
      <c r="N1814" s="238">
        <v>2000</v>
      </c>
      <c r="W1814" s="238" t="s">
        <v>4171</v>
      </c>
    </row>
    <row r="1815" spans="1:28" x14ac:dyDescent="0.2">
      <c r="A1815" s="238">
        <v>324780</v>
      </c>
      <c r="B1815" s="238" t="s">
        <v>4241</v>
      </c>
      <c r="C1815" s="238" t="s">
        <v>198</v>
      </c>
      <c r="D1815" s="238" t="s">
        <v>204</v>
      </c>
      <c r="H1815" s="238"/>
      <c r="I1815" s="238" t="s">
        <v>4111</v>
      </c>
      <c r="N1815" s="238">
        <v>2000</v>
      </c>
      <c r="U1815" s="238" t="s">
        <v>4171</v>
      </c>
      <c r="V1815" s="238" t="s">
        <v>4171</v>
      </c>
      <c r="AB1815" s="238" t="s">
        <v>7214</v>
      </c>
    </row>
    <row r="1816" spans="1:28" x14ac:dyDescent="0.2">
      <c r="A1816" s="238">
        <v>335399</v>
      </c>
      <c r="B1816" s="238" t="s">
        <v>202</v>
      </c>
      <c r="C1816" s="238" t="s">
        <v>443</v>
      </c>
      <c r="D1816" s="238" t="s">
        <v>204</v>
      </c>
      <c r="H1816" s="238"/>
      <c r="I1816" s="238" t="s">
        <v>4111</v>
      </c>
      <c r="N1816" s="238">
        <v>2000</v>
      </c>
      <c r="U1816" s="238" t="s">
        <v>4171</v>
      </c>
      <c r="V1816" s="238" t="s">
        <v>4171</v>
      </c>
      <c r="W1816" s="238" t="s">
        <v>4171</v>
      </c>
    </row>
    <row r="1817" spans="1:28" x14ac:dyDescent="0.2">
      <c r="A1817" s="238">
        <v>308591</v>
      </c>
      <c r="B1817" s="238" t="s">
        <v>1402</v>
      </c>
      <c r="C1817" s="238" t="s">
        <v>336</v>
      </c>
      <c r="D1817" s="238" t="s">
        <v>204</v>
      </c>
      <c r="H1817" s="238"/>
      <c r="I1817" s="238" t="s">
        <v>4111</v>
      </c>
      <c r="N1817" s="238">
        <v>2000</v>
      </c>
      <c r="R1817" s="238" t="s">
        <v>4171</v>
      </c>
      <c r="U1817" s="238" t="s">
        <v>4171</v>
      </c>
      <c r="V1817" s="238" t="s">
        <v>4171</v>
      </c>
      <c r="W1817" s="238" t="s">
        <v>4171</v>
      </c>
      <c r="AB1817" s="238" t="s">
        <v>7213</v>
      </c>
    </row>
    <row r="1818" spans="1:28" x14ac:dyDescent="0.2">
      <c r="A1818" s="238">
        <v>335638</v>
      </c>
      <c r="B1818" s="238" t="s">
        <v>924</v>
      </c>
      <c r="C1818" s="238" t="s">
        <v>195</v>
      </c>
      <c r="D1818" s="238" t="s">
        <v>204</v>
      </c>
      <c r="H1818" s="238"/>
      <c r="I1818" s="238" t="s">
        <v>4111</v>
      </c>
      <c r="N1818" s="238">
        <v>2000</v>
      </c>
      <c r="U1818" s="238" t="s">
        <v>4171</v>
      </c>
      <c r="V1818" s="238" t="s">
        <v>4171</v>
      </c>
      <c r="W1818" s="238" t="s">
        <v>4171</v>
      </c>
    </row>
    <row r="1819" spans="1:28" x14ac:dyDescent="0.2">
      <c r="A1819" s="238">
        <v>337822</v>
      </c>
      <c r="B1819" s="238" t="s">
        <v>4517</v>
      </c>
      <c r="C1819" s="238" t="s">
        <v>195</v>
      </c>
      <c r="D1819" s="238" t="s">
        <v>204</v>
      </c>
      <c r="E1819" s="238" t="s">
        <v>66</v>
      </c>
      <c r="F1819" s="239">
        <v>30701</v>
      </c>
      <c r="G1819" s="238" t="s">
        <v>4030</v>
      </c>
      <c r="H1819" s="238" t="s">
        <v>4110</v>
      </c>
      <c r="I1819" s="238" t="s">
        <v>4111</v>
      </c>
      <c r="J1819" s="238" t="s">
        <v>5335</v>
      </c>
      <c r="L1819" s="238" t="s">
        <v>86</v>
      </c>
      <c r="X1819" s="238" t="s">
        <v>6275</v>
      </c>
      <c r="Y1819" s="238" t="s">
        <v>6275</v>
      </c>
      <c r="Z1819" s="238" t="s">
        <v>5629</v>
      </c>
      <c r="AA1819" s="238" t="s">
        <v>5853</v>
      </c>
    </row>
    <row r="1820" spans="1:28" x14ac:dyDescent="0.2">
      <c r="A1820" s="238">
        <v>335857</v>
      </c>
      <c r="B1820" s="238" t="s">
        <v>1956</v>
      </c>
      <c r="C1820" s="238" t="s">
        <v>195</v>
      </c>
      <c r="D1820" s="238" t="s">
        <v>204</v>
      </c>
      <c r="E1820" s="238" t="s">
        <v>65</v>
      </c>
      <c r="F1820" s="239">
        <v>30437</v>
      </c>
      <c r="G1820" s="238" t="s">
        <v>4587</v>
      </c>
      <c r="H1820" s="238" t="s">
        <v>4110</v>
      </c>
      <c r="I1820" s="238" t="s">
        <v>4111</v>
      </c>
      <c r="J1820" s="238" t="s">
        <v>87</v>
      </c>
      <c r="L1820" s="238" t="s">
        <v>84</v>
      </c>
      <c r="X1820" s="238" t="s">
        <v>6112</v>
      </c>
      <c r="Y1820" s="238" t="s">
        <v>6112</v>
      </c>
      <c r="Z1820" s="238" t="s">
        <v>5584</v>
      </c>
      <c r="AA1820" s="238" t="s">
        <v>5123</v>
      </c>
    </row>
    <row r="1821" spans="1:28" x14ac:dyDescent="0.2">
      <c r="A1821" s="238">
        <v>336798</v>
      </c>
      <c r="B1821" s="238" t="s">
        <v>3373</v>
      </c>
      <c r="C1821" s="238" t="s">
        <v>195</v>
      </c>
      <c r="D1821" s="238" t="s">
        <v>204</v>
      </c>
      <c r="E1821" s="238" t="s">
        <v>65</v>
      </c>
      <c r="H1821" s="238"/>
      <c r="I1821" s="238" t="s">
        <v>4111</v>
      </c>
      <c r="X1821" s="238" t="s">
        <v>5121</v>
      </c>
      <c r="Y1821" s="238" t="s">
        <v>5121</v>
      </c>
    </row>
    <row r="1822" spans="1:28" x14ac:dyDescent="0.2">
      <c r="A1822" s="238">
        <v>323598</v>
      </c>
      <c r="B1822" s="238" t="s">
        <v>4347</v>
      </c>
      <c r="C1822" s="238" t="s">
        <v>195</v>
      </c>
      <c r="D1822" s="238" t="s">
        <v>204</v>
      </c>
      <c r="H1822" s="238"/>
      <c r="I1822" s="238" t="s">
        <v>4111</v>
      </c>
      <c r="N1822" s="238">
        <v>2000</v>
      </c>
      <c r="AB1822" s="238" t="s">
        <v>7214</v>
      </c>
    </row>
    <row r="1823" spans="1:28" x14ac:dyDescent="0.2">
      <c r="A1823" s="238">
        <v>338017</v>
      </c>
      <c r="B1823" s="238" t="s">
        <v>3865</v>
      </c>
      <c r="C1823" s="238" t="s">
        <v>4738</v>
      </c>
      <c r="D1823" s="238" t="s">
        <v>204</v>
      </c>
      <c r="H1823" s="238"/>
      <c r="I1823" s="238" t="s">
        <v>4111</v>
      </c>
      <c r="N1823" s="238">
        <v>2000</v>
      </c>
      <c r="W1823" s="238" t="s">
        <v>4171</v>
      </c>
    </row>
    <row r="1824" spans="1:28" x14ac:dyDescent="0.2">
      <c r="A1824" s="238">
        <v>336281</v>
      </c>
      <c r="B1824" s="238" t="s">
        <v>1094</v>
      </c>
      <c r="C1824" s="238" t="s">
        <v>196</v>
      </c>
      <c r="D1824" s="238" t="s">
        <v>204</v>
      </c>
      <c r="H1824" s="238"/>
      <c r="I1824" s="238" t="s">
        <v>4111</v>
      </c>
      <c r="N1824" s="238">
        <v>2000</v>
      </c>
      <c r="V1824" s="238" t="s">
        <v>4171</v>
      </c>
      <c r="W1824" s="238" t="s">
        <v>4171</v>
      </c>
    </row>
    <row r="1825" spans="1:28" x14ac:dyDescent="0.2">
      <c r="A1825" s="238">
        <v>338828</v>
      </c>
      <c r="B1825" s="238" t="s">
        <v>5029</v>
      </c>
      <c r="C1825" s="238" t="s">
        <v>196</v>
      </c>
      <c r="D1825" s="238" t="s">
        <v>204</v>
      </c>
      <c r="E1825" s="238" t="s">
        <v>66</v>
      </c>
      <c r="F1825" s="239">
        <v>33335</v>
      </c>
      <c r="G1825" s="238" t="s">
        <v>4406</v>
      </c>
      <c r="H1825" s="238" t="s">
        <v>4110</v>
      </c>
      <c r="I1825" s="238" t="s">
        <v>4111</v>
      </c>
      <c r="J1825" s="238" t="s">
        <v>87</v>
      </c>
      <c r="K1825" s="238">
        <v>2013</v>
      </c>
      <c r="L1825" s="238" t="s">
        <v>93</v>
      </c>
      <c r="X1825" s="238" t="s">
        <v>7073</v>
      </c>
      <c r="Y1825" s="238" t="s">
        <v>6493</v>
      </c>
      <c r="Z1825" s="238" t="s">
        <v>5530</v>
      </c>
      <c r="AA1825" s="238" t="s">
        <v>5109</v>
      </c>
    </row>
    <row r="1826" spans="1:28" x14ac:dyDescent="0.2">
      <c r="A1826" s="238">
        <v>338534</v>
      </c>
      <c r="B1826" s="238" t="s">
        <v>4781</v>
      </c>
      <c r="C1826" s="238" t="s">
        <v>432</v>
      </c>
      <c r="D1826" s="238" t="s">
        <v>204</v>
      </c>
      <c r="E1826" s="238" t="s">
        <v>66</v>
      </c>
      <c r="F1826" s="239">
        <v>32794</v>
      </c>
      <c r="G1826" s="238" t="s">
        <v>84</v>
      </c>
      <c r="H1826" s="238" t="s">
        <v>4110</v>
      </c>
      <c r="I1826" s="238" t="s">
        <v>4111</v>
      </c>
      <c r="J1826" s="238" t="s">
        <v>87</v>
      </c>
      <c r="K1826" s="238">
        <v>2013</v>
      </c>
      <c r="L1826" s="238" t="s">
        <v>86</v>
      </c>
      <c r="X1826" s="238" t="s">
        <v>6462</v>
      </c>
      <c r="Y1826" s="238" t="s">
        <v>6463</v>
      </c>
      <c r="Z1826" s="238" t="s">
        <v>5374</v>
      </c>
      <c r="AA1826" s="238" t="s">
        <v>5123</v>
      </c>
    </row>
    <row r="1827" spans="1:28" x14ac:dyDescent="0.2">
      <c r="A1827" s="238">
        <v>338965</v>
      </c>
      <c r="B1827" s="238" t="s">
        <v>5094</v>
      </c>
      <c r="C1827" s="238" t="s">
        <v>4359</v>
      </c>
      <c r="D1827" s="238" t="s">
        <v>204</v>
      </c>
      <c r="E1827" s="238" t="s">
        <v>66</v>
      </c>
      <c r="F1827" s="239">
        <v>26978</v>
      </c>
      <c r="G1827" s="238" t="s">
        <v>92</v>
      </c>
      <c r="H1827" s="238" t="s">
        <v>4110</v>
      </c>
      <c r="I1827" s="238" t="s">
        <v>4111</v>
      </c>
      <c r="J1827" s="238" t="s">
        <v>87</v>
      </c>
      <c r="L1827" s="238" t="s">
        <v>92</v>
      </c>
      <c r="X1827" s="238" t="s">
        <v>7190</v>
      </c>
      <c r="Y1827" s="238" t="s">
        <v>7190</v>
      </c>
      <c r="Z1827" s="238" t="s">
        <v>5629</v>
      </c>
      <c r="AA1827" s="238" t="s">
        <v>5117</v>
      </c>
    </row>
    <row r="1828" spans="1:28" x14ac:dyDescent="0.2">
      <c r="A1828" s="238">
        <v>336657</v>
      </c>
      <c r="B1828" s="238" t="s">
        <v>3342</v>
      </c>
      <c r="C1828" s="238" t="s">
        <v>313</v>
      </c>
      <c r="D1828" s="238" t="s">
        <v>204</v>
      </c>
      <c r="H1828" s="238"/>
      <c r="I1828" s="238" t="s">
        <v>4111</v>
      </c>
      <c r="N1828" s="238">
        <v>2000</v>
      </c>
      <c r="U1828" s="238" t="s">
        <v>4171</v>
      </c>
      <c r="V1828" s="238" t="s">
        <v>4171</v>
      </c>
      <c r="W1828" s="238" t="s">
        <v>4171</v>
      </c>
    </row>
    <row r="1829" spans="1:28" x14ac:dyDescent="0.2">
      <c r="A1829" s="238">
        <v>337454</v>
      </c>
      <c r="B1829" s="238" t="s">
        <v>3591</v>
      </c>
      <c r="C1829" s="238" t="s">
        <v>232</v>
      </c>
      <c r="D1829" s="238" t="s">
        <v>262</v>
      </c>
      <c r="H1829" s="238"/>
      <c r="I1829" s="238" t="s">
        <v>4111</v>
      </c>
      <c r="N1829" s="238">
        <v>2000</v>
      </c>
      <c r="V1829" s="238" t="s">
        <v>4171</v>
      </c>
      <c r="W1829" s="238" t="s">
        <v>4171</v>
      </c>
    </row>
    <row r="1830" spans="1:28" x14ac:dyDescent="0.2">
      <c r="A1830" s="238">
        <v>337423</v>
      </c>
      <c r="B1830" s="238" t="s">
        <v>3570</v>
      </c>
      <c r="C1830" s="238" t="s">
        <v>232</v>
      </c>
      <c r="D1830" s="238" t="s">
        <v>262</v>
      </c>
      <c r="H1830" s="238"/>
      <c r="I1830" s="238" t="s">
        <v>4111</v>
      </c>
      <c r="N1830" s="238">
        <v>2000</v>
      </c>
      <c r="W1830" s="238" t="s">
        <v>4171</v>
      </c>
    </row>
    <row r="1831" spans="1:28" x14ac:dyDescent="0.2">
      <c r="A1831" s="238">
        <v>338642</v>
      </c>
      <c r="B1831" s="238" t="s">
        <v>4874</v>
      </c>
      <c r="C1831" s="238" t="s">
        <v>232</v>
      </c>
      <c r="D1831" s="238" t="s">
        <v>262</v>
      </c>
      <c r="E1831" s="238" t="s">
        <v>66</v>
      </c>
      <c r="F1831" s="239">
        <v>32579</v>
      </c>
      <c r="G1831" s="238" t="s">
        <v>84</v>
      </c>
      <c r="H1831" s="238" t="s">
        <v>4110</v>
      </c>
      <c r="I1831" s="238" t="s">
        <v>4111</v>
      </c>
      <c r="J1831" s="238" t="s">
        <v>87</v>
      </c>
      <c r="K1831" s="238">
        <v>2008</v>
      </c>
      <c r="L1831" s="238" t="s">
        <v>99</v>
      </c>
      <c r="X1831" s="238" t="s">
        <v>6695</v>
      </c>
      <c r="Y1831" s="238" t="s">
        <v>6696</v>
      </c>
      <c r="Z1831" s="238" t="s">
        <v>5572</v>
      </c>
      <c r="AA1831" s="238" t="s">
        <v>5112</v>
      </c>
    </row>
    <row r="1832" spans="1:28" x14ac:dyDescent="0.2">
      <c r="A1832" s="238">
        <v>335441</v>
      </c>
      <c r="B1832" s="238" t="s">
        <v>1861</v>
      </c>
      <c r="C1832" s="238" t="s">
        <v>203</v>
      </c>
      <c r="D1832" s="238" t="s">
        <v>262</v>
      </c>
      <c r="H1832" s="238"/>
      <c r="I1832" s="238" t="s">
        <v>4111</v>
      </c>
      <c r="N1832" s="238">
        <v>2000</v>
      </c>
      <c r="W1832" s="238" t="s">
        <v>4171</v>
      </c>
    </row>
    <row r="1833" spans="1:28" x14ac:dyDescent="0.2">
      <c r="A1833" s="238">
        <v>331727</v>
      </c>
      <c r="B1833" s="238" t="s">
        <v>4240</v>
      </c>
      <c r="C1833" s="238" t="s">
        <v>203</v>
      </c>
      <c r="D1833" s="238" t="s">
        <v>262</v>
      </c>
      <c r="H1833" s="238"/>
      <c r="I1833" s="238" t="s">
        <v>4111</v>
      </c>
      <c r="N1833" s="238">
        <v>2000</v>
      </c>
      <c r="V1833" s="238" t="s">
        <v>4171</v>
      </c>
      <c r="AB1833" s="238" t="s">
        <v>7214</v>
      </c>
    </row>
    <row r="1834" spans="1:28" x14ac:dyDescent="0.2">
      <c r="A1834" s="238">
        <v>335080</v>
      </c>
      <c r="B1834" s="238" t="s">
        <v>539</v>
      </c>
      <c r="C1834" s="238" t="s">
        <v>456</v>
      </c>
      <c r="D1834" s="238" t="s">
        <v>262</v>
      </c>
      <c r="E1834" s="238" t="s">
        <v>65</v>
      </c>
      <c r="F1834" s="239">
        <v>34339</v>
      </c>
      <c r="G1834" s="238" t="s">
        <v>4023</v>
      </c>
      <c r="H1834" s="238" t="s">
        <v>4110</v>
      </c>
      <c r="I1834" s="238" t="s">
        <v>4111</v>
      </c>
      <c r="X1834" s="238" t="s">
        <v>5121</v>
      </c>
      <c r="Y1834" s="238" t="s">
        <v>5121</v>
      </c>
    </row>
    <row r="1835" spans="1:28" x14ac:dyDescent="0.2">
      <c r="A1835" s="238">
        <v>337327</v>
      </c>
      <c r="B1835" s="238" t="s">
        <v>3529</v>
      </c>
      <c r="C1835" s="238" t="s">
        <v>216</v>
      </c>
      <c r="D1835" s="238" t="s">
        <v>262</v>
      </c>
      <c r="E1835" s="238" t="s">
        <v>65</v>
      </c>
      <c r="F1835" s="239">
        <v>29375</v>
      </c>
      <c r="G1835" s="238" t="s">
        <v>4024</v>
      </c>
      <c r="H1835" s="238" t="s">
        <v>4110</v>
      </c>
      <c r="I1835" s="238" t="s">
        <v>4111</v>
      </c>
      <c r="J1835" s="238" t="s">
        <v>85</v>
      </c>
      <c r="L1835" s="238" t="s">
        <v>100</v>
      </c>
      <c r="O1835" s="238">
        <v>2681</v>
      </c>
      <c r="P1835" s="239">
        <v>44607</v>
      </c>
      <c r="Q1835" s="238">
        <v>20000</v>
      </c>
      <c r="X1835" s="238" t="s">
        <v>6042</v>
      </c>
      <c r="Y1835" s="238" t="s">
        <v>6042</v>
      </c>
      <c r="Z1835" s="238" t="s">
        <v>5629</v>
      </c>
      <c r="AA1835" s="238" t="s">
        <v>5109</v>
      </c>
    </row>
    <row r="1836" spans="1:28" x14ac:dyDescent="0.2">
      <c r="A1836" s="238">
        <v>335253</v>
      </c>
      <c r="B1836" s="238" t="s">
        <v>1821</v>
      </c>
      <c r="C1836" s="238" t="s">
        <v>1817</v>
      </c>
      <c r="D1836" s="238" t="s">
        <v>262</v>
      </c>
      <c r="H1836" s="238"/>
      <c r="I1836" s="238" t="s">
        <v>4111</v>
      </c>
      <c r="N1836" s="238">
        <v>2000</v>
      </c>
      <c r="U1836" s="238" t="s">
        <v>4171</v>
      </c>
      <c r="V1836" s="238" t="s">
        <v>4171</v>
      </c>
      <c r="W1836" s="238" t="s">
        <v>4171</v>
      </c>
    </row>
    <row r="1837" spans="1:28" x14ac:dyDescent="0.2">
      <c r="A1837" s="238">
        <v>338875</v>
      </c>
      <c r="B1837" s="238" t="s">
        <v>5077</v>
      </c>
      <c r="C1837" s="238" t="s">
        <v>726</v>
      </c>
      <c r="D1837" s="238" t="s">
        <v>262</v>
      </c>
      <c r="E1837" s="238" t="s">
        <v>66</v>
      </c>
      <c r="F1837" s="239">
        <v>33420</v>
      </c>
      <c r="G1837" s="238" t="s">
        <v>4007</v>
      </c>
      <c r="H1837" s="238" t="s">
        <v>4110</v>
      </c>
      <c r="I1837" s="238" t="s">
        <v>4111</v>
      </c>
      <c r="J1837" s="238" t="s">
        <v>191</v>
      </c>
      <c r="K1837" s="238">
        <v>2009</v>
      </c>
      <c r="L1837" s="238" t="s">
        <v>84</v>
      </c>
      <c r="X1837" s="238" t="s">
        <v>7163</v>
      </c>
      <c r="Y1837" s="238" t="s">
        <v>7164</v>
      </c>
      <c r="Z1837" s="238" t="s">
        <v>5530</v>
      </c>
      <c r="AA1837" s="238" t="s">
        <v>5112</v>
      </c>
    </row>
    <row r="1838" spans="1:28" x14ac:dyDescent="0.2">
      <c r="A1838" s="238">
        <v>334261</v>
      </c>
      <c r="B1838" s="238" t="s">
        <v>2565</v>
      </c>
      <c r="C1838" s="238" t="s">
        <v>878</v>
      </c>
      <c r="D1838" s="238" t="s">
        <v>262</v>
      </c>
      <c r="H1838" s="238"/>
      <c r="I1838" s="238" t="s">
        <v>4111</v>
      </c>
      <c r="N1838" s="238">
        <v>2000</v>
      </c>
      <c r="S1838" s="238" t="s">
        <v>4171</v>
      </c>
      <c r="T1838" s="238" t="s">
        <v>4171</v>
      </c>
      <c r="U1838" s="238" t="s">
        <v>4171</v>
      </c>
      <c r="V1838" s="238" t="s">
        <v>4171</v>
      </c>
      <c r="W1838" s="238" t="s">
        <v>4171</v>
      </c>
      <c r="AB1838" s="238" t="s">
        <v>7213</v>
      </c>
    </row>
    <row r="1839" spans="1:28" x14ac:dyDescent="0.2">
      <c r="A1839" s="238">
        <v>336567</v>
      </c>
      <c r="B1839" s="238" t="s">
        <v>2146</v>
      </c>
      <c r="C1839" s="238" t="s">
        <v>411</v>
      </c>
      <c r="D1839" s="238" t="s">
        <v>262</v>
      </c>
      <c r="H1839" s="238"/>
      <c r="I1839" s="238" t="s">
        <v>4111</v>
      </c>
      <c r="N1839" s="238">
        <v>2000</v>
      </c>
      <c r="V1839" s="238" t="s">
        <v>4171</v>
      </c>
      <c r="W1839" s="238" t="s">
        <v>4171</v>
      </c>
    </row>
    <row r="1840" spans="1:28" x14ac:dyDescent="0.2">
      <c r="A1840" s="238">
        <v>331634</v>
      </c>
      <c r="B1840" s="238" t="s">
        <v>1292</v>
      </c>
      <c r="C1840" s="238" t="s">
        <v>267</v>
      </c>
      <c r="D1840" s="238" t="s">
        <v>262</v>
      </c>
      <c r="H1840" s="238"/>
      <c r="I1840" s="238" t="s">
        <v>4111</v>
      </c>
      <c r="N1840" s="238">
        <v>2000</v>
      </c>
      <c r="U1840" s="238" t="s">
        <v>4171</v>
      </c>
      <c r="V1840" s="238" t="s">
        <v>4171</v>
      </c>
      <c r="W1840" s="238" t="s">
        <v>4171</v>
      </c>
      <c r="AB1840" s="238" t="s">
        <v>7213</v>
      </c>
    </row>
    <row r="1841" spans="1:28" x14ac:dyDescent="0.2">
      <c r="A1841" s="238">
        <v>337982</v>
      </c>
      <c r="B1841" s="238" t="s">
        <v>2621</v>
      </c>
      <c r="C1841" s="238" t="s">
        <v>267</v>
      </c>
      <c r="D1841" s="238" t="s">
        <v>262</v>
      </c>
      <c r="H1841" s="238"/>
      <c r="I1841" s="238" t="s">
        <v>4111</v>
      </c>
      <c r="N1841" s="238">
        <v>2000</v>
      </c>
      <c r="W1841" s="238" t="s">
        <v>4171</v>
      </c>
    </row>
    <row r="1842" spans="1:28" x14ac:dyDescent="0.2">
      <c r="A1842" s="238">
        <v>334215</v>
      </c>
      <c r="B1842" s="238" t="s">
        <v>1633</v>
      </c>
      <c r="C1842" s="238" t="s">
        <v>245</v>
      </c>
      <c r="D1842" s="238" t="s">
        <v>262</v>
      </c>
      <c r="H1842" s="238"/>
      <c r="I1842" s="238" t="s">
        <v>4111</v>
      </c>
      <c r="N1842" s="238">
        <v>2000</v>
      </c>
      <c r="T1842" s="238" t="s">
        <v>4171</v>
      </c>
      <c r="U1842" s="238" t="s">
        <v>4171</v>
      </c>
      <c r="V1842" s="238" t="s">
        <v>4171</v>
      </c>
      <c r="W1842" s="238" t="s">
        <v>4171</v>
      </c>
      <c r="AB1842" s="238" t="s">
        <v>7213</v>
      </c>
    </row>
    <row r="1843" spans="1:28" x14ac:dyDescent="0.2">
      <c r="A1843" s="238">
        <v>337195</v>
      </c>
      <c r="B1843" s="238" t="s">
        <v>2189</v>
      </c>
      <c r="C1843" s="238" t="s">
        <v>245</v>
      </c>
      <c r="D1843" s="238" t="s">
        <v>262</v>
      </c>
      <c r="H1843" s="238"/>
      <c r="I1843" s="238" t="s">
        <v>4111</v>
      </c>
      <c r="N1843" s="238">
        <v>2000</v>
      </c>
      <c r="U1843" s="238" t="s">
        <v>4171</v>
      </c>
      <c r="V1843" s="238" t="s">
        <v>4171</v>
      </c>
      <c r="W1843" s="238" t="s">
        <v>4171</v>
      </c>
    </row>
    <row r="1844" spans="1:28" x14ac:dyDescent="0.2">
      <c r="A1844" s="238">
        <v>334727</v>
      </c>
      <c r="B1844" s="238" t="s">
        <v>2672</v>
      </c>
      <c r="C1844" s="238" t="s">
        <v>58</v>
      </c>
      <c r="D1844" s="238" t="s">
        <v>262</v>
      </c>
      <c r="H1844" s="238"/>
      <c r="I1844" s="238" t="s">
        <v>4111</v>
      </c>
      <c r="N1844" s="238">
        <v>2000</v>
      </c>
      <c r="S1844" s="238" t="s">
        <v>4171</v>
      </c>
      <c r="T1844" s="238" t="s">
        <v>4171</v>
      </c>
      <c r="U1844" s="238" t="s">
        <v>4171</v>
      </c>
      <c r="V1844" s="238" t="s">
        <v>4171</v>
      </c>
      <c r="W1844" s="238" t="s">
        <v>4171</v>
      </c>
      <c r="AB1844" s="238" t="s">
        <v>7213</v>
      </c>
    </row>
    <row r="1845" spans="1:28" x14ac:dyDescent="0.2">
      <c r="A1845" s="238">
        <v>334270</v>
      </c>
      <c r="B1845" s="238" t="s">
        <v>1368</v>
      </c>
      <c r="C1845" s="238" t="s">
        <v>210</v>
      </c>
      <c r="D1845" s="238" t="s">
        <v>262</v>
      </c>
      <c r="H1845" s="238"/>
      <c r="I1845" s="238" t="s">
        <v>4111</v>
      </c>
      <c r="N1845" s="238">
        <v>2000</v>
      </c>
      <c r="U1845" s="238" t="s">
        <v>4171</v>
      </c>
      <c r="V1845" s="238" t="s">
        <v>4171</v>
      </c>
      <c r="W1845" s="238" t="s">
        <v>4171</v>
      </c>
      <c r="AB1845" s="238" t="s">
        <v>7213</v>
      </c>
    </row>
    <row r="1846" spans="1:28" x14ac:dyDescent="0.2">
      <c r="A1846" s="238">
        <v>338823</v>
      </c>
      <c r="B1846" s="238" t="s">
        <v>5026</v>
      </c>
      <c r="C1846" s="238" t="s">
        <v>210</v>
      </c>
      <c r="D1846" s="238" t="s">
        <v>262</v>
      </c>
      <c r="E1846" s="238" t="s">
        <v>66</v>
      </c>
      <c r="F1846" s="239">
        <v>32143</v>
      </c>
      <c r="G1846" s="238" t="s">
        <v>5124</v>
      </c>
      <c r="H1846" s="238" t="s">
        <v>4113</v>
      </c>
      <c r="I1846" s="238" t="s">
        <v>4111</v>
      </c>
      <c r="J1846" s="238" t="s">
        <v>85</v>
      </c>
      <c r="K1846" s="238">
        <v>2005</v>
      </c>
      <c r="L1846" s="238" t="s">
        <v>86</v>
      </c>
      <c r="X1846" s="238" t="s">
        <v>7064</v>
      </c>
      <c r="Y1846" s="238" t="s">
        <v>7065</v>
      </c>
      <c r="Z1846" s="238" t="s">
        <v>5997</v>
      </c>
      <c r="AA1846" s="238" t="s">
        <v>6006</v>
      </c>
    </row>
    <row r="1847" spans="1:28" x14ac:dyDescent="0.2">
      <c r="A1847" s="238">
        <v>338180</v>
      </c>
      <c r="B1847" s="238" t="s">
        <v>3947</v>
      </c>
      <c r="C1847" s="238" t="s">
        <v>624</v>
      </c>
      <c r="D1847" s="238" t="s">
        <v>262</v>
      </c>
      <c r="E1847" s="238" t="s">
        <v>66</v>
      </c>
      <c r="F1847" s="239">
        <v>34700</v>
      </c>
      <c r="G1847" s="238" t="s">
        <v>6356</v>
      </c>
      <c r="H1847" s="238" t="s">
        <v>4110</v>
      </c>
      <c r="I1847" s="238" t="s">
        <v>4111</v>
      </c>
      <c r="J1847" s="238" t="s">
        <v>87</v>
      </c>
      <c r="L1847" s="238" t="s">
        <v>101</v>
      </c>
      <c r="X1847" s="238" t="s">
        <v>6357</v>
      </c>
      <c r="Y1847" s="238" t="s">
        <v>6357</v>
      </c>
      <c r="Z1847" s="238" t="s">
        <v>5140</v>
      </c>
      <c r="AA1847" s="238" t="s">
        <v>6358</v>
      </c>
    </row>
    <row r="1848" spans="1:28" x14ac:dyDescent="0.2">
      <c r="A1848" s="238">
        <v>337294</v>
      </c>
      <c r="B1848" s="238" t="s">
        <v>3433</v>
      </c>
      <c r="C1848" s="238" t="s">
        <v>1080</v>
      </c>
      <c r="D1848" s="238" t="s">
        <v>262</v>
      </c>
      <c r="H1848" s="238"/>
      <c r="I1848" s="238" t="s">
        <v>4111</v>
      </c>
      <c r="N1848" s="238">
        <v>2000</v>
      </c>
      <c r="W1848" s="238" t="s">
        <v>4171</v>
      </c>
    </row>
    <row r="1849" spans="1:28" x14ac:dyDescent="0.2">
      <c r="A1849" s="238">
        <v>334456</v>
      </c>
      <c r="B1849" s="238" t="s">
        <v>1656</v>
      </c>
      <c r="C1849" s="238" t="s">
        <v>1657</v>
      </c>
      <c r="D1849" s="238" t="s">
        <v>262</v>
      </c>
      <c r="H1849" s="238"/>
      <c r="I1849" s="238" t="s">
        <v>4111</v>
      </c>
      <c r="N1849" s="238">
        <v>2000</v>
      </c>
      <c r="T1849" s="238" t="s">
        <v>4171</v>
      </c>
      <c r="U1849" s="238" t="s">
        <v>4171</v>
      </c>
      <c r="V1849" s="238" t="s">
        <v>4171</v>
      </c>
      <c r="W1849" s="238" t="s">
        <v>4171</v>
      </c>
      <c r="AB1849" s="238" t="s">
        <v>7213</v>
      </c>
    </row>
    <row r="1850" spans="1:28" x14ac:dyDescent="0.2">
      <c r="A1850" s="238">
        <v>335647</v>
      </c>
      <c r="B1850" s="238" t="s">
        <v>1907</v>
      </c>
      <c r="C1850" s="238" t="s">
        <v>287</v>
      </c>
      <c r="D1850" s="238" t="s">
        <v>262</v>
      </c>
      <c r="H1850" s="238"/>
      <c r="I1850" s="238" t="s">
        <v>4111</v>
      </c>
      <c r="N1850" s="238">
        <v>2000</v>
      </c>
      <c r="U1850" s="238" t="s">
        <v>4171</v>
      </c>
      <c r="V1850" s="238" t="s">
        <v>4171</v>
      </c>
      <c r="W1850" s="238" t="s">
        <v>4171</v>
      </c>
    </row>
    <row r="1851" spans="1:28" x14ac:dyDescent="0.2">
      <c r="A1851" s="238">
        <v>334431</v>
      </c>
      <c r="B1851" s="238" t="s">
        <v>1651</v>
      </c>
      <c r="C1851" s="238" t="s">
        <v>384</v>
      </c>
      <c r="D1851" s="238" t="s">
        <v>262</v>
      </c>
      <c r="H1851" s="238"/>
      <c r="I1851" s="238" t="s">
        <v>4111</v>
      </c>
      <c r="N1851" s="238">
        <v>2000</v>
      </c>
      <c r="T1851" s="238" t="s">
        <v>4171</v>
      </c>
      <c r="U1851" s="238" t="s">
        <v>4171</v>
      </c>
      <c r="V1851" s="238" t="s">
        <v>4171</v>
      </c>
      <c r="W1851" s="238" t="s">
        <v>4171</v>
      </c>
    </row>
    <row r="1852" spans="1:28" x14ac:dyDescent="0.2">
      <c r="A1852" s="238">
        <v>332761</v>
      </c>
      <c r="B1852" s="238" t="s">
        <v>1081</v>
      </c>
      <c r="C1852" s="238" t="s">
        <v>434</v>
      </c>
      <c r="D1852" s="238" t="s">
        <v>262</v>
      </c>
      <c r="H1852" s="238"/>
      <c r="I1852" s="238" t="s">
        <v>4111</v>
      </c>
      <c r="N1852" s="238">
        <v>2000</v>
      </c>
      <c r="U1852" s="238" t="s">
        <v>4171</v>
      </c>
      <c r="V1852" s="238" t="s">
        <v>4171</v>
      </c>
      <c r="W1852" s="238" t="s">
        <v>4171</v>
      </c>
    </row>
    <row r="1853" spans="1:28" x14ac:dyDescent="0.2">
      <c r="A1853" s="238">
        <v>337939</v>
      </c>
      <c r="B1853" s="238" t="s">
        <v>1709</v>
      </c>
      <c r="C1853" s="238" t="s">
        <v>228</v>
      </c>
      <c r="D1853" s="238" t="s">
        <v>262</v>
      </c>
      <c r="H1853" s="238"/>
      <c r="I1853" s="238" t="s">
        <v>4111</v>
      </c>
      <c r="N1853" s="238">
        <v>2000</v>
      </c>
      <c r="W1853" s="238" t="s">
        <v>4171</v>
      </c>
    </row>
    <row r="1854" spans="1:28" x14ac:dyDescent="0.2">
      <c r="A1854" s="238">
        <v>335448</v>
      </c>
      <c r="B1854" s="238" t="s">
        <v>1863</v>
      </c>
      <c r="C1854" s="238" t="s">
        <v>301</v>
      </c>
      <c r="D1854" s="238" t="s">
        <v>262</v>
      </c>
      <c r="H1854" s="238"/>
      <c r="I1854" s="238" t="s">
        <v>4111</v>
      </c>
      <c r="N1854" s="238">
        <v>2000</v>
      </c>
      <c r="V1854" s="238" t="s">
        <v>4171</v>
      </c>
      <c r="W1854" s="238" t="s">
        <v>4171</v>
      </c>
    </row>
    <row r="1855" spans="1:28" x14ac:dyDescent="0.2">
      <c r="A1855" s="238">
        <v>336709</v>
      </c>
      <c r="B1855" s="238" t="s">
        <v>2180</v>
      </c>
      <c r="C1855" s="238" t="s">
        <v>301</v>
      </c>
      <c r="D1855" s="238" t="s">
        <v>262</v>
      </c>
      <c r="E1855" s="238" t="s">
        <v>66</v>
      </c>
      <c r="F1855" s="239">
        <v>35065</v>
      </c>
      <c r="G1855" s="238" t="s">
        <v>100</v>
      </c>
      <c r="H1855" s="238" t="s">
        <v>4110</v>
      </c>
      <c r="I1855" s="238" t="s">
        <v>4111</v>
      </c>
      <c r="J1855" s="238" t="s">
        <v>87</v>
      </c>
      <c r="L1855" s="238" t="s">
        <v>100</v>
      </c>
      <c r="X1855" s="238" t="s">
        <v>5791</v>
      </c>
      <c r="Y1855" s="238" t="s">
        <v>5791</v>
      </c>
      <c r="Z1855" s="238" t="s">
        <v>5792</v>
      </c>
      <c r="AA1855" s="238" t="s">
        <v>5201</v>
      </c>
    </row>
    <row r="1856" spans="1:28" x14ac:dyDescent="0.2">
      <c r="A1856" s="238">
        <v>330857</v>
      </c>
      <c r="B1856" s="238" t="s">
        <v>4480</v>
      </c>
      <c r="C1856" s="238" t="s">
        <v>301</v>
      </c>
      <c r="D1856" s="238" t="s">
        <v>262</v>
      </c>
      <c r="H1856" s="238"/>
      <c r="I1856" s="238" t="s">
        <v>4111</v>
      </c>
      <c r="N1856" s="238">
        <v>2000</v>
      </c>
      <c r="AB1856" s="238" t="s">
        <v>7214</v>
      </c>
    </row>
    <row r="1857" spans="1:28" x14ac:dyDescent="0.2">
      <c r="A1857" s="238">
        <v>335551</v>
      </c>
      <c r="B1857" s="238" t="s">
        <v>3025</v>
      </c>
      <c r="C1857" s="238" t="s">
        <v>687</v>
      </c>
      <c r="D1857" s="238" t="s">
        <v>262</v>
      </c>
      <c r="H1857" s="238"/>
      <c r="I1857" s="238" t="s">
        <v>4111</v>
      </c>
      <c r="N1857" s="238">
        <v>2000</v>
      </c>
      <c r="U1857" s="238" t="s">
        <v>4171</v>
      </c>
      <c r="V1857" s="238" t="s">
        <v>4171</v>
      </c>
      <c r="W1857" s="238" t="s">
        <v>4171</v>
      </c>
    </row>
    <row r="1858" spans="1:28" x14ac:dyDescent="0.2">
      <c r="A1858" s="238">
        <v>336117</v>
      </c>
      <c r="B1858" s="238" t="s">
        <v>2017</v>
      </c>
      <c r="C1858" s="238" t="s">
        <v>937</v>
      </c>
      <c r="D1858" s="238" t="s">
        <v>262</v>
      </c>
      <c r="H1858" s="238"/>
      <c r="I1858" s="238" t="s">
        <v>4111</v>
      </c>
      <c r="N1858" s="238">
        <v>2000</v>
      </c>
      <c r="U1858" s="238" t="s">
        <v>4171</v>
      </c>
      <c r="V1858" s="238" t="s">
        <v>4171</v>
      </c>
      <c r="W1858" s="238" t="s">
        <v>4171</v>
      </c>
    </row>
    <row r="1859" spans="1:28" x14ac:dyDescent="0.2">
      <c r="A1859" s="238">
        <v>334052</v>
      </c>
      <c r="B1859" s="238" t="s">
        <v>1355</v>
      </c>
      <c r="C1859" s="238" t="s">
        <v>962</v>
      </c>
      <c r="D1859" s="238" t="s">
        <v>262</v>
      </c>
      <c r="H1859" s="238"/>
      <c r="I1859" s="238" t="s">
        <v>4111</v>
      </c>
      <c r="N1859" s="238">
        <v>2000</v>
      </c>
      <c r="W1859" s="238" t="s">
        <v>4171</v>
      </c>
      <c r="AB1859" s="238" t="s">
        <v>7213</v>
      </c>
    </row>
    <row r="1860" spans="1:28" x14ac:dyDescent="0.2">
      <c r="A1860" s="238">
        <v>335285</v>
      </c>
      <c r="B1860" s="238" t="s">
        <v>1829</v>
      </c>
      <c r="C1860" s="238" t="s">
        <v>962</v>
      </c>
      <c r="D1860" s="238" t="s">
        <v>262</v>
      </c>
      <c r="E1860" s="238" t="s">
        <v>65</v>
      </c>
      <c r="F1860" s="239">
        <v>32295</v>
      </c>
      <c r="G1860" s="238" t="s">
        <v>102</v>
      </c>
      <c r="H1860" s="238" t="s">
        <v>4110</v>
      </c>
      <c r="I1860" s="238" t="s">
        <v>4111</v>
      </c>
      <c r="J1860" s="238" t="s">
        <v>87</v>
      </c>
      <c r="L1860" s="238" t="s">
        <v>102</v>
      </c>
      <c r="X1860" s="238" t="s">
        <v>5668</v>
      </c>
      <c r="Y1860" s="238" t="s">
        <v>5668</v>
      </c>
      <c r="Z1860" s="238" t="s">
        <v>5669</v>
      </c>
      <c r="AA1860" s="238" t="s">
        <v>5670</v>
      </c>
    </row>
    <row r="1861" spans="1:28" x14ac:dyDescent="0.2">
      <c r="A1861" s="238">
        <v>334281</v>
      </c>
      <c r="B1861" s="238" t="s">
        <v>2567</v>
      </c>
      <c r="C1861" s="238" t="s">
        <v>933</v>
      </c>
      <c r="D1861" s="238" t="s">
        <v>262</v>
      </c>
      <c r="H1861" s="238"/>
      <c r="I1861" s="238" t="s">
        <v>4111</v>
      </c>
      <c r="N1861" s="238">
        <v>2000</v>
      </c>
      <c r="S1861" s="238" t="s">
        <v>4171</v>
      </c>
      <c r="T1861" s="238" t="s">
        <v>4171</v>
      </c>
      <c r="U1861" s="238" t="s">
        <v>4171</v>
      </c>
      <c r="V1861" s="238" t="s">
        <v>4171</v>
      </c>
      <c r="W1861" s="238" t="s">
        <v>4171</v>
      </c>
      <c r="AB1861" s="238" t="s">
        <v>7213</v>
      </c>
    </row>
    <row r="1862" spans="1:28" x14ac:dyDescent="0.2">
      <c r="A1862" s="238">
        <v>335637</v>
      </c>
      <c r="B1862" s="238" t="s">
        <v>3051</v>
      </c>
      <c r="C1862" s="238" t="s">
        <v>933</v>
      </c>
      <c r="D1862" s="238" t="s">
        <v>262</v>
      </c>
      <c r="H1862" s="238"/>
      <c r="I1862" s="238" t="s">
        <v>4111</v>
      </c>
      <c r="N1862" s="238">
        <v>2000</v>
      </c>
      <c r="V1862" s="238" t="s">
        <v>4171</v>
      </c>
      <c r="W1862" s="238" t="s">
        <v>4171</v>
      </c>
    </row>
    <row r="1863" spans="1:28" x14ac:dyDescent="0.2">
      <c r="A1863" s="238">
        <v>336256</v>
      </c>
      <c r="B1863" s="238" t="s">
        <v>3226</v>
      </c>
      <c r="C1863" s="238" t="s">
        <v>280</v>
      </c>
      <c r="D1863" s="238" t="s">
        <v>262</v>
      </c>
      <c r="H1863" s="238"/>
      <c r="I1863" s="238" t="s">
        <v>4111</v>
      </c>
      <c r="N1863" s="238">
        <v>2000</v>
      </c>
      <c r="U1863" s="238" t="s">
        <v>4171</v>
      </c>
      <c r="V1863" s="238" t="s">
        <v>4171</v>
      </c>
      <c r="W1863" s="238" t="s">
        <v>4171</v>
      </c>
    </row>
    <row r="1864" spans="1:28" x14ac:dyDescent="0.2">
      <c r="A1864" s="238">
        <v>338166</v>
      </c>
      <c r="B1864" s="238" t="s">
        <v>3937</v>
      </c>
      <c r="C1864" s="238" t="s">
        <v>280</v>
      </c>
      <c r="D1864" s="238" t="s">
        <v>262</v>
      </c>
      <c r="E1864" s="238" t="s">
        <v>66</v>
      </c>
      <c r="F1864" s="239">
        <v>34414</v>
      </c>
      <c r="G1864" s="238" t="s">
        <v>95</v>
      </c>
      <c r="H1864" s="238" t="s">
        <v>4110</v>
      </c>
      <c r="I1864" s="238" t="s">
        <v>4111</v>
      </c>
      <c r="J1864" s="238" t="s">
        <v>87</v>
      </c>
      <c r="L1864" s="238" t="s">
        <v>86</v>
      </c>
      <c r="X1864" s="238" t="s">
        <v>6351</v>
      </c>
      <c r="Y1864" s="238" t="s">
        <v>6351</v>
      </c>
      <c r="Z1864" s="238" t="s">
        <v>5530</v>
      </c>
      <c r="AA1864" s="238" t="s">
        <v>5524</v>
      </c>
    </row>
    <row r="1865" spans="1:28" x14ac:dyDescent="0.2">
      <c r="A1865" s="238">
        <v>333771</v>
      </c>
      <c r="B1865" s="238" t="s">
        <v>2448</v>
      </c>
      <c r="C1865" s="238" t="s">
        <v>198</v>
      </c>
      <c r="D1865" s="238" t="s">
        <v>262</v>
      </c>
      <c r="H1865" s="238"/>
      <c r="I1865" s="238" t="s">
        <v>4111</v>
      </c>
      <c r="N1865" s="238">
        <v>2000</v>
      </c>
      <c r="S1865" s="238" t="s">
        <v>4171</v>
      </c>
      <c r="T1865" s="238" t="s">
        <v>4171</v>
      </c>
      <c r="U1865" s="238" t="s">
        <v>4171</v>
      </c>
      <c r="V1865" s="238" t="s">
        <v>4171</v>
      </c>
      <c r="W1865" s="238" t="s">
        <v>4171</v>
      </c>
      <c r="AB1865" s="238" t="s">
        <v>7213</v>
      </c>
    </row>
    <row r="1866" spans="1:28" x14ac:dyDescent="0.2">
      <c r="A1866" s="238">
        <v>331286</v>
      </c>
      <c r="B1866" s="238" t="s">
        <v>1507</v>
      </c>
      <c r="C1866" s="238" t="s">
        <v>198</v>
      </c>
      <c r="D1866" s="238" t="s">
        <v>262</v>
      </c>
      <c r="H1866" s="238"/>
      <c r="I1866" s="238" t="s">
        <v>4111</v>
      </c>
      <c r="N1866" s="238">
        <v>2000</v>
      </c>
      <c r="T1866" s="238" t="s">
        <v>4171</v>
      </c>
      <c r="U1866" s="238" t="s">
        <v>4171</v>
      </c>
      <c r="V1866" s="238" t="s">
        <v>4171</v>
      </c>
      <c r="W1866" s="238" t="s">
        <v>4171</v>
      </c>
    </row>
    <row r="1867" spans="1:28" x14ac:dyDescent="0.2">
      <c r="A1867" s="238">
        <v>329744</v>
      </c>
      <c r="B1867" s="238" t="s">
        <v>2812</v>
      </c>
      <c r="C1867" s="238" t="s">
        <v>198</v>
      </c>
      <c r="D1867" s="238" t="s">
        <v>262</v>
      </c>
      <c r="H1867" s="238"/>
      <c r="I1867" s="238" t="s">
        <v>4111</v>
      </c>
      <c r="N1867" s="238">
        <v>2000</v>
      </c>
      <c r="R1867" s="238" t="s">
        <v>4171</v>
      </c>
      <c r="S1867" s="238" t="s">
        <v>4171</v>
      </c>
      <c r="U1867" s="238" t="s">
        <v>4171</v>
      </c>
      <c r="V1867" s="238" t="s">
        <v>4171</v>
      </c>
      <c r="W1867" s="238" t="s">
        <v>4171</v>
      </c>
      <c r="AB1867" s="238" t="s">
        <v>7213</v>
      </c>
    </row>
    <row r="1868" spans="1:28" x14ac:dyDescent="0.2">
      <c r="A1868" s="238">
        <v>338076</v>
      </c>
      <c r="B1868" s="238" t="s">
        <v>3894</v>
      </c>
      <c r="C1868" s="238" t="s">
        <v>198</v>
      </c>
      <c r="D1868" s="238" t="s">
        <v>262</v>
      </c>
      <c r="H1868" s="238"/>
      <c r="I1868" s="238" t="s">
        <v>4111</v>
      </c>
      <c r="N1868" s="238">
        <v>2000</v>
      </c>
      <c r="W1868" s="238" t="s">
        <v>4171</v>
      </c>
    </row>
    <row r="1869" spans="1:28" x14ac:dyDescent="0.2">
      <c r="A1869" s="238">
        <v>330375</v>
      </c>
      <c r="B1869" s="238" t="s">
        <v>4400</v>
      </c>
      <c r="C1869" s="238" t="s">
        <v>198</v>
      </c>
      <c r="D1869" s="238" t="s">
        <v>262</v>
      </c>
      <c r="H1869" s="238"/>
      <c r="I1869" s="238" t="s">
        <v>4111</v>
      </c>
      <c r="N1869" s="238">
        <v>2000</v>
      </c>
      <c r="V1869" s="238" t="s">
        <v>4171</v>
      </c>
      <c r="AB1869" s="238" t="s">
        <v>7214</v>
      </c>
    </row>
    <row r="1870" spans="1:28" x14ac:dyDescent="0.2">
      <c r="A1870" s="238">
        <v>336348</v>
      </c>
      <c r="B1870" s="238" t="s">
        <v>3259</v>
      </c>
      <c r="C1870" s="238" t="s">
        <v>198</v>
      </c>
      <c r="D1870" s="238" t="s">
        <v>262</v>
      </c>
      <c r="E1870" s="238" t="s">
        <v>65</v>
      </c>
      <c r="F1870" s="239">
        <v>35289</v>
      </c>
      <c r="G1870" s="238" t="s">
        <v>84</v>
      </c>
      <c r="H1870" s="238" t="s">
        <v>4110</v>
      </c>
      <c r="I1870" s="238" t="s">
        <v>4111</v>
      </c>
      <c r="J1870" s="238" t="s">
        <v>87</v>
      </c>
      <c r="L1870" s="238" t="s">
        <v>86</v>
      </c>
      <c r="X1870" s="238" t="s">
        <v>6151</v>
      </c>
      <c r="Y1870" s="238" t="s">
        <v>6151</v>
      </c>
      <c r="Z1870" s="238" t="s">
        <v>5669</v>
      </c>
      <c r="AA1870" s="238" t="s">
        <v>5111</v>
      </c>
    </row>
    <row r="1871" spans="1:28" x14ac:dyDescent="0.2">
      <c r="A1871" s="238">
        <v>331303</v>
      </c>
      <c r="B1871" s="238" t="s">
        <v>1076</v>
      </c>
      <c r="C1871" s="238" t="s">
        <v>198</v>
      </c>
      <c r="D1871" s="238" t="s">
        <v>262</v>
      </c>
      <c r="E1871" s="238" t="s">
        <v>65</v>
      </c>
      <c r="F1871" s="239">
        <v>27600</v>
      </c>
      <c r="G1871" s="238" t="s">
        <v>4078</v>
      </c>
      <c r="H1871" s="238" t="s">
        <v>4110</v>
      </c>
      <c r="I1871" s="238" t="s">
        <v>4111</v>
      </c>
      <c r="J1871" s="238" t="s">
        <v>87</v>
      </c>
      <c r="L1871" s="238" t="s">
        <v>84</v>
      </c>
      <c r="X1871" s="238" t="s">
        <v>5454</v>
      </c>
      <c r="Y1871" s="238" t="s">
        <v>5454</v>
      </c>
      <c r="Z1871" s="238" t="s">
        <v>5374</v>
      </c>
      <c r="AA1871" s="238" t="s">
        <v>5455</v>
      </c>
      <c r="AB1871" s="238" t="s">
        <v>7213</v>
      </c>
    </row>
    <row r="1872" spans="1:28" x14ac:dyDescent="0.2">
      <c r="A1872" s="238">
        <v>329405</v>
      </c>
      <c r="B1872" s="238" t="s">
        <v>2311</v>
      </c>
      <c r="C1872" s="238" t="s">
        <v>367</v>
      </c>
      <c r="D1872" s="238" t="s">
        <v>262</v>
      </c>
      <c r="H1872" s="238"/>
      <c r="I1872" s="238" t="s">
        <v>4111</v>
      </c>
      <c r="N1872" s="238">
        <v>2000</v>
      </c>
      <c r="S1872" s="238" t="s">
        <v>4171</v>
      </c>
      <c r="T1872" s="238" t="s">
        <v>4171</v>
      </c>
      <c r="U1872" s="238" t="s">
        <v>4171</v>
      </c>
      <c r="V1872" s="238" t="s">
        <v>4171</v>
      </c>
      <c r="W1872" s="238" t="s">
        <v>4171</v>
      </c>
      <c r="AB1872" s="238" t="s">
        <v>7213</v>
      </c>
    </row>
    <row r="1873" spans="1:28" x14ac:dyDescent="0.2">
      <c r="A1873" s="238">
        <v>338020</v>
      </c>
      <c r="B1873" s="238" t="s">
        <v>3868</v>
      </c>
      <c r="C1873" s="238" t="s">
        <v>297</v>
      </c>
      <c r="D1873" s="238" t="s">
        <v>262</v>
      </c>
      <c r="H1873" s="238"/>
      <c r="I1873" s="238" t="s">
        <v>4111</v>
      </c>
      <c r="N1873" s="238">
        <v>2000</v>
      </c>
      <c r="V1873" s="238" t="s">
        <v>4171</v>
      </c>
      <c r="W1873" s="238" t="s">
        <v>4171</v>
      </c>
    </row>
    <row r="1874" spans="1:28" x14ac:dyDescent="0.2">
      <c r="A1874" s="238">
        <v>336572</v>
      </c>
      <c r="B1874" s="238" t="s">
        <v>2147</v>
      </c>
      <c r="C1874" s="238" t="s">
        <v>597</v>
      </c>
      <c r="D1874" s="238" t="s">
        <v>262</v>
      </c>
      <c r="H1874" s="238"/>
      <c r="I1874" s="238" t="s">
        <v>4111</v>
      </c>
      <c r="N1874" s="238">
        <v>2000</v>
      </c>
      <c r="V1874" s="238" t="s">
        <v>4171</v>
      </c>
      <c r="W1874" s="238" t="s">
        <v>4171</v>
      </c>
    </row>
    <row r="1875" spans="1:28" x14ac:dyDescent="0.2">
      <c r="A1875" s="238">
        <v>332792</v>
      </c>
      <c r="B1875" s="238" t="s">
        <v>1321</v>
      </c>
      <c r="C1875" s="238" t="s">
        <v>482</v>
      </c>
      <c r="D1875" s="238" t="s">
        <v>262</v>
      </c>
      <c r="H1875" s="238"/>
      <c r="I1875" s="238" t="s">
        <v>4111</v>
      </c>
      <c r="N1875" s="238">
        <v>2000</v>
      </c>
      <c r="U1875" s="238" t="s">
        <v>4171</v>
      </c>
      <c r="V1875" s="238" t="s">
        <v>4171</v>
      </c>
      <c r="W1875" s="238" t="s">
        <v>4171</v>
      </c>
      <c r="AB1875" s="238" t="s">
        <v>7213</v>
      </c>
    </row>
    <row r="1876" spans="1:28" x14ac:dyDescent="0.2">
      <c r="A1876" s="238">
        <v>332727</v>
      </c>
      <c r="B1876" s="238" t="s">
        <v>1552</v>
      </c>
      <c r="C1876" s="238" t="s">
        <v>496</v>
      </c>
      <c r="D1876" s="238" t="s">
        <v>262</v>
      </c>
      <c r="H1876" s="238"/>
      <c r="I1876" s="238" t="s">
        <v>4111</v>
      </c>
      <c r="N1876" s="238">
        <v>2000</v>
      </c>
      <c r="T1876" s="238" t="s">
        <v>4171</v>
      </c>
      <c r="U1876" s="238" t="s">
        <v>4171</v>
      </c>
      <c r="V1876" s="238" t="s">
        <v>4171</v>
      </c>
      <c r="W1876" s="238" t="s">
        <v>4171</v>
      </c>
      <c r="AB1876" s="238" t="s">
        <v>7213</v>
      </c>
    </row>
    <row r="1877" spans="1:28" x14ac:dyDescent="0.2">
      <c r="A1877" s="238">
        <v>331809</v>
      </c>
      <c r="B1877" s="238" t="s">
        <v>2376</v>
      </c>
      <c r="C1877" s="238" t="s">
        <v>195</v>
      </c>
      <c r="D1877" s="238" t="s">
        <v>262</v>
      </c>
      <c r="H1877" s="238"/>
      <c r="I1877" s="238" t="s">
        <v>4111</v>
      </c>
      <c r="N1877" s="238">
        <v>2000</v>
      </c>
      <c r="S1877" s="238" t="s">
        <v>4171</v>
      </c>
      <c r="T1877" s="238" t="s">
        <v>4171</v>
      </c>
      <c r="U1877" s="238" t="s">
        <v>4171</v>
      </c>
      <c r="V1877" s="238" t="s">
        <v>4171</v>
      </c>
      <c r="W1877" s="238" t="s">
        <v>4171</v>
      </c>
      <c r="AB1877" s="238" t="s">
        <v>7213</v>
      </c>
    </row>
    <row r="1878" spans="1:28" x14ac:dyDescent="0.2">
      <c r="A1878" s="238">
        <v>334023</v>
      </c>
      <c r="B1878" s="238" t="s">
        <v>1614</v>
      </c>
      <c r="C1878" s="238" t="s">
        <v>195</v>
      </c>
      <c r="D1878" s="238" t="s">
        <v>262</v>
      </c>
      <c r="H1878" s="238"/>
      <c r="I1878" s="238" t="s">
        <v>4111</v>
      </c>
      <c r="N1878" s="238">
        <v>2000</v>
      </c>
      <c r="T1878" s="238" t="s">
        <v>4171</v>
      </c>
      <c r="U1878" s="238" t="s">
        <v>4171</v>
      </c>
      <c r="V1878" s="238" t="s">
        <v>4171</v>
      </c>
      <c r="W1878" s="238" t="s">
        <v>4171</v>
      </c>
      <c r="AB1878" s="238" t="s">
        <v>7213</v>
      </c>
    </row>
    <row r="1879" spans="1:28" x14ac:dyDescent="0.2">
      <c r="A1879" s="238">
        <v>335034</v>
      </c>
      <c r="B1879" s="238" t="s">
        <v>2880</v>
      </c>
      <c r="C1879" s="238" t="s">
        <v>195</v>
      </c>
      <c r="D1879" s="238" t="s">
        <v>262</v>
      </c>
      <c r="H1879" s="238"/>
      <c r="I1879" s="238" t="s">
        <v>4111</v>
      </c>
      <c r="N1879" s="238">
        <v>2000</v>
      </c>
      <c r="U1879" s="238" t="s">
        <v>4171</v>
      </c>
      <c r="V1879" s="238" t="s">
        <v>4171</v>
      </c>
      <c r="W1879" s="238" t="s">
        <v>4171</v>
      </c>
    </row>
    <row r="1880" spans="1:28" x14ac:dyDescent="0.2">
      <c r="A1880" s="238">
        <v>335356</v>
      </c>
      <c r="B1880" s="238" t="s">
        <v>1844</v>
      </c>
      <c r="C1880" s="238" t="s">
        <v>195</v>
      </c>
      <c r="D1880" s="238" t="s">
        <v>262</v>
      </c>
      <c r="H1880" s="238"/>
      <c r="I1880" s="238" t="s">
        <v>4111</v>
      </c>
      <c r="N1880" s="238">
        <v>2000</v>
      </c>
      <c r="V1880" s="238" t="s">
        <v>4171</v>
      </c>
      <c r="W1880" s="238" t="s">
        <v>4171</v>
      </c>
    </row>
    <row r="1881" spans="1:28" x14ac:dyDescent="0.2">
      <c r="A1881" s="238">
        <v>335556</v>
      </c>
      <c r="B1881" s="238" t="s">
        <v>1887</v>
      </c>
      <c r="C1881" s="238" t="s">
        <v>195</v>
      </c>
      <c r="D1881" s="238" t="s">
        <v>262</v>
      </c>
      <c r="H1881" s="238"/>
      <c r="I1881" s="238" t="s">
        <v>4111</v>
      </c>
      <c r="N1881" s="238">
        <v>2000</v>
      </c>
      <c r="V1881" s="238" t="s">
        <v>4171</v>
      </c>
      <c r="W1881" s="238" t="s">
        <v>4171</v>
      </c>
    </row>
    <row r="1882" spans="1:28" x14ac:dyDescent="0.2">
      <c r="A1882" s="238">
        <v>317869</v>
      </c>
      <c r="B1882" s="238" t="s">
        <v>538</v>
      </c>
      <c r="C1882" s="238" t="s">
        <v>195</v>
      </c>
      <c r="D1882" s="238" t="s">
        <v>262</v>
      </c>
      <c r="H1882" s="238"/>
      <c r="I1882" s="238" t="s">
        <v>4111</v>
      </c>
      <c r="N1882" s="238">
        <v>2000</v>
      </c>
      <c r="V1882" s="238" t="s">
        <v>4171</v>
      </c>
      <c r="W1882" s="238" t="s">
        <v>4171</v>
      </c>
    </row>
    <row r="1883" spans="1:28" x14ac:dyDescent="0.2">
      <c r="A1883" s="238">
        <v>338980</v>
      </c>
      <c r="B1883" s="238" t="s">
        <v>5101</v>
      </c>
      <c r="C1883" s="238" t="s">
        <v>195</v>
      </c>
      <c r="D1883" s="238" t="s">
        <v>262</v>
      </c>
      <c r="E1883" s="238" t="s">
        <v>66</v>
      </c>
      <c r="F1883" s="239">
        <v>34395</v>
      </c>
      <c r="G1883" s="238" t="s">
        <v>4058</v>
      </c>
      <c r="H1883" s="238" t="s">
        <v>4110</v>
      </c>
      <c r="I1883" s="238" t="s">
        <v>4111</v>
      </c>
      <c r="J1883" s="238" t="s">
        <v>87</v>
      </c>
      <c r="K1883" s="238">
        <v>2012</v>
      </c>
      <c r="L1883" s="238" t="s">
        <v>86</v>
      </c>
      <c r="X1883" s="238" t="s">
        <v>7203</v>
      </c>
      <c r="Y1883" s="238" t="s">
        <v>5269</v>
      </c>
      <c r="Z1883" s="238" t="s">
        <v>5374</v>
      </c>
      <c r="AA1883" s="238" t="s">
        <v>6773</v>
      </c>
    </row>
    <row r="1884" spans="1:28" x14ac:dyDescent="0.2">
      <c r="A1884" s="238">
        <v>338716</v>
      </c>
      <c r="B1884" s="238" t="s">
        <v>4938</v>
      </c>
      <c r="C1884" s="238" t="s">
        <v>195</v>
      </c>
      <c r="D1884" s="238" t="s">
        <v>262</v>
      </c>
      <c r="E1884" s="238" t="s">
        <v>66</v>
      </c>
      <c r="F1884" s="239">
        <v>34700</v>
      </c>
      <c r="G1884" s="238" t="s">
        <v>6851</v>
      </c>
      <c r="H1884" s="238" t="s">
        <v>4110</v>
      </c>
      <c r="I1884" s="238" t="s">
        <v>4111</v>
      </c>
      <c r="J1884" s="238" t="s">
        <v>87</v>
      </c>
      <c r="K1884" s="238">
        <v>2013</v>
      </c>
      <c r="L1884" s="238" t="s">
        <v>96</v>
      </c>
      <c r="X1884" s="238" t="s">
        <v>6852</v>
      </c>
      <c r="Y1884" s="238" t="s">
        <v>6853</v>
      </c>
      <c r="Z1884" s="238" t="s">
        <v>5629</v>
      </c>
      <c r="AA1884" s="238" t="s">
        <v>5112</v>
      </c>
    </row>
    <row r="1885" spans="1:28" x14ac:dyDescent="0.2">
      <c r="A1885" s="238">
        <v>337812</v>
      </c>
      <c r="B1885" s="238" t="s">
        <v>3768</v>
      </c>
      <c r="C1885" s="238" t="s">
        <v>195</v>
      </c>
      <c r="D1885" s="238" t="s">
        <v>262</v>
      </c>
      <c r="E1885" s="238" t="s">
        <v>66</v>
      </c>
      <c r="F1885" s="239">
        <v>27044</v>
      </c>
      <c r="G1885" s="238" t="s">
        <v>4611</v>
      </c>
      <c r="H1885" s="238" t="s">
        <v>4110</v>
      </c>
      <c r="I1885" s="238" t="s">
        <v>4111</v>
      </c>
      <c r="J1885" s="238" t="s">
        <v>85</v>
      </c>
      <c r="L1885" s="238" t="s">
        <v>99</v>
      </c>
      <c r="X1885" s="238" t="s">
        <v>5139</v>
      </c>
      <c r="Y1885" s="238" t="s">
        <v>5139</v>
      </c>
      <c r="Z1885" s="238" t="s">
        <v>5140</v>
      </c>
      <c r="AA1885" s="238" t="s">
        <v>5141</v>
      </c>
    </row>
    <row r="1886" spans="1:28" x14ac:dyDescent="0.2">
      <c r="A1886" s="238">
        <v>331890</v>
      </c>
      <c r="B1886" s="238" t="s">
        <v>1410</v>
      </c>
      <c r="C1886" s="238" t="s">
        <v>195</v>
      </c>
      <c r="D1886" s="238" t="s">
        <v>262</v>
      </c>
      <c r="E1886" s="238" t="s">
        <v>65</v>
      </c>
      <c r="F1886" s="239">
        <v>31530</v>
      </c>
      <c r="G1886" s="238" t="s">
        <v>4618</v>
      </c>
      <c r="H1886" s="238" t="s">
        <v>4113</v>
      </c>
      <c r="I1886" s="238" t="s">
        <v>4111</v>
      </c>
      <c r="J1886" s="238" t="s">
        <v>87</v>
      </c>
      <c r="L1886" s="238" t="s">
        <v>99</v>
      </c>
      <c r="O1886" s="238">
        <v>1980</v>
      </c>
      <c r="P1886" s="239">
        <v>44594</v>
      </c>
      <c r="Q1886" s="238">
        <v>11000</v>
      </c>
      <c r="X1886" s="238" t="s">
        <v>6022</v>
      </c>
      <c r="Y1886" s="238" t="s">
        <v>6022</v>
      </c>
      <c r="Z1886" s="238" t="s">
        <v>5374</v>
      </c>
      <c r="AA1886" s="238" t="s">
        <v>5389</v>
      </c>
    </row>
    <row r="1887" spans="1:28" x14ac:dyDescent="0.2">
      <c r="A1887" s="238">
        <v>338576</v>
      </c>
      <c r="B1887" s="238" t="s">
        <v>4815</v>
      </c>
      <c r="C1887" s="238" t="s">
        <v>871</v>
      </c>
      <c r="D1887" s="238" t="s">
        <v>262</v>
      </c>
      <c r="E1887" s="238" t="s">
        <v>66</v>
      </c>
      <c r="F1887" s="239">
        <v>29970</v>
      </c>
      <c r="G1887" s="238" t="s">
        <v>84</v>
      </c>
      <c r="H1887" s="238" t="s">
        <v>4110</v>
      </c>
      <c r="I1887" s="238" t="s">
        <v>4111</v>
      </c>
      <c r="J1887" s="238" t="s">
        <v>87</v>
      </c>
      <c r="K1887" s="238">
        <v>2001</v>
      </c>
      <c r="L1887" s="238" t="s">
        <v>86</v>
      </c>
      <c r="X1887" s="238" t="s">
        <v>6554</v>
      </c>
      <c r="Y1887" s="238" t="s">
        <v>6555</v>
      </c>
      <c r="Z1887" s="238" t="s">
        <v>5669</v>
      </c>
      <c r="AA1887" s="238" t="s">
        <v>5112</v>
      </c>
    </row>
    <row r="1888" spans="1:28" x14ac:dyDescent="0.2">
      <c r="A1888" s="238">
        <v>334357</v>
      </c>
      <c r="B1888" s="238" t="s">
        <v>1642</v>
      </c>
      <c r="C1888" s="238" t="s">
        <v>1643</v>
      </c>
      <c r="D1888" s="238" t="s">
        <v>262</v>
      </c>
      <c r="H1888" s="238"/>
      <c r="I1888" s="238" t="s">
        <v>4111</v>
      </c>
      <c r="N1888" s="238">
        <v>2000</v>
      </c>
      <c r="T1888" s="238" t="s">
        <v>4171</v>
      </c>
      <c r="U1888" s="238" t="s">
        <v>4171</v>
      </c>
      <c r="V1888" s="238" t="s">
        <v>4171</v>
      </c>
      <c r="W1888" s="238" t="s">
        <v>4171</v>
      </c>
      <c r="AB1888" s="238" t="s">
        <v>7213</v>
      </c>
    </row>
    <row r="1889" spans="1:28" x14ac:dyDescent="0.2">
      <c r="A1889" s="238">
        <v>338569</v>
      </c>
      <c r="B1889" s="238" t="s">
        <v>4809</v>
      </c>
      <c r="C1889" s="238" t="s">
        <v>1193</v>
      </c>
      <c r="D1889" s="238" t="s">
        <v>262</v>
      </c>
      <c r="E1889" s="238" t="s">
        <v>65</v>
      </c>
      <c r="F1889" s="239">
        <v>34432</v>
      </c>
      <c r="G1889" s="238" t="s">
        <v>4049</v>
      </c>
      <c r="H1889" s="238" t="s">
        <v>4110</v>
      </c>
      <c r="I1889" s="238" t="s">
        <v>4111</v>
      </c>
      <c r="J1889" s="238" t="s">
        <v>87</v>
      </c>
      <c r="K1889" s="238">
        <v>2012</v>
      </c>
      <c r="L1889" s="238" t="s">
        <v>92</v>
      </c>
      <c r="X1889" s="238" t="s">
        <v>6539</v>
      </c>
      <c r="Y1889" s="238" t="s">
        <v>6540</v>
      </c>
      <c r="Z1889" s="238" t="s">
        <v>5551</v>
      </c>
      <c r="AA1889" s="238" t="s">
        <v>6541</v>
      </c>
    </row>
    <row r="1890" spans="1:28" x14ac:dyDescent="0.2">
      <c r="A1890" s="238">
        <v>338835</v>
      </c>
      <c r="B1890" s="238" t="s">
        <v>5035</v>
      </c>
      <c r="C1890" s="238" t="s">
        <v>2477</v>
      </c>
      <c r="D1890" s="238" t="s">
        <v>262</v>
      </c>
      <c r="E1890" s="238" t="s">
        <v>66</v>
      </c>
      <c r="F1890" s="239">
        <v>31845</v>
      </c>
      <c r="G1890" s="238" t="s">
        <v>4021</v>
      </c>
      <c r="H1890" s="238" t="s">
        <v>4110</v>
      </c>
      <c r="I1890" s="238" t="s">
        <v>4111</v>
      </c>
      <c r="J1890" s="238" t="s">
        <v>85</v>
      </c>
      <c r="K1890" s="238">
        <v>2005</v>
      </c>
      <c r="L1890" s="238" t="s">
        <v>86</v>
      </c>
      <c r="X1890" s="238" t="s">
        <v>7086</v>
      </c>
      <c r="Y1890" s="238" t="s">
        <v>7087</v>
      </c>
      <c r="Z1890" s="238" t="s">
        <v>5530</v>
      </c>
      <c r="AA1890" s="238" t="s">
        <v>5126</v>
      </c>
    </row>
    <row r="1891" spans="1:28" x14ac:dyDescent="0.2">
      <c r="A1891" s="238">
        <v>334401</v>
      </c>
      <c r="B1891" s="238" t="s">
        <v>2593</v>
      </c>
      <c r="C1891" s="238" t="s">
        <v>196</v>
      </c>
      <c r="D1891" s="238" t="s">
        <v>262</v>
      </c>
      <c r="H1891" s="238"/>
      <c r="I1891" s="238" t="s">
        <v>4111</v>
      </c>
      <c r="N1891" s="238">
        <v>2000</v>
      </c>
      <c r="S1891" s="238" t="s">
        <v>4171</v>
      </c>
      <c r="T1891" s="238" t="s">
        <v>4171</v>
      </c>
      <c r="U1891" s="238" t="s">
        <v>4171</v>
      </c>
      <c r="V1891" s="238" t="s">
        <v>4171</v>
      </c>
      <c r="W1891" s="238" t="s">
        <v>4171</v>
      </c>
      <c r="AB1891" s="238" t="s">
        <v>7213</v>
      </c>
    </row>
    <row r="1892" spans="1:28" x14ac:dyDescent="0.2">
      <c r="A1892" s="238">
        <v>336474</v>
      </c>
      <c r="B1892" s="238" t="s">
        <v>2113</v>
      </c>
      <c r="C1892" s="238" t="s">
        <v>196</v>
      </c>
      <c r="D1892" s="238" t="s">
        <v>262</v>
      </c>
      <c r="H1892" s="238"/>
      <c r="I1892" s="238" t="s">
        <v>4111</v>
      </c>
      <c r="N1892" s="238">
        <v>2000</v>
      </c>
      <c r="U1892" s="238" t="s">
        <v>4171</v>
      </c>
      <c r="V1892" s="238" t="s">
        <v>4171</v>
      </c>
      <c r="W1892" s="238" t="s">
        <v>4171</v>
      </c>
    </row>
    <row r="1893" spans="1:28" x14ac:dyDescent="0.2">
      <c r="A1893" s="238">
        <v>324074</v>
      </c>
      <c r="B1893" s="238" t="s">
        <v>4455</v>
      </c>
      <c r="C1893" s="238" t="s">
        <v>421</v>
      </c>
      <c r="D1893" s="238" t="s">
        <v>262</v>
      </c>
      <c r="H1893" s="238"/>
      <c r="I1893" s="238" t="s">
        <v>4111</v>
      </c>
      <c r="N1893" s="238">
        <v>2000</v>
      </c>
      <c r="V1893" s="238" t="s">
        <v>4171</v>
      </c>
      <c r="W1893" s="238" t="s">
        <v>4171</v>
      </c>
      <c r="AB1893" s="238" t="s">
        <v>7213</v>
      </c>
    </row>
    <row r="1894" spans="1:28" x14ac:dyDescent="0.2">
      <c r="A1894" s="238">
        <v>334258</v>
      </c>
      <c r="B1894" s="238" t="s">
        <v>870</v>
      </c>
      <c r="C1894" s="238" t="s">
        <v>455</v>
      </c>
      <c r="D1894" s="238" t="s">
        <v>262</v>
      </c>
      <c r="H1894" s="238"/>
      <c r="I1894" s="238" t="s">
        <v>4111</v>
      </c>
      <c r="N1894" s="238">
        <v>2000</v>
      </c>
      <c r="S1894" s="238" t="s">
        <v>4171</v>
      </c>
      <c r="U1894" s="238" t="s">
        <v>4171</v>
      </c>
      <c r="V1894" s="238" t="s">
        <v>4171</v>
      </c>
      <c r="W1894" s="238" t="s">
        <v>4171</v>
      </c>
      <c r="AB1894" s="238" t="s">
        <v>7213</v>
      </c>
    </row>
    <row r="1895" spans="1:28" x14ac:dyDescent="0.2">
      <c r="A1895" s="238">
        <v>322742</v>
      </c>
      <c r="B1895" s="238" t="s">
        <v>2243</v>
      </c>
      <c r="C1895" s="238" t="s">
        <v>344</v>
      </c>
      <c r="D1895" s="238" t="s">
        <v>262</v>
      </c>
      <c r="H1895" s="238"/>
      <c r="I1895" s="238" t="s">
        <v>4111</v>
      </c>
      <c r="N1895" s="238">
        <v>2000</v>
      </c>
      <c r="S1895" s="238" t="s">
        <v>4171</v>
      </c>
      <c r="T1895" s="238" t="s">
        <v>4171</v>
      </c>
      <c r="U1895" s="238" t="s">
        <v>4171</v>
      </c>
      <c r="V1895" s="238" t="s">
        <v>4171</v>
      </c>
      <c r="W1895" s="238" t="s">
        <v>4171</v>
      </c>
      <c r="AB1895" s="238" t="s">
        <v>7213</v>
      </c>
    </row>
    <row r="1896" spans="1:28" x14ac:dyDescent="0.2">
      <c r="A1896" s="238">
        <v>335438</v>
      </c>
      <c r="B1896" s="238" t="s">
        <v>3003</v>
      </c>
      <c r="C1896" s="238" t="s">
        <v>344</v>
      </c>
      <c r="D1896" s="238" t="s">
        <v>262</v>
      </c>
      <c r="H1896" s="238"/>
      <c r="I1896" s="238" t="s">
        <v>4111</v>
      </c>
      <c r="N1896" s="238">
        <v>2000</v>
      </c>
      <c r="U1896" s="238" t="s">
        <v>4171</v>
      </c>
      <c r="V1896" s="238" t="s">
        <v>4171</v>
      </c>
      <c r="W1896" s="238" t="s">
        <v>4171</v>
      </c>
    </row>
    <row r="1897" spans="1:28" x14ac:dyDescent="0.2">
      <c r="A1897" s="238">
        <v>333812</v>
      </c>
      <c r="B1897" s="238" t="s">
        <v>2458</v>
      </c>
      <c r="C1897" s="238" t="s">
        <v>533</v>
      </c>
      <c r="D1897" s="238" t="s">
        <v>262</v>
      </c>
      <c r="H1897" s="238"/>
      <c r="I1897" s="238" t="s">
        <v>4111</v>
      </c>
      <c r="N1897" s="238">
        <v>2000</v>
      </c>
      <c r="S1897" s="238" t="s">
        <v>4171</v>
      </c>
      <c r="T1897" s="238" t="s">
        <v>4171</v>
      </c>
      <c r="U1897" s="238" t="s">
        <v>4171</v>
      </c>
      <c r="V1897" s="238" t="s">
        <v>4171</v>
      </c>
      <c r="W1897" s="238" t="s">
        <v>4171</v>
      </c>
      <c r="AB1897" s="238" t="s">
        <v>7213</v>
      </c>
    </row>
    <row r="1898" spans="1:28" x14ac:dyDescent="0.2">
      <c r="A1898" s="238">
        <v>336055</v>
      </c>
      <c r="B1898" s="238" t="s">
        <v>2003</v>
      </c>
      <c r="C1898" s="238" t="s">
        <v>313</v>
      </c>
      <c r="D1898" s="238" t="s">
        <v>262</v>
      </c>
      <c r="H1898" s="238"/>
      <c r="I1898" s="238" t="s">
        <v>4111</v>
      </c>
      <c r="N1898" s="238">
        <v>2000</v>
      </c>
      <c r="U1898" s="238" t="s">
        <v>4171</v>
      </c>
      <c r="V1898" s="238" t="s">
        <v>4171</v>
      </c>
      <c r="W1898" s="238" t="s">
        <v>4171</v>
      </c>
    </row>
    <row r="1899" spans="1:28" x14ac:dyDescent="0.2">
      <c r="A1899" s="238">
        <v>329989</v>
      </c>
      <c r="B1899" s="238" t="s">
        <v>943</v>
      </c>
      <c r="C1899" s="238" t="s">
        <v>364</v>
      </c>
      <c r="D1899" s="238" t="s">
        <v>262</v>
      </c>
      <c r="H1899" s="238"/>
      <c r="I1899" s="238" t="s">
        <v>4111</v>
      </c>
      <c r="N1899" s="238">
        <v>2000</v>
      </c>
      <c r="V1899" s="238" t="s">
        <v>4171</v>
      </c>
      <c r="W1899" s="238" t="s">
        <v>4171</v>
      </c>
      <c r="AB1899" s="238" t="s">
        <v>7213</v>
      </c>
    </row>
    <row r="1900" spans="1:28" x14ac:dyDescent="0.2">
      <c r="A1900" s="238">
        <v>334104</v>
      </c>
      <c r="B1900" s="238" t="s">
        <v>1622</v>
      </c>
      <c r="C1900" s="238" t="s">
        <v>309</v>
      </c>
      <c r="D1900" s="238" t="s">
        <v>262</v>
      </c>
      <c r="H1900" s="238"/>
      <c r="I1900" s="238" t="s">
        <v>4111</v>
      </c>
      <c r="N1900" s="238">
        <v>2000</v>
      </c>
      <c r="S1900" s="238" t="s">
        <v>4171</v>
      </c>
      <c r="U1900" s="238" t="s">
        <v>4171</v>
      </c>
      <c r="V1900" s="238" t="s">
        <v>4171</v>
      </c>
      <c r="W1900" s="238" t="s">
        <v>4171</v>
      </c>
      <c r="AB1900" s="238" t="s">
        <v>7213</v>
      </c>
    </row>
    <row r="1901" spans="1:28" x14ac:dyDescent="0.2">
      <c r="A1901" s="238">
        <v>324644</v>
      </c>
      <c r="B1901" s="238" t="s">
        <v>2258</v>
      </c>
      <c r="C1901" s="238" t="s">
        <v>205</v>
      </c>
      <c r="D1901" s="238" t="s">
        <v>262</v>
      </c>
      <c r="H1901" s="238"/>
      <c r="I1901" s="238" t="s">
        <v>4111</v>
      </c>
      <c r="N1901" s="238">
        <v>2000</v>
      </c>
      <c r="S1901" s="238" t="s">
        <v>4171</v>
      </c>
      <c r="T1901" s="238" t="s">
        <v>4171</v>
      </c>
      <c r="U1901" s="238" t="s">
        <v>4171</v>
      </c>
      <c r="V1901" s="238" t="s">
        <v>4171</v>
      </c>
      <c r="W1901" s="238" t="s">
        <v>4171</v>
      </c>
      <c r="AB1901" s="238" t="s">
        <v>7213</v>
      </c>
    </row>
    <row r="1902" spans="1:28" x14ac:dyDescent="0.2">
      <c r="A1902" s="238">
        <v>336481</v>
      </c>
      <c r="B1902" s="238" t="s">
        <v>3301</v>
      </c>
      <c r="C1902" s="238" t="s">
        <v>205</v>
      </c>
      <c r="D1902" s="238" t="s">
        <v>262</v>
      </c>
      <c r="H1902" s="238"/>
      <c r="I1902" s="238" t="s">
        <v>4111</v>
      </c>
      <c r="N1902" s="238">
        <v>2000</v>
      </c>
      <c r="U1902" s="238" t="s">
        <v>4171</v>
      </c>
      <c r="V1902" s="238" t="s">
        <v>4171</v>
      </c>
      <c r="W1902" s="238" t="s">
        <v>4171</v>
      </c>
    </row>
    <row r="1903" spans="1:28" x14ac:dyDescent="0.2">
      <c r="A1903" s="238">
        <v>334701</v>
      </c>
      <c r="B1903" s="238" t="s">
        <v>2665</v>
      </c>
      <c r="C1903" s="238" t="s">
        <v>205</v>
      </c>
      <c r="D1903" s="238" t="s">
        <v>262</v>
      </c>
      <c r="H1903" s="238"/>
      <c r="I1903" s="238" t="s">
        <v>4111</v>
      </c>
      <c r="N1903" s="238">
        <v>2000</v>
      </c>
      <c r="W1903" s="238" t="s">
        <v>4171</v>
      </c>
      <c r="AB1903" s="238" t="s">
        <v>7213</v>
      </c>
    </row>
    <row r="1904" spans="1:28" x14ac:dyDescent="0.2">
      <c r="A1904" s="238">
        <v>328033</v>
      </c>
      <c r="B1904" s="238" t="s">
        <v>4315</v>
      </c>
      <c r="C1904" s="238" t="s">
        <v>205</v>
      </c>
      <c r="D1904" s="238" t="s">
        <v>262</v>
      </c>
      <c r="H1904" s="238"/>
      <c r="I1904" s="238" t="s">
        <v>4111</v>
      </c>
      <c r="N1904" s="238">
        <v>2000</v>
      </c>
      <c r="AB1904" s="238" t="s">
        <v>7214</v>
      </c>
    </row>
    <row r="1905" spans="1:28" x14ac:dyDescent="0.2">
      <c r="A1905" s="238">
        <v>335853</v>
      </c>
      <c r="B1905" s="238" t="s">
        <v>3103</v>
      </c>
      <c r="C1905" s="238" t="s">
        <v>203</v>
      </c>
      <c r="D1905" s="238" t="s">
        <v>464</v>
      </c>
      <c r="H1905" s="238"/>
      <c r="I1905" s="238" t="s">
        <v>4111</v>
      </c>
      <c r="N1905" s="238">
        <v>2000</v>
      </c>
      <c r="U1905" s="238" t="s">
        <v>4171</v>
      </c>
      <c r="V1905" s="238" t="s">
        <v>4171</v>
      </c>
      <c r="W1905" s="238" t="s">
        <v>4171</v>
      </c>
    </row>
    <row r="1906" spans="1:28" x14ac:dyDescent="0.2">
      <c r="A1906" s="238">
        <v>337373</v>
      </c>
      <c r="B1906" s="238" t="s">
        <v>3551</v>
      </c>
      <c r="C1906" s="238" t="s">
        <v>1226</v>
      </c>
      <c r="D1906" s="238" t="s">
        <v>464</v>
      </c>
      <c r="H1906" s="238"/>
      <c r="I1906" s="238" t="s">
        <v>4111</v>
      </c>
      <c r="N1906" s="238">
        <v>2000</v>
      </c>
      <c r="W1906" s="238" t="s">
        <v>4171</v>
      </c>
    </row>
    <row r="1907" spans="1:28" x14ac:dyDescent="0.2">
      <c r="A1907" s="238">
        <v>330730</v>
      </c>
      <c r="B1907" s="238" t="s">
        <v>4456</v>
      </c>
      <c r="C1907" s="238" t="s">
        <v>522</v>
      </c>
      <c r="D1907" s="238" t="s">
        <v>464</v>
      </c>
      <c r="H1907" s="238"/>
      <c r="I1907" s="238" t="s">
        <v>4111</v>
      </c>
      <c r="N1907" s="238">
        <v>2000</v>
      </c>
      <c r="AB1907" s="238" t="s">
        <v>7214</v>
      </c>
    </row>
    <row r="1908" spans="1:28" x14ac:dyDescent="0.2">
      <c r="A1908" s="238">
        <v>332044</v>
      </c>
      <c r="B1908" s="238" t="s">
        <v>2388</v>
      </c>
      <c r="C1908" s="238" t="s">
        <v>2186</v>
      </c>
      <c r="D1908" s="238" t="s">
        <v>464</v>
      </c>
      <c r="H1908" s="238"/>
      <c r="I1908" s="238" t="s">
        <v>4111</v>
      </c>
      <c r="N1908" s="238">
        <v>2000</v>
      </c>
      <c r="S1908" s="238" t="s">
        <v>4171</v>
      </c>
      <c r="T1908" s="238" t="s">
        <v>4171</v>
      </c>
      <c r="U1908" s="238" t="s">
        <v>4171</v>
      </c>
      <c r="V1908" s="238" t="s">
        <v>4171</v>
      </c>
      <c r="W1908" s="238" t="s">
        <v>4171</v>
      </c>
      <c r="AB1908" s="238" t="s">
        <v>7213</v>
      </c>
    </row>
    <row r="1909" spans="1:28" x14ac:dyDescent="0.2">
      <c r="A1909" s="238">
        <v>335091</v>
      </c>
      <c r="B1909" s="238" t="s">
        <v>2891</v>
      </c>
      <c r="C1909" s="238" t="s">
        <v>210</v>
      </c>
      <c r="D1909" s="238" t="s">
        <v>464</v>
      </c>
      <c r="H1909" s="238"/>
      <c r="I1909" s="238" t="s">
        <v>4111</v>
      </c>
      <c r="N1909" s="238">
        <v>2000</v>
      </c>
      <c r="U1909" s="238" t="s">
        <v>4171</v>
      </c>
      <c r="V1909" s="238" t="s">
        <v>4171</v>
      </c>
      <c r="W1909" s="238" t="s">
        <v>4171</v>
      </c>
    </row>
    <row r="1910" spans="1:28" x14ac:dyDescent="0.2">
      <c r="A1910" s="238">
        <v>338130</v>
      </c>
      <c r="B1910" s="238" t="s">
        <v>3923</v>
      </c>
      <c r="C1910" s="238" t="s">
        <v>210</v>
      </c>
      <c r="D1910" s="238" t="s">
        <v>464</v>
      </c>
      <c r="E1910" s="238" t="s">
        <v>66</v>
      </c>
      <c r="F1910" s="239">
        <v>34335</v>
      </c>
      <c r="G1910" s="238" t="s">
        <v>4008</v>
      </c>
      <c r="H1910" s="238" t="s">
        <v>4110</v>
      </c>
      <c r="I1910" s="238" t="s">
        <v>4111</v>
      </c>
      <c r="J1910" s="238" t="s">
        <v>87</v>
      </c>
      <c r="L1910" s="238" t="s">
        <v>99</v>
      </c>
      <c r="X1910" s="238" t="s">
        <v>6344</v>
      </c>
      <c r="Y1910" s="238" t="s">
        <v>6344</v>
      </c>
      <c r="Z1910" s="238" t="s">
        <v>6345</v>
      </c>
      <c r="AA1910" s="238" t="s">
        <v>5117</v>
      </c>
    </row>
    <row r="1911" spans="1:28" x14ac:dyDescent="0.2">
      <c r="A1911" s="238">
        <v>335239</v>
      </c>
      <c r="B1911" s="238" t="s">
        <v>2929</v>
      </c>
      <c r="C1911" s="238" t="s">
        <v>730</v>
      </c>
      <c r="D1911" s="238" t="s">
        <v>464</v>
      </c>
      <c r="H1911" s="238"/>
      <c r="I1911" s="238" t="s">
        <v>4111</v>
      </c>
      <c r="N1911" s="238">
        <v>2000</v>
      </c>
      <c r="U1911" s="238" t="s">
        <v>4171</v>
      </c>
      <c r="V1911" s="238" t="s">
        <v>4171</v>
      </c>
      <c r="W1911" s="238" t="s">
        <v>4171</v>
      </c>
    </row>
    <row r="1912" spans="1:28" x14ac:dyDescent="0.2">
      <c r="A1912" s="238">
        <v>337236</v>
      </c>
      <c r="B1912" s="238" t="s">
        <v>2194</v>
      </c>
      <c r="C1912" s="238" t="s">
        <v>434</v>
      </c>
      <c r="D1912" s="238" t="s">
        <v>464</v>
      </c>
      <c r="H1912" s="238"/>
      <c r="I1912" s="238" t="s">
        <v>4111</v>
      </c>
      <c r="N1912" s="238">
        <v>2000</v>
      </c>
      <c r="U1912" s="238" t="s">
        <v>4171</v>
      </c>
      <c r="V1912" s="238" t="s">
        <v>4171</v>
      </c>
      <c r="W1912" s="238" t="s">
        <v>4171</v>
      </c>
    </row>
    <row r="1913" spans="1:28" x14ac:dyDescent="0.2">
      <c r="A1913" s="238">
        <v>332821</v>
      </c>
      <c r="B1913" s="238" t="s">
        <v>2869</v>
      </c>
      <c r="C1913" s="238" t="s">
        <v>699</v>
      </c>
      <c r="D1913" s="238" t="s">
        <v>464</v>
      </c>
      <c r="H1913" s="238"/>
      <c r="I1913" s="238" t="s">
        <v>4111</v>
      </c>
      <c r="N1913" s="238">
        <v>2000</v>
      </c>
      <c r="R1913" s="238" t="s">
        <v>4171</v>
      </c>
      <c r="S1913" s="238" t="s">
        <v>4171</v>
      </c>
      <c r="U1913" s="238" t="s">
        <v>4171</v>
      </c>
      <c r="V1913" s="238" t="s">
        <v>4171</v>
      </c>
      <c r="W1913" s="238" t="s">
        <v>4171</v>
      </c>
      <c r="AB1913" s="238" t="s">
        <v>7213</v>
      </c>
    </row>
    <row r="1914" spans="1:28" x14ac:dyDescent="0.2">
      <c r="A1914" s="238">
        <v>335877</v>
      </c>
      <c r="B1914" s="238" t="s">
        <v>3116</v>
      </c>
      <c r="C1914" s="238" t="s">
        <v>297</v>
      </c>
      <c r="D1914" s="238" t="s">
        <v>464</v>
      </c>
      <c r="H1914" s="238"/>
      <c r="I1914" s="238" t="s">
        <v>4111</v>
      </c>
      <c r="N1914" s="238">
        <v>2000</v>
      </c>
      <c r="U1914" s="238" t="s">
        <v>4171</v>
      </c>
      <c r="V1914" s="238" t="s">
        <v>4171</v>
      </c>
      <c r="W1914" s="238" t="s">
        <v>4171</v>
      </c>
    </row>
    <row r="1915" spans="1:28" x14ac:dyDescent="0.2">
      <c r="A1915" s="238">
        <v>332551</v>
      </c>
      <c r="B1915" s="238" t="s">
        <v>1313</v>
      </c>
      <c r="C1915" s="238" t="s">
        <v>592</v>
      </c>
      <c r="D1915" s="238" t="s">
        <v>464</v>
      </c>
      <c r="H1915" s="238"/>
      <c r="I1915" s="238" t="s">
        <v>4111</v>
      </c>
      <c r="N1915" s="238">
        <v>2000</v>
      </c>
      <c r="T1915" s="238" t="s">
        <v>4171</v>
      </c>
      <c r="U1915" s="238" t="s">
        <v>4171</v>
      </c>
      <c r="V1915" s="238" t="s">
        <v>4171</v>
      </c>
      <c r="W1915" s="238" t="s">
        <v>4171</v>
      </c>
      <c r="AB1915" s="238" t="s">
        <v>7213</v>
      </c>
    </row>
    <row r="1916" spans="1:28" x14ac:dyDescent="0.2">
      <c r="A1916" s="238">
        <v>321243</v>
      </c>
      <c r="B1916" s="238" t="s">
        <v>2715</v>
      </c>
      <c r="C1916" s="238" t="s">
        <v>196</v>
      </c>
      <c r="D1916" s="238" t="s">
        <v>464</v>
      </c>
      <c r="H1916" s="238"/>
      <c r="I1916" s="238" t="s">
        <v>4111</v>
      </c>
      <c r="N1916" s="238">
        <v>2000</v>
      </c>
      <c r="R1916" s="238" t="s">
        <v>4171</v>
      </c>
      <c r="T1916" s="238" t="s">
        <v>4171</v>
      </c>
      <c r="U1916" s="238" t="s">
        <v>4171</v>
      </c>
      <c r="V1916" s="238" t="s">
        <v>4171</v>
      </c>
      <c r="W1916" s="238" t="s">
        <v>4171</v>
      </c>
      <c r="AB1916" s="238" t="s">
        <v>7213</v>
      </c>
    </row>
    <row r="1917" spans="1:28" x14ac:dyDescent="0.2">
      <c r="A1917" s="238">
        <v>326627</v>
      </c>
      <c r="B1917" s="238" t="s">
        <v>1245</v>
      </c>
      <c r="C1917" s="238" t="s">
        <v>196</v>
      </c>
      <c r="D1917" s="238" t="s">
        <v>464</v>
      </c>
      <c r="H1917" s="238"/>
      <c r="I1917" s="238" t="s">
        <v>4111</v>
      </c>
      <c r="N1917" s="238">
        <v>2000</v>
      </c>
      <c r="U1917" s="238" t="s">
        <v>4171</v>
      </c>
      <c r="V1917" s="238" t="s">
        <v>4171</v>
      </c>
      <c r="W1917" s="238" t="s">
        <v>4171</v>
      </c>
      <c r="AB1917" s="238" t="s">
        <v>7213</v>
      </c>
    </row>
    <row r="1918" spans="1:28" x14ac:dyDescent="0.2">
      <c r="A1918" s="238">
        <v>336457</v>
      </c>
      <c r="B1918" s="238" t="s">
        <v>3295</v>
      </c>
      <c r="C1918" s="238" t="s">
        <v>370</v>
      </c>
      <c r="D1918" s="238" t="s">
        <v>464</v>
      </c>
      <c r="H1918" s="238"/>
      <c r="I1918" s="238" t="s">
        <v>4111</v>
      </c>
      <c r="N1918" s="238">
        <v>2000</v>
      </c>
      <c r="U1918" s="238" t="s">
        <v>4171</v>
      </c>
      <c r="V1918" s="238" t="s">
        <v>4171</v>
      </c>
      <c r="W1918" s="238" t="s">
        <v>4171</v>
      </c>
    </row>
    <row r="1919" spans="1:28" x14ac:dyDescent="0.2">
      <c r="A1919" s="238">
        <v>336892</v>
      </c>
      <c r="B1919" s="238" t="s">
        <v>3390</v>
      </c>
      <c r="C1919" s="238" t="s">
        <v>313</v>
      </c>
      <c r="D1919" s="238" t="s">
        <v>464</v>
      </c>
      <c r="E1919" s="238" t="s">
        <v>65</v>
      </c>
      <c r="H1919" s="238"/>
      <c r="I1919" s="238" t="s">
        <v>4111</v>
      </c>
      <c r="X1919" s="238" t="s">
        <v>5121</v>
      </c>
      <c r="Y1919" s="238" t="s">
        <v>5121</v>
      </c>
    </row>
    <row r="1920" spans="1:28" x14ac:dyDescent="0.2">
      <c r="A1920" s="238">
        <v>334062</v>
      </c>
      <c r="B1920" s="238" t="s">
        <v>2520</v>
      </c>
      <c r="C1920" s="238" t="s">
        <v>430</v>
      </c>
      <c r="D1920" s="238" t="s">
        <v>464</v>
      </c>
      <c r="H1920" s="238"/>
      <c r="I1920" s="238" t="s">
        <v>4111</v>
      </c>
      <c r="N1920" s="238">
        <v>2000</v>
      </c>
      <c r="S1920" s="238" t="s">
        <v>4171</v>
      </c>
      <c r="T1920" s="238" t="s">
        <v>4171</v>
      </c>
      <c r="U1920" s="238" t="s">
        <v>4171</v>
      </c>
      <c r="V1920" s="238" t="s">
        <v>4171</v>
      </c>
      <c r="W1920" s="238" t="s">
        <v>4171</v>
      </c>
      <c r="AB1920" s="238" t="s">
        <v>7213</v>
      </c>
    </row>
    <row r="1921" spans="1:28" x14ac:dyDescent="0.2">
      <c r="A1921" s="238">
        <v>337925</v>
      </c>
      <c r="B1921" s="238" t="s">
        <v>3820</v>
      </c>
      <c r="C1921" s="238" t="s">
        <v>195</v>
      </c>
      <c r="D1921" s="238" t="s">
        <v>3479</v>
      </c>
      <c r="E1921" s="238" t="s">
        <v>65</v>
      </c>
      <c r="F1921" s="239">
        <v>27645</v>
      </c>
      <c r="G1921" s="238" t="s">
        <v>84</v>
      </c>
      <c r="H1921" s="238" t="s">
        <v>4110</v>
      </c>
      <c r="I1921" s="238" t="s">
        <v>4111</v>
      </c>
      <c r="J1921" s="238" t="s">
        <v>87</v>
      </c>
      <c r="L1921" s="238" t="s">
        <v>84</v>
      </c>
      <c r="O1921" s="238">
        <v>3107</v>
      </c>
      <c r="P1921" s="239">
        <v>44616</v>
      </c>
      <c r="Q1921" s="238">
        <v>10200</v>
      </c>
      <c r="X1921" s="238" t="s">
        <v>6054</v>
      </c>
      <c r="Y1921" s="238" t="s">
        <v>5269</v>
      </c>
      <c r="Z1921" s="238" t="s">
        <v>6055</v>
      </c>
      <c r="AA1921" s="238" t="s">
        <v>5433</v>
      </c>
    </row>
    <row r="1922" spans="1:28" x14ac:dyDescent="0.2">
      <c r="A1922" s="238">
        <v>325550</v>
      </c>
      <c r="B1922" s="238" t="s">
        <v>4420</v>
      </c>
      <c r="C1922" s="238" t="s">
        <v>232</v>
      </c>
      <c r="D1922" s="238" t="s">
        <v>725</v>
      </c>
      <c r="H1922" s="238"/>
      <c r="I1922" s="238" t="s">
        <v>4111</v>
      </c>
      <c r="N1922" s="238">
        <v>2000</v>
      </c>
      <c r="AB1922" s="238" t="s">
        <v>7214</v>
      </c>
    </row>
    <row r="1923" spans="1:28" x14ac:dyDescent="0.2">
      <c r="A1923" s="238">
        <v>338522</v>
      </c>
      <c r="B1923" s="238" t="s">
        <v>4772</v>
      </c>
      <c r="C1923" s="238" t="s">
        <v>205</v>
      </c>
      <c r="D1923" s="238" t="s">
        <v>725</v>
      </c>
      <c r="E1923" s="238" t="s">
        <v>66</v>
      </c>
      <c r="F1923" s="239">
        <v>31062</v>
      </c>
      <c r="G1923" s="238" t="s">
        <v>4632</v>
      </c>
      <c r="H1923" s="238" t="s">
        <v>4110</v>
      </c>
      <c r="I1923" s="238" t="s">
        <v>4111</v>
      </c>
      <c r="J1923" s="238" t="s">
        <v>85</v>
      </c>
      <c r="K1923" s="238">
        <v>2003</v>
      </c>
      <c r="L1923" s="238" t="s">
        <v>94</v>
      </c>
      <c r="X1923" s="238" t="s">
        <v>6435</v>
      </c>
      <c r="Y1923" s="238" t="s">
        <v>6431</v>
      </c>
      <c r="Z1923" s="238" t="s">
        <v>6055</v>
      </c>
      <c r="AA1923" s="238" t="s">
        <v>5138</v>
      </c>
    </row>
    <row r="1924" spans="1:28" x14ac:dyDescent="0.2">
      <c r="A1924" s="238">
        <v>336298</v>
      </c>
      <c r="B1924" s="238" t="s">
        <v>635</v>
      </c>
      <c r="C1924" s="238" t="s">
        <v>522</v>
      </c>
      <c r="D1924" s="238" t="s">
        <v>1148</v>
      </c>
      <c r="H1924" s="238"/>
      <c r="I1924" s="238" t="s">
        <v>4111</v>
      </c>
      <c r="N1924" s="238">
        <v>2000</v>
      </c>
      <c r="U1924" s="238" t="s">
        <v>4171</v>
      </c>
      <c r="V1924" s="238" t="s">
        <v>4171</v>
      </c>
      <c r="W1924" s="238" t="s">
        <v>4171</v>
      </c>
    </row>
    <row r="1925" spans="1:28" x14ac:dyDescent="0.2">
      <c r="A1925" s="238">
        <v>336312</v>
      </c>
      <c r="B1925" s="238" t="s">
        <v>1183</v>
      </c>
      <c r="C1925" s="238" t="s">
        <v>260</v>
      </c>
      <c r="D1925" s="238" t="s">
        <v>1148</v>
      </c>
      <c r="H1925" s="238"/>
      <c r="I1925" s="238" t="s">
        <v>4111</v>
      </c>
      <c r="N1925" s="238">
        <v>2000</v>
      </c>
      <c r="U1925" s="238" t="s">
        <v>4171</v>
      </c>
      <c r="V1925" s="238" t="s">
        <v>4171</v>
      </c>
      <c r="W1925" s="238" t="s">
        <v>4171</v>
      </c>
    </row>
    <row r="1926" spans="1:28" x14ac:dyDescent="0.2">
      <c r="A1926" s="238">
        <v>335230</v>
      </c>
      <c r="B1926" s="238" t="s">
        <v>1813</v>
      </c>
      <c r="C1926" s="238" t="s">
        <v>301</v>
      </c>
      <c r="D1926" s="238" t="s">
        <v>1148</v>
      </c>
      <c r="H1926" s="238"/>
      <c r="I1926" s="238" t="s">
        <v>4111</v>
      </c>
      <c r="N1926" s="238">
        <v>2000</v>
      </c>
      <c r="U1926" s="238" t="s">
        <v>4171</v>
      </c>
      <c r="V1926" s="238" t="s">
        <v>4171</v>
      </c>
      <c r="W1926" s="238" t="s">
        <v>4171</v>
      </c>
    </row>
    <row r="1927" spans="1:28" x14ac:dyDescent="0.2">
      <c r="A1927" s="238">
        <v>338172</v>
      </c>
      <c r="B1927" s="238" t="s">
        <v>3941</v>
      </c>
      <c r="C1927" s="238" t="s">
        <v>3480</v>
      </c>
      <c r="D1927" s="238" t="s">
        <v>1148</v>
      </c>
      <c r="H1927" s="238"/>
      <c r="I1927" s="238" t="s">
        <v>4111</v>
      </c>
      <c r="N1927" s="238">
        <v>2000</v>
      </c>
      <c r="V1927" s="238" t="s">
        <v>4171</v>
      </c>
      <c r="W1927" s="238" t="s">
        <v>4171</v>
      </c>
    </row>
    <row r="1928" spans="1:28" x14ac:dyDescent="0.2">
      <c r="A1928" s="238">
        <v>336182</v>
      </c>
      <c r="B1928" s="238" t="s">
        <v>3207</v>
      </c>
      <c r="C1928" s="238" t="s">
        <v>514</v>
      </c>
      <c r="D1928" s="238" t="s">
        <v>1128</v>
      </c>
      <c r="H1928" s="238"/>
      <c r="I1928" s="238" t="s">
        <v>4111</v>
      </c>
      <c r="N1928" s="238">
        <v>2000</v>
      </c>
      <c r="U1928" s="238" t="s">
        <v>4171</v>
      </c>
      <c r="V1928" s="238" t="s">
        <v>4171</v>
      </c>
      <c r="W1928" s="238" t="s">
        <v>4171</v>
      </c>
    </row>
    <row r="1929" spans="1:28" x14ac:dyDescent="0.2">
      <c r="A1929" s="238">
        <v>334632</v>
      </c>
      <c r="B1929" s="238" t="s">
        <v>2649</v>
      </c>
      <c r="C1929" s="238" t="s">
        <v>198</v>
      </c>
      <c r="D1929" s="238" t="s">
        <v>1128</v>
      </c>
      <c r="H1929" s="238"/>
      <c r="I1929" s="238" t="s">
        <v>4111</v>
      </c>
      <c r="N1929" s="238">
        <v>2000</v>
      </c>
      <c r="S1929" s="238" t="s">
        <v>4171</v>
      </c>
      <c r="T1929" s="238" t="s">
        <v>4171</v>
      </c>
      <c r="U1929" s="238" t="s">
        <v>4171</v>
      </c>
      <c r="V1929" s="238" t="s">
        <v>4171</v>
      </c>
      <c r="W1929" s="238" t="s">
        <v>4171</v>
      </c>
      <c r="AB1929" s="238" t="s">
        <v>7213</v>
      </c>
    </row>
    <row r="1930" spans="1:28" x14ac:dyDescent="0.2">
      <c r="A1930" s="238">
        <v>331673</v>
      </c>
      <c r="B1930" s="238" t="s">
        <v>2846</v>
      </c>
      <c r="C1930" s="238" t="s">
        <v>203</v>
      </c>
      <c r="D1930" s="238" t="s">
        <v>226</v>
      </c>
      <c r="E1930" s="238" t="s">
        <v>66</v>
      </c>
      <c r="F1930" s="239">
        <v>36012</v>
      </c>
      <c r="G1930" s="238" t="s">
        <v>5459</v>
      </c>
      <c r="H1930" s="238" t="s">
        <v>4110</v>
      </c>
      <c r="I1930" s="238" t="s">
        <v>4111</v>
      </c>
      <c r="J1930" s="238" t="s">
        <v>85</v>
      </c>
      <c r="L1930" s="238" t="s">
        <v>95</v>
      </c>
      <c r="X1930" s="238" t="s">
        <v>5460</v>
      </c>
      <c r="Y1930" s="238" t="s">
        <v>5460</v>
      </c>
      <c r="Z1930" s="238" t="s">
        <v>5461</v>
      </c>
      <c r="AA1930" s="238" t="s">
        <v>5111</v>
      </c>
      <c r="AB1930" s="238" t="s">
        <v>7213</v>
      </c>
    </row>
    <row r="1931" spans="1:28" x14ac:dyDescent="0.2">
      <c r="A1931" s="238">
        <v>334721</v>
      </c>
      <c r="B1931" s="238" t="s">
        <v>1687</v>
      </c>
      <c r="C1931" s="238" t="s">
        <v>631</v>
      </c>
      <c r="D1931" s="238" t="s">
        <v>226</v>
      </c>
      <c r="H1931" s="238"/>
      <c r="I1931" s="238" t="s">
        <v>4111</v>
      </c>
      <c r="N1931" s="238">
        <v>2000</v>
      </c>
      <c r="S1931" s="238" t="s">
        <v>4171</v>
      </c>
      <c r="U1931" s="238" t="s">
        <v>4171</v>
      </c>
      <c r="V1931" s="238" t="s">
        <v>4171</v>
      </c>
      <c r="W1931" s="238" t="s">
        <v>4171</v>
      </c>
      <c r="AB1931" s="238" t="s">
        <v>7213</v>
      </c>
    </row>
    <row r="1932" spans="1:28" x14ac:dyDescent="0.2">
      <c r="A1932" s="238">
        <v>327523</v>
      </c>
      <c r="B1932" s="238" t="s">
        <v>1460</v>
      </c>
      <c r="C1932" s="238" t="s">
        <v>240</v>
      </c>
      <c r="D1932" s="238" t="s">
        <v>226</v>
      </c>
      <c r="H1932" s="238"/>
      <c r="I1932" s="238" t="s">
        <v>4111</v>
      </c>
      <c r="N1932" s="238">
        <v>2000</v>
      </c>
      <c r="T1932" s="238" t="s">
        <v>4171</v>
      </c>
      <c r="U1932" s="238" t="s">
        <v>4171</v>
      </c>
      <c r="V1932" s="238" t="s">
        <v>4171</v>
      </c>
      <c r="W1932" s="238" t="s">
        <v>4171</v>
      </c>
      <c r="AB1932" s="238" t="s">
        <v>7213</v>
      </c>
    </row>
    <row r="1933" spans="1:28" x14ac:dyDescent="0.2">
      <c r="A1933" s="238">
        <v>334636</v>
      </c>
      <c r="B1933" s="238" t="s">
        <v>2650</v>
      </c>
      <c r="C1933" s="238" t="s">
        <v>1126</v>
      </c>
      <c r="D1933" s="238" t="s">
        <v>226</v>
      </c>
      <c r="H1933" s="238"/>
      <c r="I1933" s="238" t="s">
        <v>4111</v>
      </c>
      <c r="N1933" s="238">
        <v>2000</v>
      </c>
      <c r="S1933" s="238" t="s">
        <v>4171</v>
      </c>
      <c r="T1933" s="238" t="s">
        <v>4171</v>
      </c>
      <c r="U1933" s="238" t="s">
        <v>4171</v>
      </c>
      <c r="V1933" s="238" t="s">
        <v>4171</v>
      </c>
      <c r="W1933" s="238" t="s">
        <v>4171</v>
      </c>
      <c r="AB1933" s="238" t="s">
        <v>7213</v>
      </c>
    </row>
    <row r="1934" spans="1:28" x14ac:dyDescent="0.2">
      <c r="A1934" s="238">
        <v>332695</v>
      </c>
      <c r="B1934" s="238" t="s">
        <v>4404</v>
      </c>
      <c r="C1934" s="238" t="s">
        <v>280</v>
      </c>
      <c r="D1934" s="238" t="s">
        <v>226</v>
      </c>
      <c r="H1934" s="238"/>
      <c r="I1934" s="238" t="s">
        <v>4111</v>
      </c>
      <c r="N1934" s="238">
        <v>2000</v>
      </c>
      <c r="AB1934" s="238" t="s">
        <v>7214</v>
      </c>
    </row>
    <row r="1935" spans="1:28" x14ac:dyDescent="0.2">
      <c r="A1935" s="238">
        <v>330292</v>
      </c>
      <c r="B1935" s="238" t="s">
        <v>2826</v>
      </c>
      <c r="C1935" s="238" t="s">
        <v>195</v>
      </c>
      <c r="D1935" s="238" t="s">
        <v>226</v>
      </c>
      <c r="H1935" s="238"/>
      <c r="I1935" s="238" t="s">
        <v>4111</v>
      </c>
      <c r="N1935" s="238">
        <v>2000</v>
      </c>
      <c r="R1935" s="238" t="s">
        <v>4171</v>
      </c>
      <c r="T1935" s="238" t="s">
        <v>4171</v>
      </c>
      <c r="U1935" s="238" t="s">
        <v>4171</v>
      </c>
      <c r="V1935" s="238" t="s">
        <v>4171</v>
      </c>
      <c r="W1935" s="238" t="s">
        <v>4171</v>
      </c>
      <c r="AB1935" s="238" t="s">
        <v>7213</v>
      </c>
    </row>
    <row r="1936" spans="1:28" x14ac:dyDescent="0.2">
      <c r="A1936" s="238">
        <v>327009</v>
      </c>
      <c r="B1936" s="238" t="s">
        <v>809</v>
      </c>
      <c r="C1936" s="238" t="s">
        <v>225</v>
      </c>
      <c r="D1936" s="238" t="s">
        <v>226</v>
      </c>
      <c r="H1936" s="238"/>
      <c r="I1936" s="238" t="s">
        <v>4111</v>
      </c>
      <c r="N1936" s="238">
        <v>2000</v>
      </c>
      <c r="S1936" s="238" t="s">
        <v>4171</v>
      </c>
      <c r="T1936" s="238" t="s">
        <v>4171</v>
      </c>
      <c r="U1936" s="238" t="s">
        <v>4171</v>
      </c>
      <c r="V1936" s="238" t="s">
        <v>4171</v>
      </c>
      <c r="W1936" s="238" t="s">
        <v>4171</v>
      </c>
      <c r="AB1936" s="238" t="s">
        <v>7213</v>
      </c>
    </row>
    <row r="1937" spans="1:28" x14ac:dyDescent="0.2">
      <c r="A1937" s="238">
        <v>332692</v>
      </c>
      <c r="B1937" s="238" t="s">
        <v>419</v>
      </c>
      <c r="C1937" s="238" t="s">
        <v>225</v>
      </c>
      <c r="D1937" s="238" t="s">
        <v>226</v>
      </c>
      <c r="H1937" s="238"/>
      <c r="I1937" s="238" t="s">
        <v>4111</v>
      </c>
      <c r="N1937" s="238">
        <v>2000</v>
      </c>
      <c r="S1937" s="238" t="s">
        <v>4171</v>
      </c>
      <c r="T1937" s="238" t="s">
        <v>4171</v>
      </c>
      <c r="U1937" s="238" t="s">
        <v>4171</v>
      </c>
      <c r="V1937" s="238" t="s">
        <v>4171</v>
      </c>
      <c r="W1937" s="238" t="s">
        <v>4171</v>
      </c>
      <c r="AB1937" s="238" t="s">
        <v>7213</v>
      </c>
    </row>
    <row r="1938" spans="1:28" x14ac:dyDescent="0.2">
      <c r="A1938" s="238">
        <v>334145</v>
      </c>
      <c r="B1938" s="238" t="s">
        <v>2541</v>
      </c>
      <c r="C1938" s="238" t="s">
        <v>225</v>
      </c>
      <c r="D1938" s="238" t="s">
        <v>226</v>
      </c>
      <c r="H1938" s="238"/>
      <c r="I1938" s="238" t="s">
        <v>4111</v>
      </c>
      <c r="N1938" s="238">
        <v>2000</v>
      </c>
      <c r="S1938" s="238" t="s">
        <v>4171</v>
      </c>
      <c r="T1938" s="238" t="s">
        <v>4171</v>
      </c>
      <c r="U1938" s="238" t="s">
        <v>4171</v>
      </c>
      <c r="V1938" s="238" t="s">
        <v>4171</v>
      </c>
      <c r="W1938" s="238" t="s">
        <v>4171</v>
      </c>
      <c r="AB1938" s="238" t="s">
        <v>7213</v>
      </c>
    </row>
    <row r="1939" spans="1:28" x14ac:dyDescent="0.2">
      <c r="A1939" s="238">
        <v>334944</v>
      </c>
      <c r="B1939" s="238" t="s">
        <v>2689</v>
      </c>
      <c r="C1939" s="238" t="s">
        <v>349</v>
      </c>
      <c r="D1939" s="238" t="s">
        <v>864</v>
      </c>
      <c r="H1939" s="238"/>
      <c r="I1939" s="238" t="s">
        <v>4111</v>
      </c>
      <c r="N1939" s="238">
        <v>2000</v>
      </c>
      <c r="S1939" s="238" t="s">
        <v>4171</v>
      </c>
      <c r="T1939" s="238" t="s">
        <v>4171</v>
      </c>
      <c r="U1939" s="238" t="s">
        <v>4171</v>
      </c>
      <c r="V1939" s="238" t="s">
        <v>4171</v>
      </c>
      <c r="W1939" s="238" t="s">
        <v>4171</v>
      </c>
      <c r="AB1939" s="238" t="s">
        <v>7213</v>
      </c>
    </row>
    <row r="1940" spans="1:28" x14ac:dyDescent="0.2">
      <c r="A1940" s="238">
        <v>335393</v>
      </c>
      <c r="B1940" s="238" t="s">
        <v>1852</v>
      </c>
      <c r="C1940" s="238" t="s">
        <v>726</v>
      </c>
      <c r="D1940" s="238" t="s">
        <v>864</v>
      </c>
      <c r="H1940" s="238"/>
      <c r="I1940" s="238" t="s">
        <v>4111</v>
      </c>
      <c r="N1940" s="238">
        <v>2000</v>
      </c>
      <c r="V1940" s="238" t="s">
        <v>4171</v>
      </c>
      <c r="W1940" s="238" t="s">
        <v>4171</v>
      </c>
    </row>
    <row r="1941" spans="1:28" x14ac:dyDescent="0.2">
      <c r="A1941" s="238">
        <v>331665</v>
      </c>
      <c r="B1941" s="238" t="s">
        <v>1515</v>
      </c>
      <c r="C1941" s="238" t="s">
        <v>267</v>
      </c>
      <c r="D1941" s="238" t="s">
        <v>864</v>
      </c>
      <c r="H1941" s="238"/>
      <c r="I1941" s="238" t="s">
        <v>4111</v>
      </c>
      <c r="N1941" s="238">
        <v>2000</v>
      </c>
      <c r="T1941" s="238" t="s">
        <v>4171</v>
      </c>
      <c r="U1941" s="238" t="s">
        <v>4171</v>
      </c>
      <c r="V1941" s="238" t="s">
        <v>4171</v>
      </c>
      <c r="W1941" s="238" t="s">
        <v>4171</v>
      </c>
      <c r="AB1941" s="238" t="s">
        <v>7213</v>
      </c>
    </row>
    <row r="1942" spans="1:28" x14ac:dyDescent="0.2">
      <c r="A1942" s="238">
        <v>332436</v>
      </c>
      <c r="B1942" s="238" t="s">
        <v>2858</v>
      </c>
      <c r="C1942" s="238" t="s">
        <v>301</v>
      </c>
      <c r="D1942" s="238" t="s">
        <v>864</v>
      </c>
      <c r="H1942" s="238"/>
      <c r="I1942" s="238" t="s">
        <v>4111</v>
      </c>
      <c r="N1942" s="238">
        <v>2000</v>
      </c>
      <c r="V1942" s="238" t="s">
        <v>4171</v>
      </c>
      <c r="W1942" s="238" t="s">
        <v>4171</v>
      </c>
    </row>
    <row r="1943" spans="1:28" x14ac:dyDescent="0.2">
      <c r="A1943" s="238">
        <v>338618</v>
      </c>
      <c r="B1943" s="238" t="s">
        <v>4847</v>
      </c>
      <c r="C1943" s="238" t="s">
        <v>695</v>
      </c>
      <c r="D1943" s="238" t="s">
        <v>864</v>
      </c>
      <c r="E1943" s="238" t="s">
        <v>66</v>
      </c>
      <c r="F1943" s="239">
        <v>33970</v>
      </c>
      <c r="G1943" s="238" t="s">
        <v>84</v>
      </c>
      <c r="H1943" s="238" t="s">
        <v>4110</v>
      </c>
      <c r="I1943" s="238" t="s">
        <v>4111</v>
      </c>
      <c r="J1943" s="238" t="s">
        <v>87</v>
      </c>
      <c r="K1943" s="238">
        <v>2010</v>
      </c>
      <c r="L1943" s="238" t="s">
        <v>99</v>
      </c>
      <c r="X1943" s="238" t="s">
        <v>6638</v>
      </c>
      <c r="Y1943" s="238" t="s">
        <v>6639</v>
      </c>
      <c r="Z1943" s="238" t="s">
        <v>6640</v>
      </c>
      <c r="AA1943" s="238" t="s">
        <v>5125</v>
      </c>
    </row>
    <row r="1944" spans="1:28" x14ac:dyDescent="0.2">
      <c r="A1944" s="238">
        <v>338251</v>
      </c>
      <c r="B1944" s="238" t="s">
        <v>3981</v>
      </c>
      <c r="C1944" s="238" t="s">
        <v>3982</v>
      </c>
      <c r="D1944" s="238" t="s">
        <v>3979</v>
      </c>
      <c r="H1944" s="238"/>
      <c r="I1944" s="238" t="s">
        <v>4111</v>
      </c>
      <c r="N1944" s="238">
        <v>2000</v>
      </c>
      <c r="W1944" s="238" t="s">
        <v>4171</v>
      </c>
    </row>
    <row r="1945" spans="1:28" x14ac:dyDescent="0.2">
      <c r="A1945" s="238">
        <v>334220</v>
      </c>
      <c r="B1945" s="238" t="s">
        <v>1159</v>
      </c>
      <c r="C1945" s="238" t="s">
        <v>198</v>
      </c>
      <c r="D1945" s="238" t="s">
        <v>1160</v>
      </c>
      <c r="H1945" s="238"/>
      <c r="I1945" s="238" t="s">
        <v>4111</v>
      </c>
      <c r="N1945" s="238">
        <v>2000</v>
      </c>
      <c r="U1945" s="238" t="s">
        <v>4171</v>
      </c>
      <c r="V1945" s="238" t="s">
        <v>4171</v>
      </c>
      <c r="W1945" s="238" t="s">
        <v>4171</v>
      </c>
      <c r="AB1945" s="238" t="s">
        <v>7213</v>
      </c>
    </row>
    <row r="1946" spans="1:28" x14ac:dyDescent="0.2">
      <c r="A1946" s="238">
        <v>334445</v>
      </c>
      <c r="B1946" s="238" t="s">
        <v>1654</v>
      </c>
      <c r="C1946" s="238" t="s">
        <v>203</v>
      </c>
      <c r="D1946" s="238" t="s">
        <v>818</v>
      </c>
      <c r="H1946" s="238"/>
      <c r="I1946" s="238" t="s">
        <v>4111</v>
      </c>
      <c r="N1946" s="238">
        <v>2000</v>
      </c>
      <c r="T1946" s="238" t="s">
        <v>4171</v>
      </c>
      <c r="U1946" s="238" t="s">
        <v>4171</v>
      </c>
      <c r="V1946" s="238" t="s">
        <v>4171</v>
      </c>
      <c r="W1946" s="238" t="s">
        <v>4171</v>
      </c>
      <c r="AB1946" s="238" t="s">
        <v>7213</v>
      </c>
    </row>
    <row r="1947" spans="1:28" x14ac:dyDescent="0.2">
      <c r="A1947" s="238">
        <v>335604</v>
      </c>
      <c r="B1947" s="238" t="s">
        <v>1899</v>
      </c>
      <c r="C1947" s="238" t="s">
        <v>1900</v>
      </c>
      <c r="D1947" s="238" t="s">
        <v>818</v>
      </c>
      <c r="H1947" s="238"/>
      <c r="I1947" s="238" t="s">
        <v>4111</v>
      </c>
      <c r="N1947" s="238">
        <v>2000</v>
      </c>
      <c r="U1947" s="238" t="s">
        <v>4171</v>
      </c>
      <c r="V1947" s="238" t="s">
        <v>4171</v>
      </c>
      <c r="W1947" s="238" t="s">
        <v>4171</v>
      </c>
    </row>
    <row r="1948" spans="1:28" x14ac:dyDescent="0.2">
      <c r="A1948" s="238">
        <v>334716</v>
      </c>
      <c r="B1948" s="238" t="s">
        <v>2669</v>
      </c>
      <c r="C1948" s="238" t="s">
        <v>195</v>
      </c>
      <c r="D1948" s="238" t="s">
        <v>818</v>
      </c>
      <c r="H1948" s="238"/>
      <c r="I1948" s="238" t="s">
        <v>4111</v>
      </c>
      <c r="N1948" s="238">
        <v>2000</v>
      </c>
      <c r="S1948" s="238" t="s">
        <v>4171</v>
      </c>
      <c r="T1948" s="238" t="s">
        <v>4171</v>
      </c>
      <c r="U1948" s="238" t="s">
        <v>4171</v>
      </c>
      <c r="V1948" s="238" t="s">
        <v>4171</v>
      </c>
      <c r="W1948" s="238" t="s">
        <v>4171</v>
      </c>
      <c r="AB1948" s="238" t="s">
        <v>7213</v>
      </c>
    </row>
    <row r="1949" spans="1:28" x14ac:dyDescent="0.2">
      <c r="A1949" s="238">
        <v>338691</v>
      </c>
      <c r="B1949" s="238" t="s">
        <v>625</v>
      </c>
      <c r="C1949" s="238" t="s">
        <v>195</v>
      </c>
      <c r="D1949" s="238" t="s">
        <v>818</v>
      </c>
      <c r="E1949" s="238" t="s">
        <v>65</v>
      </c>
      <c r="F1949" s="239">
        <v>30225</v>
      </c>
      <c r="G1949" s="238" t="s">
        <v>4558</v>
      </c>
      <c r="H1949" s="238" t="s">
        <v>4110</v>
      </c>
      <c r="I1949" s="238" t="s">
        <v>4111</v>
      </c>
      <c r="J1949" s="238" t="s">
        <v>85</v>
      </c>
      <c r="K1949" s="238">
        <v>2001</v>
      </c>
      <c r="L1949" s="238" t="s">
        <v>96</v>
      </c>
      <c r="X1949" s="238" t="s">
        <v>6797</v>
      </c>
      <c r="Y1949" s="238" t="s">
        <v>5221</v>
      </c>
      <c r="Z1949" s="238" t="s">
        <v>5532</v>
      </c>
      <c r="AA1949" s="238" t="s">
        <v>6798</v>
      </c>
    </row>
    <row r="1950" spans="1:28" x14ac:dyDescent="0.2">
      <c r="A1950" s="238">
        <v>338551</v>
      </c>
      <c r="B1950" s="238" t="s">
        <v>4793</v>
      </c>
      <c r="C1950" s="238" t="s">
        <v>324</v>
      </c>
      <c r="D1950" s="238" t="s">
        <v>818</v>
      </c>
      <c r="E1950" s="238" t="s">
        <v>66</v>
      </c>
      <c r="F1950" s="239">
        <v>33264</v>
      </c>
      <c r="G1950" s="238" t="s">
        <v>5609</v>
      </c>
      <c r="H1950" s="238" t="s">
        <v>4110</v>
      </c>
      <c r="I1950" s="238" t="s">
        <v>4111</v>
      </c>
      <c r="J1950" s="238" t="s">
        <v>87</v>
      </c>
      <c r="K1950" s="238">
        <v>2008</v>
      </c>
      <c r="L1950" s="238" t="s">
        <v>95</v>
      </c>
      <c r="X1950" s="238" t="s">
        <v>6497</v>
      </c>
      <c r="Y1950" s="238" t="s">
        <v>6498</v>
      </c>
      <c r="Z1950" s="238" t="s">
        <v>6499</v>
      </c>
      <c r="AA1950" s="238" t="s">
        <v>5117</v>
      </c>
    </row>
    <row r="1951" spans="1:28" x14ac:dyDescent="0.2">
      <c r="A1951" s="238">
        <v>332949</v>
      </c>
      <c r="B1951" s="238" t="s">
        <v>2424</v>
      </c>
      <c r="C1951" s="238" t="s">
        <v>589</v>
      </c>
      <c r="D1951" s="238" t="s">
        <v>818</v>
      </c>
      <c r="H1951" s="238"/>
      <c r="I1951" s="238" t="s">
        <v>4111</v>
      </c>
      <c r="N1951" s="238">
        <v>2000</v>
      </c>
      <c r="W1951" s="238" t="s">
        <v>4171</v>
      </c>
    </row>
    <row r="1952" spans="1:28" x14ac:dyDescent="0.2">
      <c r="A1952" s="238">
        <v>338117</v>
      </c>
      <c r="B1952" s="238" t="s">
        <v>3914</v>
      </c>
      <c r="C1952" s="238" t="s">
        <v>890</v>
      </c>
      <c r="D1952" s="238" t="s">
        <v>4741</v>
      </c>
      <c r="H1952" s="238"/>
      <c r="I1952" s="238" t="s">
        <v>4111</v>
      </c>
      <c r="N1952" s="238">
        <v>2000</v>
      </c>
      <c r="W1952" s="238" t="s">
        <v>4171</v>
      </c>
    </row>
    <row r="1953" spans="1:28" x14ac:dyDescent="0.2">
      <c r="A1953" s="238">
        <v>338659</v>
      </c>
      <c r="B1953" s="238" t="s">
        <v>4890</v>
      </c>
      <c r="C1953" s="238" t="s">
        <v>232</v>
      </c>
      <c r="D1953" s="238" t="s">
        <v>4494</v>
      </c>
      <c r="E1953" s="238" t="s">
        <v>65</v>
      </c>
      <c r="F1953" s="239">
        <v>28012</v>
      </c>
      <c r="G1953" s="238" t="s">
        <v>4564</v>
      </c>
      <c r="H1953" s="238" t="s">
        <v>4110</v>
      </c>
      <c r="I1953" s="238" t="s">
        <v>4111</v>
      </c>
      <c r="J1953" s="238" t="s">
        <v>87</v>
      </c>
      <c r="K1953" s="238">
        <v>2007</v>
      </c>
      <c r="L1953" s="238" t="s">
        <v>102</v>
      </c>
      <c r="X1953" s="238" t="s">
        <v>6728</v>
      </c>
      <c r="Y1953" s="238" t="s">
        <v>6729</v>
      </c>
      <c r="Z1953" s="238" t="s">
        <v>6730</v>
      </c>
      <c r="AA1953" s="238" t="s">
        <v>5141</v>
      </c>
    </row>
    <row r="1954" spans="1:28" x14ac:dyDescent="0.2">
      <c r="A1954" s="238">
        <v>338819</v>
      </c>
      <c r="B1954" s="238" t="s">
        <v>5024</v>
      </c>
      <c r="C1954" s="238" t="s">
        <v>498</v>
      </c>
      <c r="D1954" s="238" t="s">
        <v>848</v>
      </c>
      <c r="E1954" s="238" t="s">
        <v>66</v>
      </c>
      <c r="F1954" s="239">
        <v>35498</v>
      </c>
      <c r="G1954" s="238" t="s">
        <v>5970</v>
      </c>
      <c r="H1954" s="238" t="s">
        <v>4110</v>
      </c>
      <c r="I1954" s="238" t="s">
        <v>4111</v>
      </c>
      <c r="J1954" s="238" t="s">
        <v>87</v>
      </c>
      <c r="K1954" s="238">
        <v>2021</v>
      </c>
      <c r="L1954" s="238" t="s">
        <v>84</v>
      </c>
      <c r="X1954" s="238" t="s">
        <v>5320</v>
      </c>
      <c r="AA1954" s="238" t="s">
        <v>7058</v>
      </c>
    </row>
    <row r="1955" spans="1:28" x14ac:dyDescent="0.2">
      <c r="A1955" s="238">
        <v>338211</v>
      </c>
      <c r="B1955" s="238" t="s">
        <v>3966</v>
      </c>
      <c r="C1955" s="238" t="s">
        <v>340</v>
      </c>
      <c r="D1955" s="238" t="s">
        <v>848</v>
      </c>
      <c r="H1955" s="238"/>
      <c r="I1955" s="238" t="s">
        <v>4111</v>
      </c>
      <c r="N1955" s="238">
        <v>2000</v>
      </c>
      <c r="V1955" s="238" t="s">
        <v>4171</v>
      </c>
      <c r="W1955" s="238" t="s">
        <v>4171</v>
      </c>
    </row>
    <row r="1956" spans="1:28" x14ac:dyDescent="0.2">
      <c r="A1956" s="238">
        <v>335070</v>
      </c>
      <c r="B1956" s="238" t="s">
        <v>886</v>
      </c>
      <c r="C1956" s="238" t="s">
        <v>195</v>
      </c>
      <c r="D1956" s="238" t="s">
        <v>848</v>
      </c>
      <c r="H1956" s="238"/>
      <c r="I1956" s="238" t="s">
        <v>4111</v>
      </c>
      <c r="N1956" s="238">
        <v>2000</v>
      </c>
      <c r="U1956" s="238" t="s">
        <v>4171</v>
      </c>
      <c r="V1956" s="238" t="s">
        <v>4171</v>
      </c>
      <c r="W1956" s="238" t="s">
        <v>4171</v>
      </c>
    </row>
    <row r="1957" spans="1:28" x14ac:dyDescent="0.2">
      <c r="A1957" s="238">
        <v>317216</v>
      </c>
      <c r="B1957" s="238" t="s">
        <v>2703</v>
      </c>
      <c r="C1957" s="238" t="s">
        <v>298</v>
      </c>
      <c r="D1957" s="238" t="s">
        <v>346</v>
      </c>
      <c r="H1957" s="238"/>
      <c r="I1957" s="238" t="s">
        <v>4111</v>
      </c>
      <c r="N1957" s="238">
        <v>2000</v>
      </c>
      <c r="V1957" s="238" t="s">
        <v>4171</v>
      </c>
      <c r="W1957" s="238" t="s">
        <v>4171</v>
      </c>
      <c r="AB1957" s="238" t="s">
        <v>7213</v>
      </c>
    </row>
    <row r="1958" spans="1:28" x14ac:dyDescent="0.2">
      <c r="A1958" s="238">
        <v>338118</v>
      </c>
      <c r="B1958" s="238" t="s">
        <v>3915</v>
      </c>
      <c r="C1958" s="238" t="s">
        <v>522</v>
      </c>
      <c r="D1958" s="238" t="s">
        <v>346</v>
      </c>
      <c r="H1958" s="238"/>
      <c r="I1958" s="238" t="s">
        <v>4111</v>
      </c>
      <c r="N1958" s="238">
        <v>2000</v>
      </c>
      <c r="V1958" s="238" t="s">
        <v>4171</v>
      </c>
      <c r="W1958" s="238" t="s">
        <v>4171</v>
      </c>
    </row>
    <row r="1959" spans="1:28" x14ac:dyDescent="0.2">
      <c r="A1959" s="238">
        <v>334482</v>
      </c>
      <c r="B1959" s="238" t="s">
        <v>2613</v>
      </c>
      <c r="C1959" s="238" t="s">
        <v>330</v>
      </c>
      <c r="D1959" s="238" t="s">
        <v>346</v>
      </c>
      <c r="H1959" s="238"/>
      <c r="I1959" s="238" t="s">
        <v>4111</v>
      </c>
      <c r="N1959" s="238">
        <v>2000</v>
      </c>
      <c r="S1959" s="238" t="s">
        <v>4171</v>
      </c>
      <c r="T1959" s="238" t="s">
        <v>4171</v>
      </c>
      <c r="U1959" s="238" t="s">
        <v>4171</v>
      </c>
      <c r="V1959" s="238" t="s">
        <v>4171</v>
      </c>
      <c r="W1959" s="238" t="s">
        <v>4171</v>
      </c>
      <c r="AB1959" s="238" t="s">
        <v>7213</v>
      </c>
    </row>
    <row r="1960" spans="1:28" x14ac:dyDescent="0.2">
      <c r="A1960" s="238">
        <v>334005</v>
      </c>
      <c r="B1960" s="238" t="s">
        <v>2506</v>
      </c>
      <c r="C1960" s="238" t="s">
        <v>2507</v>
      </c>
      <c r="D1960" s="238" t="s">
        <v>346</v>
      </c>
      <c r="H1960" s="238"/>
      <c r="I1960" s="238" t="s">
        <v>4111</v>
      </c>
      <c r="N1960" s="238">
        <v>2000</v>
      </c>
      <c r="S1960" s="238" t="s">
        <v>4171</v>
      </c>
      <c r="T1960" s="238" t="s">
        <v>4171</v>
      </c>
      <c r="U1960" s="238" t="s">
        <v>4171</v>
      </c>
      <c r="V1960" s="238" t="s">
        <v>4171</v>
      </c>
      <c r="W1960" s="238" t="s">
        <v>4171</v>
      </c>
      <c r="AB1960" s="238" t="s">
        <v>7213</v>
      </c>
    </row>
    <row r="1961" spans="1:28" x14ac:dyDescent="0.2">
      <c r="A1961" s="238">
        <v>329214</v>
      </c>
      <c r="B1961" s="238" t="s">
        <v>1265</v>
      </c>
      <c r="C1961" s="238" t="s">
        <v>434</v>
      </c>
      <c r="D1961" s="238" t="s">
        <v>346</v>
      </c>
      <c r="H1961" s="238"/>
      <c r="I1961" s="238" t="s">
        <v>4111</v>
      </c>
      <c r="N1961" s="238">
        <v>2000</v>
      </c>
      <c r="V1961" s="238" t="s">
        <v>4171</v>
      </c>
      <c r="W1961" s="238" t="s">
        <v>4171</v>
      </c>
      <c r="AB1961" s="238" t="s">
        <v>7213</v>
      </c>
    </row>
    <row r="1962" spans="1:28" x14ac:dyDescent="0.2">
      <c r="A1962" s="238">
        <v>336443</v>
      </c>
      <c r="B1962" s="238" t="s">
        <v>3293</v>
      </c>
      <c r="C1962" s="238" t="s">
        <v>295</v>
      </c>
      <c r="D1962" s="238" t="s">
        <v>346</v>
      </c>
      <c r="H1962" s="238"/>
      <c r="I1962" s="238" t="s">
        <v>4111</v>
      </c>
      <c r="N1962" s="238">
        <v>2000</v>
      </c>
      <c r="U1962" s="238" t="s">
        <v>4171</v>
      </c>
      <c r="V1962" s="238" t="s">
        <v>4171</v>
      </c>
      <c r="W1962" s="238" t="s">
        <v>4171</v>
      </c>
    </row>
    <row r="1963" spans="1:28" x14ac:dyDescent="0.2">
      <c r="A1963" s="238">
        <v>306632</v>
      </c>
      <c r="B1963" s="238" t="s">
        <v>2205</v>
      </c>
      <c r="C1963" s="238" t="s">
        <v>195</v>
      </c>
      <c r="D1963" s="238" t="s">
        <v>346</v>
      </c>
      <c r="H1963" s="238"/>
      <c r="I1963" s="238" t="s">
        <v>4111</v>
      </c>
      <c r="N1963" s="238">
        <v>2000</v>
      </c>
      <c r="S1963" s="238" t="s">
        <v>4171</v>
      </c>
      <c r="T1963" s="238" t="s">
        <v>4171</v>
      </c>
      <c r="U1963" s="238" t="s">
        <v>4171</v>
      </c>
      <c r="V1963" s="238" t="s">
        <v>4171</v>
      </c>
      <c r="W1963" s="238" t="s">
        <v>4171</v>
      </c>
      <c r="AB1963" s="238" t="s">
        <v>7213</v>
      </c>
    </row>
    <row r="1964" spans="1:28" x14ac:dyDescent="0.2">
      <c r="A1964" s="238">
        <v>329366</v>
      </c>
      <c r="B1964" s="238" t="s">
        <v>2310</v>
      </c>
      <c r="C1964" s="238" t="s">
        <v>195</v>
      </c>
      <c r="D1964" s="238" t="s">
        <v>346</v>
      </c>
      <c r="H1964" s="238"/>
      <c r="I1964" s="238" t="s">
        <v>4111</v>
      </c>
      <c r="N1964" s="238">
        <v>2000</v>
      </c>
      <c r="S1964" s="238" t="s">
        <v>4171</v>
      </c>
      <c r="T1964" s="238" t="s">
        <v>4171</v>
      </c>
      <c r="U1964" s="238" t="s">
        <v>4171</v>
      </c>
      <c r="V1964" s="238" t="s">
        <v>4171</v>
      </c>
      <c r="W1964" s="238" t="s">
        <v>4171</v>
      </c>
      <c r="AB1964" s="238" t="s">
        <v>7213</v>
      </c>
    </row>
    <row r="1965" spans="1:28" x14ac:dyDescent="0.2">
      <c r="A1965" s="238">
        <v>337229</v>
      </c>
      <c r="B1965" s="238" t="s">
        <v>3421</v>
      </c>
      <c r="C1965" s="238" t="s">
        <v>195</v>
      </c>
      <c r="D1965" s="238" t="s">
        <v>346</v>
      </c>
      <c r="H1965" s="238"/>
      <c r="I1965" s="238" t="s">
        <v>4111</v>
      </c>
      <c r="N1965" s="238">
        <v>2000</v>
      </c>
      <c r="U1965" s="238" t="s">
        <v>4171</v>
      </c>
      <c r="V1965" s="238" t="s">
        <v>4171</v>
      </c>
      <c r="W1965" s="238" t="s">
        <v>4171</v>
      </c>
    </row>
    <row r="1966" spans="1:28" x14ac:dyDescent="0.2">
      <c r="A1966" s="238">
        <v>326910</v>
      </c>
      <c r="B1966" s="238" t="s">
        <v>4482</v>
      </c>
      <c r="C1966" s="238" t="s">
        <v>4439</v>
      </c>
      <c r="D1966" s="238" t="s">
        <v>346</v>
      </c>
      <c r="H1966" s="238"/>
      <c r="I1966" s="238" t="s">
        <v>4111</v>
      </c>
      <c r="N1966" s="238">
        <v>2000</v>
      </c>
      <c r="AB1966" s="238" t="s">
        <v>7214</v>
      </c>
    </row>
    <row r="1967" spans="1:28" x14ac:dyDescent="0.2">
      <c r="A1967" s="238">
        <v>334311</v>
      </c>
      <c r="B1967" s="238" t="s">
        <v>813</v>
      </c>
      <c r="C1967" s="238" t="s">
        <v>351</v>
      </c>
      <c r="D1967" s="238" t="s">
        <v>346</v>
      </c>
      <c r="H1967" s="238"/>
      <c r="I1967" s="238" t="s">
        <v>4111</v>
      </c>
      <c r="N1967" s="238">
        <v>2000</v>
      </c>
      <c r="T1967" s="238" t="s">
        <v>4171</v>
      </c>
      <c r="U1967" s="238" t="s">
        <v>4171</v>
      </c>
      <c r="V1967" s="238" t="s">
        <v>4171</v>
      </c>
      <c r="W1967" s="238" t="s">
        <v>4171</v>
      </c>
      <c r="AB1967" s="238" t="s">
        <v>7213</v>
      </c>
    </row>
    <row r="1968" spans="1:28" x14ac:dyDescent="0.2">
      <c r="A1968" s="238">
        <v>326342</v>
      </c>
      <c r="B1968" s="238" t="s">
        <v>2272</v>
      </c>
      <c r="C1968" s="238" t="s">
        <v>622</v>
      </c>
      <c r="D1968" s="238" t="s">
        <v>844</v>
      </c>
      <c r="H1968" s="238"/>
      <c r="I1968" s="238" t="s">
        <v>4111</v>
      </c>
      <c r="N1968" s="238">
        <v>2000</v>
      </c>
      <c r="S1968" s="238" t="s">
        <v>4171</v>
      </c>
      <c r="T1968" s="238" t="s">
        <v>4171</v>
      </c>
      <c r="U1968" s="238" t="s">
        <v>4171</v>
      </c>
      <c r="V1968" s="238" t="s">
        <v>4171</v>
      </c>
      <c r="W1968" s="238" t="s">
        <v>4171</v>
      </c>
      <c r="AB1968" s="238" t="s">
        <v>7213</v>
      </c>
    </row>
    <row r="1969" spans="1:28" x14ac:dyDescent="0.2">
      <c r="A1969" s="238">
        <v>320316</v>
      </c>
      <c r="B1969" s="238" t="s">
        <v>2224</v>
      </c>
      <c r="C1969" s="238" t="s">
        <v>245</v>
      </c>
      <c r="D1969" s="238" t="s">
        <v>844</v>
      </c>
      <c r="H1969" s="238"/>
      <c r="I1969" s="238" t="s">
        <v>4111</v>
      </c>
      <c r="N1969" s="238">
        <v>2000</v>
      </c>
      <c r="S1969" s="238" t="s">
        <v>4171</v>
      </c>
      <c r="T1969" s="238" t="s">
        <v>4171</v>
      </c>
      <c r="U1969" s="238" t="s">
        <v>4171</v>
      </c>
      <c r="V1969" s="238" t="s">
        <v>4171</v>
      </c>
      <c r="W1969" s="238" t="s">
        <v>4171</v>
      </c>
      <c r="AB1969" s="238" t="s">
        <v>7213</v>
      </c>
    </row>
    <row r="1970" spans="1:28" x14ac:dyDescent="0.2">
      <c r="A1970" s="238">
        <v>336206</v>
      </c>
      <c r="B1970" s="238" t="s">
        <v>3214</v>
      </c>
      <c r="C1970" s="238" t="s">
        <v>1046</v>
      </c>
      <c r="D1970" s="238" t="s">
        <v>844</v>
      </c>
      <c r="H1970" s="238"/>
      <c r="I1970" s="238" t="s">
        <v>4111</v>
      </c>
      <c r="N1970" s="238">
        <v>2000</v>
      </c>
      <c r="U1970" s="238" t="s">
        <v>4171</v>
      </c>
      <c r="V1970" s="238" t="s">
        <v>4171</v>
      </c>
      <c r="W1970" s="238" t="s">
        <v>4171</v>
      </c>
    </row>
    <row r="1971" spans="1:28" x14ac:dyDescent="0.2">
      <c r="A1971" s="238">
        <v>338942</v>
      </c>
      <c r="B1971" s="238" t="s">
        <v>4630</v>
      </c>
      <c r="C1971" s="238" t="s">
        <v>296</v>
      </c>
      <c r="D1971" s="238" t="s">
        <v>844</v>
      </c>
      <c r="E1971" s="238" t="s">
        <v>65</v>
      </c>
      <c r="F1971" s="239">
        <v>33510</v>
      </c>
      <c r="G1971" s="238" t="s">
        <v>84</v>
      </c>
      <c r="H1971" s="238" t="s">
        <v>4110</v>
      </c>
      <c r="I1971" s="238" t="s">
        <v>4111</v>
      </c>
      <c r="J1971" s="238" t="s">
        <v>87</v>
      </c>
      <c r="L1971" s="238" t="s">
        <v>99</v>
      </c>
      <c r="X1971" s="238" t="s">
        <v>7187</v>
      </c>
      <c r="Y1971" s="238" t="s">
        <v>7187</v>
      </c>
      <c r="Z1971" s="238" t="s">
        <v>7188</v>
      </c>
      <c r="AA1971" s="238" t="s">
        <v>5123</v>
      </c>
    </row>
    <row r="1972" spans="1:28" x14ac:dyDescent="0.2">
      <c r="A1972" s="238">
        <v>337370</v>
      </c>
      <c r="B1972" s="238" t="s">
        <v>3550</v>
      </c>
      <c r="C1972" s="238" t="s">
        <v>249</v>
      </c>
      <c r="D1972" s="238" t="s">
        <v>844</v>
      </c>
      <c r="H1972" s="238"/>
      <c r="I1972" s="238" t="s">
        <v>4111</v>
      </c>
      <c r="N1972" s="238">
        <v>2000</v>
      </c>
      <c r="V1972" s="238" t="s">
        <v>4171</v>
      </c>
      <c r="W1972" s="238" t="s">
        <v>4171</v>
      </c>
    </row>
    <row r="1973" spans="1:28" x14ac:dyDescent="0.2">
      <c r="A1973" s="238">
        <v>334011</v>
      </c>
      <c r="B1973" s="238" t="s">
        <v>2509</v>
      </c>
      <c r="C1973" s="238" t="s">
        <v>198</v>
      </c>
      <c r="D1973" s="238" t="s">
        <v>844</v>
      </c>
      <c r="H1973" s="238"/>
      <c r="I1973" s="238" t="s">
        <v>4111</v>
      </c>
      <c r="N1973" s="238">
        <v>2000</v>
      </c>
      <c r="S1973" s="238" t="s">
        <v>4171</v>
      </c>
      <c r="T1973" s="238" t="s">
        <v>4171</v>
      </c>
      <c r="U1973" s="238" t="s">
        <v>4171</v>
      </c>
      <c r="V1973" s="238" t="s">
        <v>4171</v>
      </c>
      <c r="W1973" s="238" t="s">
        <v>4171</v>
      </c>
      <c r="AB1973" s="238" t="s">
        <v>7213</v>
      </c>
    </row>
    <row r="1974" spans="1:28" x14ac:dyDescent="0.2">
      <c r="A1974" s="238">
        <v>338747</v>
      </c>
      <c r="B1974" s="238" t="s">
        <v>4967</v>
      </c>
      <c r="C1974" s="238" t="s">
        <v>295</v>
      </c>
      <c r="D1974" s="238" t="s">
        <v>844</v>
      </c>
      <c r="E1974" s="238" t="s">
        <v>66</v>
      </c>
      <c r="F1974" s="239">
        <v>31338</v>
      </c>
      <c r="G1974" s="238" t="s">
        <v>4021</v>
      </c>
      <c r="H1974" s="238" t="s">
        <v>4110</v>
      </c>
      <c r="I1974" s="238" t="s">
        <v>4111</v>
      </c>
      <c r="J1974" s="238" t="s">
        <v>85</v>
      </c>
      <c r="K1974" s="238">
        <v>2003</v>
      </c>
      <c r="L1974" s="238" t="s">
        <v>84</v>
      </c>
      <c r="X1974" s="238" t="s">
        <v>6916</v>
      </c>
      <c r="Y1974" s="238" t="s">
        <v>6917</v>
      </c>
      <c r="Z1974" s="238" t="s">
        <v>6918</v>
      </c>
      <c r="AA1974" s="238" t="s">
        <v>6919</v>
      </c>
    </row>
    <row r="1975" spans="1:28" x14ac:dyDescent="0.2">
      <c r="A1975" s="238">
        <v>338563</v>
      </c>
      <c r="B1975" s="238" t="s">
        <v>4804</v>
      </c>
      <c r="C1975" s="238" t="s">
        <v>932</v>
      </c>
      <c r="D1975" s="238" t="s">
        <v>844</v>
      </c>
      <c r="E1975" s="238" t="s">
        <v>66</v>
      </c>
      <c r="F1975" s="239">
        <v>36526</v>
      </c>
      <c r="G1975" s="238" t="s">
        <v>93</v>
      </c>
      <c r="H1975" s="238" t="s">
        <v>4110</v>
      </c>
      <c r="I1975" s="238" t="s">
        <v>4111</v>
      </c>
      <c r="J1975" s="238" t="s">
        <v>85</v>
      </c>
      <c r="K1975" s="238">
        <v>2018</v>
      </c>
      <c r="L1975" s="238" t="s">
        <v>84</v>
      </c>
      <c r="X1975" s="238" t="s">
        <v>6524</v>
      </c>
      <c r="Y1975" s="238" t="s">
        <v>6525</v>
      </c>
      <c r="Z1975" s="238" t="s">
        <v>6005</v>
      </c>
      <c r="AA1975" s="238" t="s">
        <v>5368</v>
      </c>
    </row>
    <row r="1976" spans="1:28" x14ac:dyDescent="0.2">
      <c r="A1976" s="238">
        <v>326782</v>
      </c>
      <c r="B1976" s="238" t="s">
        <v>1454</v>
      </c>
      <c r="C1976" s="238" t="s">
        <v>195</v>
      </c>
      <c r="D1976" s="238" t="s">
        <v>844</v>
      </c>
      <c r="H1976" s="238"/>
      <c r="I1976" s="238" t="s">
        <v>4111</v>
      </c>
      <c r="N1976" s="238">
        <v>2000</v>
      </c>
      <c r="W1976" s="238" t="s">
        <v>4171</v>
      </c>
    </row>
    <row r="1977" spans="1:28" x14ac:dyDescent="0.2">
      <c r="A1977" s="238">
        <v>317974</v>
      </c>
      <c r="B1977" s="238" t="s">
        <v>2213</v>
      </c>
      <c r="C1977" s="238" t="s">
        <v>196</v>
      </c>
      <c r="D1977" s="238" t="s">
        <v>844</v>
      </c>
      <c r="H1977" s="238"/>
      <c r="I1977" s="238" t="s">
        <v>4111</v>
      </c>
      <c r="N1977" s="238">
        <v>2000</v>
      </c>
      <c r="S1977" s="238" t="s">
        <v>4171</v>
      </c>
      <c r="T1977" s="238" t="s">
        <v>4171</v>
      </c>
      <c r="U1977" s="238" t="s">
        <v>4171</v>
      </c>
      <c r="V1977" s="238" t="s">
        <v>4171</v>
      </c>
      <c r="W1977" s="238" t="s">
        <v>4171</v>
      </c>
      <c r="AB1977" s="238" t="s">
        <v>7213</v>
      </c>
    </row>
    <row r="1978" spans="1:28" x14ac:dyDescent="0.2">
      <c r="A1978" s="238">
        <v>329899</v>
      </c>
      <c r="B1978" s="238" t="s">
        <v>1487</v>
      </c>
      <c r="C1978" s="238" t="s">
        <v>294</v>
      </c>
      <c r="D1978" s="238" t="s">
        <v>844</v>
      </c>
      <c r="H1978" s="238"/>
      <c r="I1978" s="238" t="s">
        <v>4111</v>
      </c>
      <c r="N1978" s="238">
        <v>2000</v>
      </c>
      <c r="T1978" s="238" t="s">
        <v>4171</v>
      </c>
      <c r="U1978" s="238" t="s">
        <v>4171</v>
      </c>
      <c r="V1978" s="238" t="s">
        <v>4171</v>
      </c>
      <c r="W1978" s="238" t="s">
        <v>4171</v>
      </c>
      <c r="AB1978" s="238" t="s">
        <v>7213</v>
      </c>
    </row>
    <row r="1979" spans="1:28" x14ac:dyDescent="0.2">
      <c r="A1979" s="238">
        <v>326504</v>
      </c>
      <c r="B1979" s="238" t="s">
        <v>1451</v>
      </c>
      <c r="C1979" s="238" t="s">
        <v>198</v>
      </c>
      <c r="D1979" s="238" t="s">
        <v>692</v>
      </c>
      <c r="H1979" s="238"/>
      <c r="I1979" s="238" t="s">
        <v>4111</v>
      </c>
      <c r="N1979" s="238">
        <v>2000</v>
      </c>
      <c r="S1979" s="238" t="s">
        <v>4171</v>
      </c>
      <c r="U1979" s="238" t="s">
        <v>4171</v>
      </c>
      <c r="V1979" s="238" t="s">
        <v>4171</v>
      </c>
      <c r="W1979" s="238" t="s">
        <v>4171</v>
      </c>
      <c r="AB1979" s="238" t="s">
        <v>7213</v>
      </c>
    </row>
    <row r="1980" spans="1:28" x14ac:dyDescent="0.2">
      <c r="A1980" s="238">
        <v>332775</v>
      </c>
      <c r="B1980" s="238" t="s">
        <v>2865</v>
      </c>
      <c r="C1980" s="238" t="s">
        <v>2866</v>
      </c>
      <c r="D1980" s="238" t="s">
        <v>692</v>
      </c>
      <c r="H1980" s="238"/>
      <c r="I1980" s="238" t="s">
        <v>4111</v>
      </c>
      <c r="N1980" s="238">
        <v>2000</v>
      </c>
      <c r="W1980" s="238" t="s">
        <v>4171</v>
      </c>
      <c r="AB1980" s="238" t="s">
        <v>7213</v>
      </c>
    </row>
    <row r="1981" spans="1:28" x14ac:dyDescent="0.2">
      <c r="A1981" s="238">
        <v>329683</v>
      </c>
      <c r="B1981" s="238" t="s">
        <v>2811</v>
      </c>
      <c r="C1981" s="238" t="s">
        <v>196</v>
      </c>
      <c r="D1981" s="238" t="s">
        <v>692</v>
      </c>
      <c r="H1981" s="238"/>
      <c r="I1981" s="238" t="s">
        <v>4111</v>
      </c>
      <c r="N1981" s="238">
        <v>2000</v>
      </c>
      <c r="V1981" s="238" t="s">
        <v>4171</v>
      </c>
      <c r="W1981" s="238" t="s">
        <v>4171</v>
      </c>
      <c r="AB1981" s="238" t="s">
        <v>7213</v>
      </c>
    </row>
    <row r="1982" spans="1:28" x14ac:dyDescent="0.2">
      <c r="A1982" s="238">
        <v>335435</v>
      </c>
      <c r="B1982" s="238" t="s">
        <v>3001</v>
      </c>
      <c r="C1982" s="238" t="s">
        <v>327</v>
      </c>
      <c r="D1982" s="238" t="s">
        <v>692</v>
      </c>
      <c r="H1982" s="238"/>
      <c r="I1982" s="238" t="s">
        <v>4111</v>
      </c>
      <c r="N1982" s="238">
        <v>2000</v>
      </c>
      <c r="W1982" s="238" t="s">
        <v>4171</v>
      </c>
    </row>
    <row r="1983" spans="1:28" x14ac:dyDescent="0.2">
      <c r="A1983" s="238">
        <v>335864</v>
      </c>
      <c r="B1983" s="238" t="s">
        <v>3109</v>
      </c>
      <c r="C1983" s="238" t="s">
        <v>205</v>
      </c>
      <c r="D1983" s="238" t="s">
        <v>692</v>
      </c>
      <c r="H1983" s="238"/>
      <c r="I1983" s="238" t="s">
        <v>4111</v>
      </c>
      <c r="N1983" s="238">
        <v>2000</v>
      </c>
      <c r="U1983" s="238" t="s">
        <v>4171</v>
      </c>
      <c r="V1983" s="238" t="s">
        <v>4171</v>
      </c>
      <c r="W1983" s="238" t="s">
        <v>4171</v>
      </c>
    </row>
    <row r="1984" spans="1:28" x14ac:dyDescent="0.2">
      <c r="A1984" s="238">
        <v>337691</v>
      </c>
      <c r="B1984" s="238" t="s">
        <v>3707</v>
      </c>
      <c r="C1984" s="238" t="s">
        <v>245</v>
      </c>
      <c r="D1984" s="238" t="s">
        <v>3708</v>
      </c>
      <c r="E1984" s="238" t="s">
        <v>65</v>
      </c>
      <c r="H1984" s="238"/>
      <c r="I1984" s="238" t="s">
        <v>4111</v>
      </c>
      <c r="X1984" s="238" t="s">
        <v>5121</v>
      </c>
      <c r="Y1984" s="238" t="s">
        <v>5121</v>
      </c>
    </row>
    <row r="1985" spans="1:28" x14ac:dyDescent="0.2">
      <c r="A1985" s="238">
        <v>334669</v>
      </c>
      <c r="B1985" s="238" t="s">
        <v>4466</v>
      </c>
      <c r="C1985" s="238" t="s">
        <v>331</v>
      </c>
      <c r="D1985" s="238" t="s">
        <v>617</v>
      </c>
      <c r="H1985" s="238"/>
      <c r="I1985" s="238" t="s">
        <v>4111</v>
      </c>
      <c r="N1985" s="238">
        <v>2000</v>
      </c>
      <c r="AB1985" s="238" t="s">
        <v>7214</v>
      </c>
    </row>
    <row r="1986" spans="1:28" x14ac:dyDescent="0.2">
      <c r="A1986" s="238">
        <v>327340</v>
      </c>
      <c r="B1986" s="238" t="s">
        <v>1252</v>
      </c>
      <c r="C1986" s="238" t="s">
        <v>521</v>
      </c>
      <c r="D1986" s="238" t="s">
        <v>617</v>
      </c>
      <c r="H1986" s="238"/>
      <c r="I1986" s="238" t="s">
        <v>4111</v>
      </c>
      <c r="N1986" s="238">
        <v>2000</v>
      </c>
      <c r="U1986" s="238" t="s">
        <v>4171</v>
      </c>
      <c r="V1986" s="238" t="s">
        <v>4171</v>
      </c>
      <c r="W1986" s="238" t="s">
        <v>4171</v>
      </c>
      <c r="AB1986" s="238" t="s">
        <v>7213</v>
      </c>
    </row>
    <row r="1987" spans="1:28" x14ac:dyDescent="0.2">
      <c r="A1987" s="238">
        <v>337446</v>
      </c>
      <c r="B1987" s="238" t="s">
        <v>4507</v>
      </c>
      <c r="C1987" s="238" t="s">
        <v>3460</v>
      </c>
      <c r="D1987" s="238" t="s">
        <v>669</v>
      </c>
      <c r="H1987" s="238"/>
      <c r="I1987" s="238" t="s">
        <v>4111</v>
      </c>
      <c r="N1987" s="238">
        <v>2000</v>
      </c>
      <c r="W1987" s="238" t="s">
        <v>4171</v>
      </c>
    </row>
    <row r="1988" spans="1:28" x14ac:dyDescent="0.2">
      <c r="A1988" s="238">
        <v>330017</v>
      </c>
      <c r="B1988" s="238" t="s">
        <v>1489</v>
      </c>
      <c r="C1988" s="238" t="s">
        <v>516</v>
      </c>
      <c r="D1988" s="238" t="s">
        <v>669</v>
      </c>
      <c r="H1988" s="238"/>
      <c r="I1988" s="238" t="s">
        <v>4111</v>
      </c>
      <c r="N1988" s="238">
        <v>2000</v>
      </c>
      <c r="V1988" s="238" t="s">
        <v>4171</v>
      </c>
      <c r="W1988" s="238" t="s">
        <v>4171</v>
      </c>
      <c r="AB1988" s="238" t="s">
        <v>7213</v>
      </c>
    </row>
    <row r="1989" spans="1:28" x14ac:dyDescent="0.2">
      <c r="A1989" s="238">
        <v>337485</v>
      </c>
      <c r="B1989" s="238" t="s">
        <v>3605</v>
      </c>
      <c r="C1989" s="238" t="s">
        <v>3476</v>
      </c>
      <c r="D1989" s="238" t="s">
        <v>669</v>
      </c>
      <c r="H1989" s="238"/>
      <c r="I1989" s="238" t="s">
        <v>4111</v>
      </c>
      <c r="N1989" s="238">
        <v>2000</v>
      </c>
      <c r="W1989" s="238" t="s">
        <v>4171</v>
      </c>
    </row>
    <row r="1990" spans="1:28" x14ac:dyDescent="0.2">
      <c r="A1990" s="238">
        <v>337983</v>
      </c>
      <c r="B1990" s="238" t="s">
        <v>682</v>
      </c>
      <c r="C1990" s="238" t="s">
        <v>196</v>
      </c>
      <c r="D1990" s="238" t="s">
        <v>669</v>
      </c>
      <c r="E1990" s="238" t="s">
        <v>65</v>
      </c>
      <c r="F1990" s="239">
        <v>34463</v>
      </c>
      <c r="G1990" s="238" t="s">
        <v>5837</v>
      </c>
      <c r="H1990" s="238" t="s">
        <v>4110</v>
      </c>
      <c r="I1990" s="238" t="s">
        <v>4111</v>
      </c>
      <c r="J1990" s="238" t="s">
        <v>85</v>
      </c>
      <c r="L1990" s="238" t="s">
        <v>86</v>
      </c>
      <c r="X1990" s="238" t="s">
        <v>6312</v>
      </c>
      <c r="Y1990" s="238" t="s">
        <v>6312</v>
      </c>
      <c r="Z1990" s="238" t="s">
        <v>6313</v>
      </c>
      <c r="AA1990" s="238" t="s">
        <v>5117</v>
      </c>
    </row>
    <row r="1991" spans="1:28" x14ac:dyDescent="0.2">
      <c r="A1991" s="238">
        <v>335557</v>
      </c>
      <c r="B1991" s="238" t="s">
        <v>1888</v>
      </c>
      <c r="C1991" s="238" t="s">
        <v>296</v>
      </c>
      <c r="D1991" s="238" t="s">
        <v>1067</v>
      </c>
      <c r="H1991" s="238"/>
      <c r="I1991" s="238" t="s">
        <v>4111</v>
      </c>
      <c r="N1991" s="238">
        <v>2000</v>
      </c>
      <c r="U1991" s="238" t="s">
        <v>4171</v>
      </c>
      <c r="V1991" s="238" t="s">
        <v>4171</v>
      </c>
      <c r="W1991" s="238" t="s">
        <v>4171</v>
      </c>
    </row>
    <row r="1992" spans="1:28" x14ac:dyDescent="0.2">
      <c r="A1992" s="238">
        <v>336580</v>
      </c>
      <c r="B1992" s="238" t="s">
        <v>3319</v>
      </c>
      <c r="C1992" s="238" t="s">
        <v>3320</v>
      </c>
      <c r="D1992" s="238" t="s">
        <v>1202</v>
      </c>
      <c r="H1992" s="238"/>
      <c r="I1992" s="238" t="s">
        <v>4111</v>
      </c>
      <c r="N1992" s="238">
        <v>2000</v>
      </c>
      <c r="U1992" s="238" t="s">
        <v>4171</v>
      </c>
      <c r="V1992" s="238" t="s">
        <v>4171</v>
      </c>
      <c r="W1992" s="238" t="s">
        <v>4171</v>
      </c>
    </row>
    <row r="1993" spans="1:28" x14ac:dyDescent="0.2">
      <c r="A1993" s="238">
        <v>338792</v>
      </c>
      <c r="B1993" s="238" t="s">
        <v>5000</v>
      </c>
      <c r="C1993" s="238" t="s">
        <v>195</v>
      </c>
      <c r="D1993" s="238" t="s">
        <v>1202</v>
      </c>
      <c r="E1993" s="238" t="s">
        <v>65</v>
      </c>
      <c r="F1993" s="239">
        <v>32235</v>
      </c>
      <c r="G1993" s="238" t="s">
        <v>4057</v>
      </c>
      <c r="H1993" s="238" t="s">
        <v>4110</v>
      </c>
      <c r="I1993" s="238" t="s">
        <v>4111</v>
      </c>
      <c r="X1993" s="238" t="s">
        <v>7007</v>
      </c>
      <c r="Y1993" s="238" t="s">
        <v>6548</v>
      </c>
      <c r="Z1993" s="238" t="s">
        <v>5530</v>
      </c>
      <c r="AA1993" s="238" t="s">
        <v>5851</v>
      </c>
    </row>
    <row r="1994" spans="1:28" x14ac:dyDescent="0.2">
      <c r="A1994" s="238">
        <v>331366</v>
      </c>
      <c r="B1994" s="238" t="s">
        <v>1282</v>
      </c>
      <c r="C1994" s="238" t="s">
        <v>195</v>
      </c>
      <c r="D1994" s="238" t="s">
        <v>1202</v>
      </c>
      <c r="F1994" s="239">
        <v>28491</v>
      </c>
      <c r="G1994" s="238" t="s">
        <v>4057</v>
      </c>
      <c r="H1994" s="238" t="s">
        <v>4110</v>
      </c>
      <c r="I1994" s="238" t="s">
        <v>4111</v>
      </c>
      <c r="J1994" s="238" t="s">
        <v>87</v>
      </c>
      <c r="L1994" s="238" t="s">
        <v>84</v>
      </c>
      <c r="O1994" s="238">
        <v>2396</v>
      </c>
      <c r="P1994" s="239">
        <v>44601</v>
      </c>
      <c r="Q1994" s="238">
        <v>16000</v>
      </c>
      <c r="X1994" s="238" t="s">
        <v>6025</v>
      </c>
      <c r="Y1994" s="238" t="s">
        <v>6025</v>
      </c>
      <c r="Z1994" s="238" t="s">
        <v>6026</v>
      </c>
      <c r="AA1994" s="238" t="s">
        <v>5125</v>
      </c>
    </row>
    <row r="1995" spans="1:28" x14ac:dyDescent="0.2">
      <c r="A1995" s="238">
        <v>336596</v>
      </c>
      <c r="B1995" s="238" t="s">
        <v>3324</v>
      </c>
      <c r="C1995" s="238" t="s">
        <v>203</v>
      </c>
      <c r="D1995" s="238" t="s">
        <v>207</v>
      </c>
      <c r="H1995" s="238"/>
      <c r="I1995" s="238" t="s">
        <v>4111</v>
      </c>
      <c r="N1995" s="238">
        <v>2000</v>
      </c>
      <c r="U1995" s="238" t="s">
        <v>4171</v>
      </c>
      <c r="V1995" s="238" t="s">
        <v>4171</v>
      </c>
      <c r="W1995" s="238" t="s">
        <v>4171</v>
      </c>
    </row>
    <row r="1996" spans="1:28" x14ac:dyDescent="0.2">
      <c r="A1996" s="238">
        <v>337788</v>
      </c>
      <c r="B1996" s="238" t="s">
        <v>3754</v>
      </c>
      <c r="C1996" s="238" t="s">
        <v>203</v>
      </c>
      <c r="D1996" s="238" t="s">
        <v>207</v>
      </c>
      <c r="H1996" s="238"/>
      <c r="I1996" s="238" t="s">
        <v>4111</v>
      </c>
      <c r="N1996" s="238">
        <v>2000</v>
      </c>
      <c r="W1996" s="238" t="s">
        <v>4171</v>
      </c>
    </row>
    <row r="1997" spans="1:28" x14ac:dyDescent="0.2">
      <c r="A1997" s="238">
        <v>338782</v>
      </c>
      <c r="B1997" s="238" t="s">
        <v>4682</v>
      </c>
      <c r="C1997" s="238" t="s">
        <v>933</v>
      </c>
      <c r="D1997" s="238" t="s">
        <v>207</v>
      </c>
      <c r="E1997" s="238" t="s">
        <v>66</v>
      </c>
      <c r="F1997" s="239">
        <v>34943</v>
      </c>
      <c r="G1997" s="238" t="s">
        <v>4534</v>
      </c>
      <c r="H1997" s="238" t="s">
        <v>4110</v>
      </c>
      <c r="I1997" s="238" t="s">
        <v>4111</v>
      </c>
      <c r="J1997" s="238" t="s">
        <v>85</v>
      </c>
      <c r="K1997" s="238">
        <v>2015</v>
      </c>
      <c r="L1997" s="238" t="s">
        <v>86</v>
      </c>
      <c r="X1997" s="238" t="s">
        <v>5297</v>
      </c>
      <c r="Y1997" s="238" t="s">
        <v>5298</v>
      </c>
      <c r="Z1997" s="238" t="s">
        <v>5299</v>
      </c>
      <c r="AA1997" s="238" t="s">
        <v>5111</v>
      </c>
    </row>
    <row r="1998" spans="1:28" x14ac:dyDescent="0.2">
      <c r="A1998" s="238">
        <v>335849</v>
      </c>
      <c r="B1998" s="238" t="s">
        <v>3102</v>
      </c>
      <c r="C1998" s="238" t="s">
        <v>195</v>
      </c>
      <c r="D1998" s="238" t="s">
        <v>207</v>
      </c>
      <c r="H1998" s="238"/>
      <c r="I1998" s="238" t="s">
        <v>4111</v>
      </c>
      <c r="N1998" s="238">
        <v>2000</v>
      </c>
      <c r="U1998" s="238" t="s">
        <v>4171</v>
      </c>
      <c r="V1998" s="238" t="s">
        <v>4171</v>
      </c>
      <c r="W1998" s="238" t="s">
        <v>4171</v>
      </c>
    </row>
    <row r="1999" spans="1:28" x14ac:dyDescent="0.2">
      <c r="A1999" s="238">
        <v>327925</v>
      </c>
      <c r="B1999" s="238" t="s">
        <v>4193</v>
      </c>
      <c r="C1999" s="238" t="s">
        <v>195</v>
      </c>
      <c r="D1999" s="238" t="s">
        <v>207</v>
      </c>
      <c r="H1999" s="238"/>
      <c r="I1999" s="238" t="s">
        <v>4111</v>
      </c>
      <c r="N1999" s="238">
        <v>2000</v>
      </c>
      <c r="R1999" s="238" t="s">
        <v>4171</v>
      </c>
      <c r="S1999" s="238" t="s">
        <v>4171</v>
      </c>
      <c r="T1999" s="238" t="s">
        <v>4171</v>
      </c>
      <c r="U1999" s="238" t="s">
        <v>4171</v>
      </c>
      <c r="V1999" s="238" t="s">
        <v>4171</v>
      </c>
      <c r="AB1999" s="238" t="s">
        <v>7214</v>
      </c>
    </row>
    <row r="2000" spans="1:28" x14ac:dyDescent="0.2">
      <c r="A2000" s="238">
        <v>338736</v>
      </c>
      <c r="B2000" s="238" t="s">
        <v>4675</v>
      </c>
      <c r="C2000" s="238" t="s">
        <v>3121</v>
      </c>
      <c r="D2000" s="238" t="s">
        <v>207</v>
      </c>
      <c r="E2000" s="238" t="s">
        <v>66</v>
      </c>
      <c r="F2000" s="239">
        <v>32961</v>
      </c>
      <c r="G2000" s="238" t="s">
        <v>84</v>
      </c>
      <c r="H2000" s="238" t="s">
        <v>4110</v>
      </c>
      <c r="I2000" s="238" t="s">
        <v>4111</v>
      </c>
      <c r="J2000" s="238" t="s">
        <v>85</v>
      </c>
      <c r="K2000" s="238">
        <v>2008</v>
      </c>
      <c r="L2000" s="238" t="s">
        <v>86</v>
      </c>
      <c r="X2000" s="238" t="s">
        <v>5275</v>
      </c>
      <c r="Y2000" s="238" t="s">
        <v>5276</v>
      </c>
      <c r="Z2000" s="238" t="s">
        <v>5277</v>
      </c>
      <c r="AA2000" s="238" t="s">
        <v>5278</v>
      </c>
    </row>
    <row r="2001" spans="1:28" x14ac:dyDescent="0.2">
      <c r="A2001" s="238">
        <v>336698</v>
      </c>
      <c r="B2001" s="238" t="s">
        <v>3351</v>
      </c>
      <c r="C2001" s="238" t="s">
        <v>616</v>
      </c>
      <c r="D2001" s="238" t="s">
        <v>3352</v>
      </c>
      <c r="H2001" s="238"/>
      <c r="I2001" s="238" t="s">
        <v>4111</v>
      </c>
      <c r="N2001" s="238">
        <v>2000</v>
      </c>
      <c r="U2001" s="238" t="s">
        <v>4171</v>
      </c>
      <c r="V2001" s="238" t="s">
        <v>4171</v>
      </c>
      <c r="W2001" s="238" t="s">
        <v>4171</v>
      </c>
    </row>
    <row r="2002" spans="1:28" x14ac:dyDescent="0.2">
      <c r="A2002" s="238">
        <v>326416</v>
      </c>
      <c r="B2002" s="238" t="s">
        <v>2757</v>
      </c>
      <c r="C2002" s="238" t="s">
        <v>195</v>
      </c>
      <c r="D2002" s="238" t="s">
        <v>868</v>
      </c>
      <c r="H2002" s="238"/>
      <c r="I2002" s="238" t="s">
        <v>4111</v>
      </c>
      <c r="N2002" s="238">
        <v>2000</v>
      </c>
      <c r="R2002" s="238" t="s">
        <v>4171</v>
      </c>
      <c r="S2002" s="238" t="s">
        <v>4171</v>
      </c>
      <c r="U2002" s="238" t="s">
        <v>4171</v>
      </c>
      <c r="V2002" s="238" t="s">
        <v>4171</v>
      </c>
      <c r="W2002" s="238" t="s">
        <v>4171</v>
      </c>
      <c r="AB2002" s="238" t="s">
        <v>7213</v>
      </c>
    </row>
    <row r="2003" spans="1:28" x14ac:dyDescent="0.2">
      <c r="A2003" s="238">
        <v>331738</v>
      </c>
      <c r="B2003" s="238" t="s">
        <v>1516</v>
      </c>
      <c r="C2003" s="238" t="s">
        <v>267</v>
      </c>
      <c r="D2003" s="238" t="s">
        <v>246</v>
      </c>
      <c r="H2003" s="238"/>
      <c r="I2003" s="238" t="s">
        <v>4111</v>
      </c>
      <c r="N2003" s="238">
        <v>2000</v>
      </c>
      <c r="S2003" s="238" t="s">
        <v>4171</v>
      </c>
      <c r="U2003" s="238" t="s">
        <v>4171</v>
      </c>
      <c r="V2003" s="238" t="s">
        <v>4171</v>
      </c>
      <c r="W2003" s="238" t="s">
        <v>4171</v>
      </c>
      <c r="AB2003" s="238" t="s">
        <v>7213</v>
      </c>
    </row>
    <row r="2004" spans="1:28" x14ac:dyDescent="0.2">
      <c r="A2004" s="238">
        <v>338683</v>
      </c>
      <c r="B2004" s="238" t="s">
        <v>4665</v>
      </c>
      <c r="C2004" s="238" t="s">
        <v>195</v>
      </c>
      <c r="D2004" s="238" t="s">
        <v>246</v>
      </c>
      <c r="E2004" s="238" t="s">
        <v>65</v>
      </c>
      <c r="F2004" s="239">
        <v>32370</v>
      </c>
      <c r="G2004" s="238" t="s">
        <v>84</v>
      </c>
      <c r="H2004" s="238" t="s">
        <v>4110</v>
      </c>
      <c r="I2004" s="238" t="s">
        <v>4111</v>
      </c>
      <c r="J2004" s="238" t="s">
        <v>87</v>
      </c>
      <c r="K2004" s="238">
        <v>2007</v>
      </c>
      <c r="L2004" s="238" t="s">
        <v>84</v>
      </c>
      <c r="X2004" s="238" t="s">
        <v>5243</v>
      </c>
      <c r="Y2004" s="238" t="s">
        <v>5221</v>
      </c>
      <c r="Z2004" s="238" t="s">
        <v>5244</v>
      </c>
      <c r="AA2004" s="238" t="s">
        <v>5123</v>
      </c>
    </row>
    <row r="2005" spans="1:28" x14ac:dyDescent="0.2">
      <c r="A2005" s="238">
        <v>337871</v>
      </c>
      <c r="B2005" s="238" t="s">
        <v>3793</v>
      </c>
      <c r="C2005" s="238" t="s">
        <v>336</v>
      </c>
      <c r="D2005" s="238" t="s">
        <v>3794</v>
      </c>
      <c r="H2005" s="238"/>
      <c r="I2005" s="238" t="s">
        <v>4111</v>
      </c>
      <c r="N2005" s="238">
        <v>2000</v>
      </c>
      <c r="V2005" s="238" t="s">
        <v>4171</v>
      </c>
      <c r="W2005" s="238" t="s">
        <v>4171</v>
      </c>
    </row>
    <row r="2006" spans="1:28" x14ac:dyDescent="0.2">
      <c r="A2006" s="238">
        <v>332153</v>
      </c>
      <c r="B2006" s="238" t="s">
        <v>1758</v>
      </c>
      <c r="C2006" s="238" t="s">
        <v>719</v>
      </c>
      <c r="D2006" s="238" t="s">
        <v>325</v>
      </c>
      <c r="H2006" s="238"/>
      <c r="I2006" s="238" t="s">
        <v>4111</v>
      </c>
      <c r="N2006" s="238">
        <v>2000</v>
      </c>
      <c r="V2006" s="238" t="s">
        <v>4171</v>
      </c>
      <c r="W2006" s="238" t="s">
        <v>4171</v>
      </c>
    </row>
    <row r="2007" spans="1:28" x14ac:dyDescent="0.2">
      <c r="A2007" s="238">
        <v>336105</v>
      </c>
      <c r="B2007" s="238" t="s">
        <v>3183</v>
      </c>
      <c r="C2007" s="238" t="s">
        <v>367</v>
      </c>
      <c r="D2007" s="238" t="s">
        <v>325</v>
      </c>
      <c r="H2007" s="238"/>
      <c r="I2007" s="238" t="s">
        <v>4111</v>
      </c>
      <c r="N2007" s="238">
        <v>2000</v>
      </c>
      <c r="U2007" s="238" t="s">
        <v>4171</v>
      </c>
      <c r="V2007" s="238" t="s">
        <v>4171</v>
      </c>
      <c r="W2007" s="238" t="s">
        <v>4171</v>
      </c>
    </row>
    <row r="2008" spans="1:28" x14ac:dyDescent="0.2">
      <c r="A2008" s="238">
        <v>338831</v>
      </c>
      <c r="B2008" s="238" t="s">
        <v>5032</v>
      </c>
      <c r="C2008" s="238" t="s">
        <v>205</v>
      </c>
      <c r="D2008" s="238" t="s">
        <v>325</v>
      </c>
      <c r="E2008" s="238" t="s">
        <v>65</v>
      </c>
      <c r="F2008" s="239">
        <v>36191</v>
      </c>
      <c r="G2008" s="238" t="s">
        <v>7076</v>
      </c>
      <c r="H2008" s="238" t="s">
        <v>4110</v>
      </c>
      <c r="I2008" s="238" t="s">
        <v>4111</v>
      </c>
      <c r="J2008" s="238" t="s">
        <v>87</v>
      </c>
      <c r="K2008" s="238">
        <v>2018</v>
      </c>
      <c r="L2008" s="238" t="s">
        <v>94</v>
      </c>
      <c r="X2008" s="238" t="s">
        <v>7077</v>
      </c>
      <c r="Y2008" s="238" t="s">
        <v>6446</v>
      </c>
      <c r="Z2008" s="238" t="s">
        <v>7078</v>
      </c>
      <c r="AA2008" s="238" t="s">
        <v>5123</v>
      </c>
    </row>
    <row r="2009" spans="1:28" x14ac:dyDescent="0.2">
      <c r="A2009" s="238">
        <v>335614</v>
      </c>
      <c r="B2009" s="238" t="s">
        <v>3042</v>
      </c>
      <c r="C2009" s="238" t="s">
        <v>330</v>
      </c>
      <c r="D2009" s="238" t="s">
        <v>365</v>
      </c>
      <c r="H2009" s="238"/>
      <c r="I2009" s="238" t="s">
        <v>4111</v>
      </c>
      <c r="N2009" s="238">
        <v>2000</v>
      </c>
      <c r="U2009" s="238" t="s">
        <v>4171</v>
      </c>
      <c r="V2009" s="238" t="s">
        <v>4171</v>
      </c>
      <c r="W2009" s="238" t="s">
        <v>4171</v>
      </c>
    </row>
    <row r="2010" spans="1:28" x14ac:dyDescent="0.2">
      <c r="A2010" s="238">
        <v>332807</v>
      </c>
      <c r="B2010" s="238" t="s">
        <v>4425</v>
      </c>
      <c r="C2010" s="238" t="s">
        <v>494</v>
      </c>
      <c r="D2010" s="238" t="s">
        <v>365</v>
      </c>
      <c r="H2010" s="238"/>
      <c r="I2010" s="238" t="s">
        <v>4111</v>
      </c>
      <c r="N2010" s="238">
        <v>2000</v>
      </c>
      <c r="R2010" s="238" t="s">
        <v>4171</v>
      </c>
      <c r="S2010" s="238" t="s">
        <v>4171</v>
      </c>
      <c r="U2010" s="238" t="s">
        <v>4171</v>
      </c>
      <c r="V2010" s="238" t="s">
        <v>4171</v>
      </c>
      <c r="AB2010" s="238" t="s">
        <v>7214</v>
      </c>
    </row>
    <row r="2011" spans="1:28" x14ac:dyDescent="0.2">
      <c r="A2011" s="238">
        <v>338536</v>
      </c>
      <c r="B2011" s="238" t="s">
        <v>4725</v>
      </c>
      <c r="C2011" s="238" t="s">
        <v>593</v>
      </c>
      <c r="D2011" s="238" t="s">
        <v>365</v>
      </c>
      <c r="E2011" s="238" t="s">
        <v>66</v>
      </c>
      <c r="G2011" s="238" t="s">
        <v>84</v>
      </c>
      <c r="H2011" s="238" t="s">
        <v>4110</v>
      </c>
      <c r="I2011" s="238" t="s">
        <v>4111</v>
      </c>
      <c r="J2011" s="238" t="s">
        <v>87</v>
      </c>
      <c r="K2011" s="238">
        <v>1998</v>
      </c>
      <c r="L2011" s="238" t="s">
        <v>4143</v>
      </c>
      <c r="O2011" s="238">
        <v>3110</v>
      </c>
      <c r="P2011" s="239">
        <v>44616</v>
      </c>
      <c r="Q2011" s="238">
        <v>49000</v>
      </c>
      <c r="X2011" s="238" t="s">
        <v>6066</v>
      </c>
      <c r="Y2011" s="238" t="s">
        <v>6067</v>
      </c>
      <c r="Z2011" s="238" t="s">
        <v>5937</v>
      </c>
      <c r="AA2011" s="238" t="s">
        <v>5622</v>
      </c>
    </row>
    <row r="2012" spans="1:28" x14ac:dyDescent="0.2">
      <c r="A2012" s="238">
        <v>333785</v>
      </c>
      <c r="B2012" s="238" t="s">
        <v>4198</v>
      </c>
      <c r="C2012" s="238" t="s">
        <v>195</v>
      </c>
      <c r="D2012" s="238" t="s">
        <v>365</v>
      </c>
      <c r="H2012" s="238"/>
      <c r="I2012" s="238" t="s">
        <v>4111</v>
      </c>
      <c r="N2012" s="238">
        <v>2000</v>
      </c>
      <c r="AB2012" s="238" t="s">
        <v>7214</v>
      </c>
    </row>
    <row r="2013" spans="1:28" x14ac:dyDescent="0.2">
      <c r="A2013" s="238">
        <v>335471</v>
      </c>
      <c r="B2013" s="238" t="s">
        <v>1866</v>
      </c>
      <c r="C2013" s="238" t="s">
        <v>4715</v>
      </c>
      <c r="D2013" s="238" t="s">
        <v>365</v>
      </c>
      <c r="E2013" s="238" t="s">
        <v>66</v>
      </c>
      <c r="F2013" s="239">
        <v>35817</v>
      </c>
      <c r="G2013" s="238" t="s">
        <v>84</v>
      </c>
      <c r="H2013" s="238" t="s">
        <v>4110</v>
      </c>
      <c r="I2013" s="238" t="s">
        <v>4111</v>
      </c>
      <c r="J2013" s="238" t="s">
        <v>85</v>
      </c>
      <c r="L2013" s="238" t="s">
        <v>84</v>
      </c>
      <c r="X2013" s="238" t="s">
        <v>5683</v>
      </c>
      <c r="Y2013" s="238" t="s">
        <v>5683</v>
      </c>
      <c r="Z2013" s="238" t="s">
        <v>5684</v>
      </c>
      <c r="AA2013" s="238" t="s">
        <v>5130</v>
      </c>
    </row>
    <row r="2014" spans="1:28" x14ac:dyDescent="0.2">
      <c r="A2014" s="238">
        <v>333047</v>
      </c>
      <c r="B2014" s="238" t="s">
        <v>4464</v>
      </c>
      <c r="C2014" s="238" t="s">
        <v>196</v>
      </c>
      <c r="D2014" s="238" t="s">
        <v>365</v>
      </c>
      <c r="H2014" s="238"/>
      <c r="I2014" s="238" t="s">
        <v>4111</v>
      </c>
      <c r="N2014" s="238">
        <v>2000</v>
      </c>
      <c r="AB2014" s="238" t="s">
        <v>7214</v>
      </c>
    </row>
    <row r="2015" spans="1:28" x14ac:dyDescent="0.2">
      <c r="A2015" s="238">
        <v>336591</v>
      </c>
      <c r="B2015" s="238" t="s">
        <v>2149</v>
      </c>
      <c r="C2015" s="238" t="s">
        <v>493</v>
      </c>
      <c r="D2015" s="238" t="s">
        <v>365</v>
      </c>
      <c r="H2015" s="238"/>
      <c r="I2015" s="238" t="s">
        <v>4111</v>
      </c>
      <c r="N2015" s="238">
        <v>2000</v>
      </c>
      <c r="U2015" s="238" t="s">
        <v>4171</v>
      </c>
      <c r="V2015" s="238" t="s">
        <v>4171</v>
      </c>
      <c r="W2015" s="238" t="s">
        <v>4171</v>
      </c>
    </row>
    <row r="2016" spans="1:28" x14ac:dyDescent="0.2">
      <c r="A2016" s="238">
        <v>338511</v>
      </c>
      <c r="B2016" s="238" t="s">
        <v>4760</v>
      </c>
      <c r="C2016" s="238" t="s">
        <v>734</v>
      </c>
      <c r="D2016" s="238" t="s">
        <v>365</v>
      </c>
      <c r="E2016" s="238" t="s">
        <v>66</v>
      </c>
      <c r="F2016" s="239">
        <v>27022</v>
      </c>
      <c r="G2016" s="238" t="s">
        <v>84</v>
      </c>
      <c r="H2016" s="238" t="s">
        <v>4110</v>
      </c>
      <c r="I2016" s="238" t="s">
        <v>4111</v>
      </c>
      <c r="J2016" s="238" t="s">
        <v>87</v>
      </c>
      <c r="K2016" s="238">
        <v>1991</v>
      </c>
      <c r="L2016" s="238" t="s">
        <v>84</v>
      </c>
      <c r="X2016" s="238" t="s">
        <v>6409</v>
      </c>
      <c r="Y2016" s="238" t="s">
        <v>6410</v>
      </c>
      <c r="Z2016" s="238" t="s">
        <v>5990</v>
      </c>
      <c r="AA2016" s="238" t="s">
        <v>5130</v>
      </c>
    </row>
    <row r="2017" spans="1:28" x14ac:dyDescent="0.2">
      <c r="A2017" s="238">
        <v>338554</v>
      </c>
      <c r="B2017" s="238" t="s">
        <v>4795</v>
      </c>
      <c r="C2017" s="238" t="s">
        <v>533</v>
      </c>
      <c r="D2017" s="238" t="s">
        <v>365</v>
      </c>
      <c r="E2017" s="238" t="s">
        <v>66</v>
      </c>
      <c r="F2017" s="239">
        <v>33491</v>
      </c>
      <c r="G2017" s="238" t="s">
        <v>4595</v>
      </c>
      <c r="H2017" s="238" t="s">
        <v>4110</v>
      </c>
      <c r="I2017" s="238" t="s">
        <v>4111</v>
      </c>
      <c r="J2017" s="238" t="s">
        <v>85</v>
      </c>
      <c r="K2017" s="238">
        <v>2010</v>
      </c>
      <c r="L2017" s="238" t="s">
        <v>84</v>
      </c>
      <c r="X2017" s="238" t="s">
        <v>6504</v>
      </c>
      <c r="Y2017" s="238" t="s">
        <v>6505</v>
      </c>
      <c r="Z2017" s="238" t="s">
        <v>5990</v>
      </c>
      <c r="AA2017" s="238" t="s">
        <v>5111</v>
      </c>
    </row>
    <row r="2018" spans="1:28" x14ac:dyDescent="0.2">
      <c r="A2018" s="238">
        <v>335139</v>
      </c>
      <c r="B2018" s="238" t="s">
        <v>2901</v>
      </c>
      <c r="C2018" s="238" t="s">
        <v>195</v>
      </c>
      <c r="D2018" s="238" t="s">
        <v>1111</v>
      </c>
      <c r="H2018" s="238"/>
      <c r="I2018" s="238" t="s">
        <v>4111</v>
      </c>
      <c r="N2018" s="238">
        <v>2000</v>
      </c>
      <c r="U2018" s="238" t="s">
        <v>4171</v>
      </c>
      <c r="V2018" s="238" t="s">
        <v>4171</v>
      </c>
      <c r="W2018" s="238" t="s">
        <v>4171</v>
      </c>
    </row>
    <row r="2019" spans="1:28" x14ac:dyDescent="0.2">
      <c r="A2019" s="238">
        <v>334344</v>
      </c>
      <c r="B2019" s="238" t="s">
        <v>2582</v>
      </c>
      <c r="C2019" s="238" t="s">
        <v>195</v>
      </c>
      <c r="D2019" s="238" t="s">
        <v>1915</v>
      </c>
      <c r="H2019" s="238"/>
      <c r="I2019" s="238" t="s">
        <v>4111</v>
      </c>
      <c r="N2019" s="238">
        <v>2000</v>
      </c>
      <c r="S2019" s="238" t="s">
        <v>4171</v>
      </c>
      <c r="T2019" s="238" t="s">
        <v>4171</v>
      </c>
      <c r="U2019" s="238" t="s">
        <v>4171</v>
      </c>
      <c r="V2019" s="238" t="s">
        <v>4171</v>
      </c>
      <c r="W2019" s="238" t="s">
        <v>4171</v>
      </c>
      <c r="AB2019" s="238" t="s">
        <v>7213</v>
      </c>
    </row>
    <row r="2020" spans="1:28" x14ac:dyDescent="0.2">
      <c r="A2020" s="238">
        <v>338885</v>
      </c>
      <c r="B2020" s="238" t="s">
        <v>5083</v>
      </c>
      <c r="C2020" s="238" t="s">
        <v>4585</v>
      </c>
      <c r="D2020" s="238" t="s">
        <v>5084</v>
      </c>
      <c r="E2020" s="238" t="s">
        <v>65</v>
      </c>
      <c r="F2020" s="239">
        <v>33112</v>
      </c>
      <c r="G2020" s="238" t="s">
        <v>7174</v>
      </c>
      <c r="H2020" s="238" t="s">
        <v>4110</v>
      </c>
      <c r="I2020" s="238" t="s">
        <v>4111</v>
      </c>
      <c r="J2020" s="238" t="s">
        <v>5335</v>
      </c>
      <c r="L2020" s="238" t="s">
        <v>100</v>
      </c>
      <c r="X2020" s="238" t="s">
        <v>7175</v>
      </c>
      <c r="Y2020" s="238" t="s">
        <v>7175</v>
      </c>
      <c r="Z2020" s="238" t="s">
        <v>7176</v>
      </c>
      <c r="AA2020" s="238" t="s">
        <v>5111</v>
      </c>
    </row>
    <row r="2021" spans="1:28" x14ac:dyDescent="0.2">
      <c r="A2021" s="238">
        <v>328438</v>
      </c>
      <c r="B2021" s="238" t="s">
        <v>4308</v>
      </c>
      <c r="C2021" s="238" t="s">
        <v>4309</v>
      </c>
      <c r="D2021" s="238" t="s">
        <v>753</v>
      </c>
      <c r="H2021" s="238"/>
      <c r="I2021" s="238" t="s">
        <v>4111</v>
      </c>
      <c r="N2021" s="238">
        <v>2000</v>
      </c>
      <c r="AB2021" s="238" t="s">
        <v>7214</v>
      </c>
    </row>
    <row r="2022" spans="1:28" x14ac:dyDescent="0.2">
      <c r="A2022" s="238">
        <v>337795</v>
      </c>
      <c r="B2022" s="238" t="s">
        <v>3758</v>
      </c>
      <c r="C2022" s="238" t="s">
        <v>1817</v>
      </c>
      <c r="D2022" s="238" t="s">
        <v>753</v>
      </c>
      <c r="H2022" s="238"/>
      <c r="I2022" s="238" t="s">
        <v>4111</v>
      </c>
      <c r="N2022" s="238">
        <v>2000</v>
      </c>
      <c r="W2022" s="238" t="s">
        <v>4171</v>
      </c>
    </row>
    <row r="2023" spans="1:28" x14ac:dyDescent="0.2">
      <c r="A2023" s="238">
        <v>332786</v>
      </c>
      <c r="B2023" s="238" t="s">
        <v>2413</v>
      </c>
      <c r="C2023" s="238" t="s">
        <v>384</v>
      </c>
      <c r="D2023" s="238" t="s">
        <v>753</v>
      </c>
      <c r="E2023" s="238" t="s">
        <v>65</v>
      </c>
      <c r="F2023" s="239">
        <v>35451</v>
      </c>
      <c r="G2023" s="238" t="s">
        <v>5364</v>
      </c>
      <c r="H2023" s="238" t="s">
        <v>4110</v>
      </c>
      <c r="I2023" s="238" t="s">
        <v>4111</v>
      </c>
      <c r="J2023" s="238" t="s">
        <v>87</v>
      </c>
      <c r="L2023" s="238" t="s">
        <v>84</v>
      </c>
      <c r="X2023" s="238" t="s">
        <v>5365</v>
      </c>
      <c r="Y2023" s="238" t="s">
        <v>5365</v>
      </c>
      <c r="Z2023" s="238" t="s">
        <v>5366</v>
      </c>
      <c r="AA2023" s="238" t="s">
        <v>5367</v>
      </c>
      <c r="AB2023" s="238" t="s">
        <v>7213</v>
      </c>
    </row>
    <row r="2024" spans="1:28" x14ac:dyDescent="0.2">
      <c r="A2024" s="238">
        <v>331467</v>
      </c>
      <c r="B2024" s="238" t="s">
        <v>2361</v>
      </c>
      <c r="C2024" s="238" t="s">
        <v>249</v>
      </c>
      <c r="D2024" s="238" t="s">
        <v>753</v>
      </c>
      <c r="H2024" s="238"/>
      <c r="I2024" s="238" t="s">
        <v>4111</v>
      </c>
      <c r="N2024" s="238">
        <v>2000</v>
      </c>
      <c r="S2024" s="238" t="s">
        <v>4171</v>
      </c>
      <c r="T2024" s="238" t="s">
        <v>4171</v>
      </c>
      <c r="U2024" s="238" t="s">
        <v>4171</v>
      </c>
      <c r="V2024" s="238" t="s">
        <v>4171</v>
      </c>
      <c r="W2024" s="238" t="s">
        <v>4171</v>
      </c>
      <c r="AB2024" s="238" t="s">
        <v>7213</v>
      </c>
    </row>
    <row r="2025" spans="1:28" x14ac:dyDescent="0.2">
      <c r="A2025" s="238">
        <v>338780</v>
      </c>
      <c r="B2025" s="238" t="s">
        <v>4988</v>
      </c>
      <c r="C2025" s="238" t="s">
        <v>420</v>
      </c>
      <c r="D2025" s="238" t="s">
        <v>753</v>
      </c>
      <c r="E2025" s="238" t="s">
        <v>66</v>
      </c>
      <c r="F2025" s="239">
        <v>30081</v>
      </c>
      <c r="G2025" s="238" t="s">
        <v>4030</v>
      </c>
      <c r="H2025" s="238" t="s">
        <v>4110</v>
      </c>
      <c r="I2025" s="238" t="s">
        <v>4111</v>
      </c>
      <c r="J2025" s="238" t="s">
        <v>85</v>
      </c>
      <c r="K2025" s="238">
        <v>2001</v>
      </c>
      <c r="L2025" s="238" t="s">
        <v>86</v>
      </c>
      <c r="X2025" s="238" t="s">
        <v>6978</v>
      </c>
      <c r="Y2025" s="238" t="s">
        <v>6979</v>
      </c>
      <c r="Z2025" s="238" t="s">
        <v>6980</v>
      </c>
      <c r="AA2025" s="238" t="s">
        <v>5943</v>
      </c>
    </row>
    <row r="2026" spans="1:28" x14ac:dyDescent="0.2">
      <c r="A2026" s="238">
        <v>335942</v>
      </c>
      <c r="B2026" s="238" t="s">
        <v>526</v>
      </c>
      <c r="C2026" s="238" t="s">
        <v>267</v>
      </c>
      <c r="D2026" s="238" t="s">
        <v>1053</v>
      </c>
      <c r="H2026" s="238"/>
      <c r="I2026" s="238" t="s">
        <v>4111</v>
      </c>
      <c r="N2026" s="238">
        <v>2000</v>
      </c>
      <c r="U2026" s="238" t="s">
        <v>4171</v>
      </c>
      <c r="V2026" s="238" t="s">
        <v>4171</v>
      </c>
      <c r="W2026" s="238" t="s">
        <v>4171</v>
      </c>
    </row>
    <row r="2027" spans="1:28" x14ac:dyDescent="0.2">
      <c r="A2027" s="238">
        <v>338095</v>
      </c>
      <c r="B2027" s="238" t="s">
        <v>3904</v>
      </c>
      <c r="C2027" s="238" t="s">
        <v>231</v>
      </c>
      <c r="D2027" s="238" t="s">
        <v>1868</v>
      </c>
      <c r="H2027" s="238"/>
      <c r="I2027" s="238" t="s">
        <v>4111</v>
      </c>
      <c r="N2027" s="238">
        <v>2000</v>
      </c>
      <c r="W2027" s="238" t="s">
        <v>4171</v>
      </c>
    </row>
    <row r="2028" spans="1:28" x14ac:dyDescent="0.2">
      <c r="A2028" s="238">
        <v>335474</v>
      </c>
      <c r="B2028" s="238" t="s">
        <v>1867</v>
      </c>
      <c r="C2028" s="238" t="s">
        <v>327</v>
      </c>
      <c r="D2028" s="238" t="s">
        <v>1868</v>
      </c>
      <c r="E2028" s="238" t="s">
        <v>65</v>
      </c>
      <c r="F2028" s="239">
        <v>32034</v>
      </c>
      <c r="G2028" s="238" t="s">
        <v>5124</v>
      </c>
      <c r="H2028" s="238" t="s">
        <v>4110</v>
      </c>
      <c r="I2028" s="238" t="s">
        <v>4111</v>
      </c>
      <c r="J2028" s="238" t="s">
        <v>87</v>
      </c>
      <c r="L2028" s="238" t="s">
        <v>84</v>
      </c>
      <c r="X2028" s="238" t="s">
        <v>5685</v>
      </c>
      <c r="Y2028" s="238" t="s">
        <v>5685</v>
      </c>
      <c r="Z2028" s="238" t="s">
        <v>5686</v>
      </c>
      <c r="AA2028" s="238" t="s">
        <v>5368</v>
      </c>
    </row>
    <row r="2029" spans="1:28" x14ac:dyDescent="0.2">
      <c r="A2029" s="238">
        <v>337929</v>
      </c>
      <c r="B2029" s="238" t="s">
        <v>3823</v>
      </c>
      <c r="C2029" s="238" t="s">
        <v>3824</v>
      </c>
      <c r="D2029" s="238" t="s">
        <v>3825</v>
      </c>
      <c r="H2029" s="238"/>
      <c r="I2029" s="238" t="s">
        <v>4111</v>
      </c>
      <c r="N2029" s="238">
        <v>2000</v>
      </c>
      <c r="V2029" s="238" t="s">
        <v>4171</v>
      </c>
      <c r="W2029" s="238" t="s">
        <v>4171</v>
      </c>
    </row>
    <row r="2030" spans="1:28" x14ac:dyDescent="0.2">
      <c r="A2030" s="238">
        <v>334064</v>
      </c>
      <c r="B2030" s="238" t="s">
        <v>2522</v>
      </c>
      <c r="C2030" s="238" t="s">
        <v>569</v>
      </c>
      <c r="D2030" s="238" t="s">
        <v>2523</v>
      </c>
      <c r="H2030" s="238"/>
      <c r="I2030" s="238" t="s">
        <v>4111</v>
      </c>
      <c r="N2030" s="238">
        <v>2000</v>
      </c>
      <c r="S2030" s="238" t="s">
        <v>4171</v>
      </c>
      <c r="T2030" s="238" t="s">
        <v>4171</v>
      </c>
      <c r="U2030" s="238" t="s">
        <v>4171</v>
      </c>
      <c r="V2030" s="238" t="s">
        <v>4171</v>
      </c>
      <c r="W2030" s="238" t="s">
        <v>4171</v>
      </c>
      <c r="AB2030" s="238" t="s">
        <v>7213</v>
      </c>
    </row>
    <row r="2031" spans="1:28" x14ac:dyDescent="0.2">
      <c r="A2031" s="238">
        <v>331637</v>
      </c>
      <c r="B2031" s="238" t="s">
        <v>2843</v>
      </c>
      <c r="C2031" s="238" t="s">
        <v>660</v>
      </c>
      <c r="D2031" s="238" t="s">
        <v>2523</v>
      </c>
      <c r="H2031" s="238"/>
      <c r="I2031" s="238" t="s">
        <v>4111</v>
      </c>
      <c r="N2031" s="238">
        <v>2000</v>
      </c>
      <c r="R2031" s="238" t="s">
        <v>4171</v>
      </c>
      <c r="S2031" s="238" t="s">
        <v>4171</v>
      </c>
      <c r="U2031" s="238" t="s">
        <v>4171</v>
      </c>
      <c r="V2031" s="238" t="s">
        <v>4171</v>
      </c>
      <c r="W2031" s="238" t="s">
        <v>4171</v>
      </c>
      <c r="AB2031" s="238" t="s">
        <v>7213</v>
      </c>
    </row>
    <row r="2032" spans="1:28" x14ac:dyDescent="0.2">
      <c r="A2032" s="238">
        <v>334214</v>
      </c>
      <c r="B2032" s="238" t="s">
        <v>2552</v>
      </c>
      <c r="C2032" s="238" t="s">
        <v>878</v>
      </c>
      <c r="D2032" s="238" t="s">
        <v>823</v>
      </c>
      <c r="H2032" s="238"/>
      <c r="I2032" s="238" t="s">
        <v>4111</v>
      </c>
      <c r="N2032" s="238">
        <v>2000</v>
      </c>
      <c r="S2032" s="238" t="s">
        <v>4171</v>
      </c>
      <c r="T2032" s="238" t="s">
        <v>4171</v>
      </c>
      <c r="U2032" s="238" t="s">
        <v>4171</v>
      </c>
      <c r="V2032" s="238" t="s">
        <v>4171</v>
      </c>
      <c r="W2032" s="238" t="s">
        <v>4171</v>
      </c>
      <c r="AB2032" s="238" t="s">
        <v>7213</v>
      </c>
    </row>
    <row r="2033" spans="1:28" x14ac:dyDescent="0.2">
      <c r="A2033" s="238">
        <v>331897</v>
      </c>
      <c r="B2033" s="238" t="s">
        <v>2385</v>
      </c>
      <c r="C2033" s="238" t="s">
        <v>544</v>
      </c>
      <c r="D2033" s="238" t="s">
        <v>823</v>
      </c>
      <c r="H2033" s="238"/>
      <c r="I2033" s="238" t="s">
        <v>4111</v>
      </c>
      <c r="N2033" s="238">
        <v>2000</v>
      </c>
      <c r="S2033" s="238" t="s">
        <v>4171</v>
      </c>
      <c r="T2033" s="238" t="s">
        <v>4171</v>
      </c>
      <c r="U2033" s="238" t="s">
        <v>4171</v>
      </c>
      <c r="V2033" s="238" t="s">
        <v>4171</v>
      </c>
      <c r="W2033" s="238" t="s">
        <v>4171</v>
      </c>
      <c r="AB2033" s="238" t="s">
        <v>7213</v>
      </c>
    </row>
    <row r="2034" spans="1:28" x14ac:dyDescent="0.2">
      <c r="A2034" s="238">
        <v>333971</v>
      </c>
      <c r="B2034" s="238" t="s">
        <v>2496</v>
      </c>
      <c r="C2034" s="238" t="s">
        <v>267</v>
      </c>
      <c r="D2034" s="238" t="s">
        <v>208</v>
      </c>
      <c r="H2034" s="238"/>
      <c r="I2034" s="238" t="s">
        <v>4111</v>
      </c>
      <c r="N2034" s="238">
        <v>2000</v>
      </c>
      <c r="S2034" s="238" t="s">
        <v>4171</v>
      </c>
      <c r="T2034" s="238" t="s">
        <v>4171</v>
      </c>
      <c r="U2034" s="238" t="s">
        <v>4171</v>
      </c>
      <c r="V2034" s="238" t="s">
        <v>4171</v>
      </c>
      <c r="W2034" s="238" t="s">
        <v>4171</v>
      </c>
      <c r="AB2034" s="238" t="s">
        <v>7213</v>
      </c>
    </row>
    <row r="2035" spans="1:28" x14ac:dyDescent="0.2">
      <c r="A2035" s="238">
        <v>333900</v>
      </c>
      <c r="B2035" s="238" t="s">
        <v>2482</v>
      </c>
      <c r="C2035" s="238" t="s">
        <v>485</v>
      </c>
      <c r="D2035" s="238" t="s">
        <v>395</v>
      </c>
      <c r="H2035" s="238"/>
      <c r="I2035" s="238" t="s">
        <v>4111</v>
      </c>
      <c r="N2035" s="238">
        <v>2000</v>
      </c>
      <c r="S2035" s="238" t="s">
        <v>4171</v>
      </c>
      <c r="T2035" s="238" t="s">
        <v>4171</v>
      </c>
      <c r="U2035" s="238" t="s">
        <v>4171</v>
      </c>
      <c r="V2035" s="238" t="s">
        <v>4171</v>
      </c>
      <c r="W2035" s="238" t="s">
        <v>4171</v>
      </c>
      <c r="AB2035" s="238" t="s">
        <v>7213</v>
      </c>
    </row>
    <row r="2036" spans="1:28" x14ac:dyDescent="0.2">
      <c r="A2036" s="238">
        <v>335690</v>
      </c>
      <c r="B2036" s="238" t="s">
        <v>1413</v>
      </c>
      <c r="C2036" s="238" t="s">
        <v>245</v>
      </c>
      <c r="D2036" s="238" t="s">
        <v>395</v>
      </c>
      <c r="H2036" s="238"/>
      <c r="I2036" s="238" t="s">
        <v>4111</v>
      </c>
      <c r="N2036" s="238">
        <v>2000</v>
      </c>
      <c r="V2036" s="238" t="s">
        <v>4171</v>
      </c>
      <c r="W2036" s="238" t="s">
        <v>4171</v>
      </c>
    </row>
    <row r="2037" spans="1:28" x14ac:dyDescent="0.2">
      <c r="A2037" s="238">
        <v>337455</v>
      </c>
      <c r="B2037" s="238" t="s">
        <v>3592</v>
      </c>
      <c r="C2037" s="238" t="s">
        <v>195</v>
      </c>
      <c r="D2037" s="238" t="s">
        <v>395</v>
      </c>
      <c r="H2037" s="238"/>
      <c r="I2037" s="238" t="s">
        <v>4111</v>
      </c>
      <c r="N2037" s="238">
        <v>2000</v>
      </c>
      <c r="W2037" s="238" t="s">
        <v>4171</v>
      </c>
    </row>
    <row r="2038" spans="1:28" x14ac:dyDescent="0.2">
      <c r="A2038" s="238">
        <v>338613</v>
      </c>
      <c r="B2038" s="238" t="s">
        <v>4843</v>
      </c>
      <c r="C2038" s="238" t="s">
        <v>364</v>
      </c>
      <c r="D2038" s="238" t="s">
        <v>395</v>
      </c>
      <c r="E2038" s="238" t="s">
        <v>66</v>
      </c>
      <c r="F2038" s="239">
        <v>30822</v>
      </c>
      <c r="G2038" s="238" t="s">
        <v>84</v>
      </c>
      <c r="H2038" s="238" t="s">
        <v>4113</v>
      </c>
      <c r="I2038" s="238" t="s">
        <v>4111</v>
      </c>
      <c r="J2038" s="238" t="s">
        <v>87</v>
      </c>
      <c r="K2038" s="238">
        <v>2002</v>
      </c>
      <c r="L2038" s="238" t="s">
        <v>86</v>
      </c>
      <c r="X2038" s="238" t="s">
        <v>6624</v>
      </c>
      <c r="Y2038" s="238" t="s">
        <v>6625</v>
      </c>
      <c r="Z2038" s="238" t="s">
        <v>6626</v>
      </c>
      <c r="AA2038" s="238" t="s">
        <v>5961</v>
      </c>
    </row>
    <row r="2039" spans="1:28" x14ac:dyDescent="0.2">
      <c r="A2039" s="238">
        <v>319274</v>
      </c>
      <c r="B2039" s="238" t="s">
        <v>2709</v>
      </c>
      <c r="C2039" s="238" t="s">
        <v>203</v>
      </c>
      <c r="D2039" s="238" t="s">
        <v>279</v>
      </c>
      <c r="H2039" s="238"/>
      <c r="I2039" s="238" t="s">
        <v>4111</v>
      </c>
      <c r="N2039" s="238">
        <v>2000</v>
      </c>
      <c r="R2039" s="238" t="s">
        <v>4171</v>
      </c>
      <c r="S2039" s="238" t="s">
        <v>4171</v>
      </c>
      <c r="U2039" s="238" t="s">
        <v>4171</v>
      </c>
      <c r="V2039" s="238" t="s">
        <v>4171</v>
      </c>
      <c r="W2039" s="238" t="s">
        <v>4171</v>
      </c>
      <c r="AB2039" s="238" t="s">
        <v>7213</v>
      </c>
    </row>
    <row r="2040" spans="1:28" x14ac:dyDescent="0.2">
      <c r="A2040" s="238">
        <v>338514</v>
      </c>
      <c r="B2040" s="238" t="s">
        <v>4762</v>
      </c>
      <c r="C2040" s="238" t="s">
        <v>315</v>
      </c>
      <c r="D2040" s="238" t="s">
        <v>279</v>
      </c>
      <c r="E2040" s="238" t="s">
        <v>66</v>
      </c>
      <c r="F2040" s="239">
        <v>33270</v>
      </c>
      <c r="G2040" s="238" t="s">
        <v>5528</v>
      </c>
      <c r="H2040" s="238" t="s">
        <v>4110</v>
      </c>
      <c r="I2040" s="238" t="s">
        <v>4111</v>
      </c>
      <c r="J2040" s="238" t="s">
        <v>85</v>
      </c>
      <c r="K2040" s="238">
        <v>2009</v>
      </c>
      <c r="L2040" s="238" t="s">
        <v>99</v>
      </c>
      <c r="X2040" s="238" t="s">
        <v>6416</v>
      </c>
      <c r="Y2040" s="238" t="s">
        <v>6417</v>
      </c>
      <c r="Z2040" s="238" t="s">
        <v>6418</v>
      </c>
      <c r="AA2040" s="238" t="s">
        <v>5109</v>
      </c>
    </row>
    <row r="2041" spans="1:28" x14ac:dyDescent="0.2">
      <c r="A2041" s="238">
        <v>334315</v>
      </c>
      <c r="B2041" s="238" t="s">
        <v>4351</v>
      </c>
      <c r="C2041" s="238" t="s">
        <v>4352</v>
      </c>
      <c r="D2041" s="238" t="s">
        <v>279</v>
      </c>
      <c r="H2041" s="238"/>
      <c r="I2041" s="238" t="s">
        <v>4111</v>
      </c>
      <c r="N2041" s="238">
        <v>2000</v>
      </c>
      <c r="S2041" s="238" t="s">
        <v>4171</v>
      </c>
      <c r="T2041" s="238" t="s">
        <v>4171</v>
      </c>
      <c r="U2041" s="238" t="s">
        <v>4171</v>
      </c>
      <c r="V2041" s="238" t="s">
        <v>4171</v>
      </c>
      <c r="AB2041" s="238" t="s">
        <v>7214</v>
      </c>
    </row>
    <row r="2042" spans="1:28" x14ac:dyDescent="0.2">
      <c r="A2042" s="238">
        <v>329782</v>
      </c>
      <c r="B2042" s="238" t="s">
        <v>4316</v>
      </c>
      <c r="C2042" s="238" t="s">
        <v>307</v>
      </c>
      <c r="D2042" s="238" t="s">
        <v>279</v>
      </c>
      <c r="H2042" s="238"/>
      <c r="I2042" s="238" t="s">
        <v>4111</v>
      </c>
      <c r="N2042" s="238">
        <v>2000</v>
      </c>
      <c r="AB2042" s="238" t="s">
        <v>7214</v>
      </c>
    </row>
    <row r="2043" spans="1:28" x14ac:dyDescent="0.2">
      <c r="A2043" s="238">
        <v>332587</v>
      </c>
      <c r="B2043" s="238" t="s">
        <v>1314</v>
      </c>
      <c r="C2043" s="238" t="s">
        <v>267</v>
      </c>
      <c r="D2043" s="238" t="s">
        <v>279</v>
      </c>
      <c r="H2043" s="238"/>
      <c r="I2043" s="238" t="s">
        <v>4111</v>
      </c>
      <c r="N2043" s="238">
        <v>2000</v>
      </c>
      <c r="U2043" s="238" t="s">
        <v>4171</v>
      </c>
      <c r="V2043" s="238" t="s">
        <v>4171</v>
      </c>
      <c r="W2043" s="238" t="s">
        <v>4171</v>
      </c>
      <c r="AB2043" s="238" t="s">
        <v>7213</v>
      </c>
    </row>
    <row r="2044" spans="1:28" x14ac:dyDescent="0.2">
      <c r="A2044" s="238">
        <v>337725</v>
      </c>
      <c r="B2044" s="238" t="s">
        <v>3720</v>
      </c>
      <c r="C2044" s="238" t="s">
        <v>267</v>
      </c>
      <c r="D2044" s="238" t="s">
        <v>279</v>
      </c>
      <c r="E2044" s="238" t="s">
        <v>66</v>
      </c>
      <c r="F2044" s="239">
        <v>34597</v>
      </c>
      <c r="G2044" s="238" t="s">
        <v>4036</v>
      </c>
      <c r="H2044" s="238" t="s">
        <v>4110</v>
      </c>
      <c r="I2044" s="238" t="s">
        <v>4111</v>
      </c>
      <c r="J2044" s="238" t="s">
        <v>87</v>
      </c>
      <c r="L2044" s="238" t="s">
        <v>99</v>
      </c>
      <c r="X2044" s="238" t="s">
        <v>6253</v>
      </c>
      <c r="Y2044" s="238" t="s">
        <v>6253</v>
      </c>
      <c r="Z2044" s="238" t="s">
        <v>6254</v>
      </c>
      <c r="AA2044" s="238" t="s">
        <v>5193</v>
      </c>
    </row>
    <row r="2045" spans="1:28" x14ac:dyDescent="0.2">
      <c r="A2045" s="238">
        <v>334823</v>
      </c>
      <c r="B2045" s="238" t="s">
        <v>1399</v>
      </c>
      <c r="C2045" s="238" t="s">
        <v>571</v>
      </c>
      <c r="D2045" s="238" t="s">
        <v>279</v>
      </c>
      <c r="E2045" s="238" t="s">
        <v>65</v>
      </c>
      <c r="F2045" s="239">
        <v>33853</v>
      </c>
      <c r="G2045" s="238" t="s">
        <v>4565</v>
      </c>
      <c r="H2045" s="238" t="s">
        <v>4110</v>
      </c>
      <c r="I2045" s="238" t="s">
        <v>4111</v>
      </c>
      <c r="J2045" s="238" t="s">
        <v>87</v>
      </c>
      <c r="L2045" s="238" t="s">
        <v>99</v>
      </c>
      <c r="X2045" s="238" t="s">
        <v>5521</v>
      </c>
      <c r="Y2045" s="238" t="s">
        <v>5521</v>
      </c>
      <c r="Z2045" s="238" t="s">
        <v>5522</v>
      </c>
      <c r="AA2045" s="238" t="s">
        <v>5193</v>
      </c>
      <c r="AB2045" s="238" t="s">
        <v>7213</v>
      </c>
    </row>
    <row r="2046" spans="1:28" x14ac:dyDescent="0.2">
      <c r="A2046" s="238">
        <v>327163</v>
      </c>
      <c r="B2046" s="238" t="s">
        <v>1723</v>
      </c>
      <c r="C2046" s="238" t="s">
        <v>4416</v>
      </c>
      <c r="D2046" s="238" t="s">
        <v>279</v>
      </c>
      <c r="H2046" s="238"/>
      <c r="I2046" s="238" t="s">
        <v>4111</v>
      </c>
      <c r="N2046" s="238">
        <v>2000</v>
      </c>
      <c r="AB2046" s="238" t="s">
        <v>7214</v>
      </c>
    </row>
    <row r="2047" spans="1:28" x14ac:dyDescent="0.2">
      <c r="A2047" s="238">
        <v>329249</v>
      </c>
      <c r="B2047" s="238" t="s">
        <v>2304</v>
      </c>
      <c r="C2047" s="238" t="s">
        <v>1092</v>
      </c>
      <c r="D2047" s="238" t="s">
        <v>279</v>
      </c>
      <c r="H2047" s="238"/>
      <c r="I2047" s="238" t="s">
        <v>4111</v>
      </c>
      <c r="N2047" s="238">
        <v>2000</v>
      </c>
      <c r="S2047" s="238" t="s">
        <v>4171</v>
      </c>
      <c r="T2047" s="238" t="s">
        <v>4171</v>
      </c>
      <c r="U2047" s="238" t="s">
        <v>4171</v>
      </c>
      <c r="V2047" s="238" t="s">
        <v>4171</v>
      </c>
      <c r="W2047" s="238" t="s">
        <v>4171</v>
      </c>
      <c r="AB2047" s="238" t="s">
        <v>7213</v>
      </c>
    </row>
    <row r="2048" spans="1:28" x14ac:dyDescent="0.2">
      <c r="A2048" s="238">
        <v>338023</v>
      </c>
      <c r="B2048" s="238" t="s">
        <v>3871</v>
      </c>
      <c r="C2048" s="238" t="s">
        <v>740</v>
      </c>
      <c r="D2048" s="238" t="s">
        <v>279</v>
      </c>
      <c r="H2048" s="238"/>
      <c r="I2048" s="238" t="s">
        <v>4111</v>
      </c>
      <c r="N2048" s="238">
        <v>2000</v>
      </c>
      <c r="V2048" s="238" t="s">
        <v>4171</v>
      </c>
      <c r="W2048" s="238" t="s">
        <v>4171</v>
      </c>
    </row>
    <row r="2049" spans="1:28" x14ac:dyDescent="0.2">
      <c r="A2049" s="238">
        <v>335667</v>
      </c>
      <c r="B2049" s="238" t="s">
        <v>3059</v>
      </c>
      <c r="C2049" s="238" t="s">
        <v>296</v>
      </c>
      <c r="D2049" s="238" t="s">
        <v>279</v>
      </c>
      <c r="H2049" s="238"/>
      <c r="I2049" s="238" t="s">
        <v>4111</v>
      </c>
      <c r="N2049" s="238">
        <v>2000</v>
      </c>
      <c r="U2049" s="238" t="s">
        <v>4171</v>
      </c>
      <c r="V2049" s="238" t="s">
        <v>4171</v>
      </c>
      <c r="W2049" s="238" t="s">
        <v>4171</v>
      </c>
    </row>
    <row r="2050" spans="1:28" x14ac:dyDescent="0.2">
      <c r="A2050" s="238">
        <v>330221</v>
      </c>
      <c r="B2050" s="238" t="s">
        <v>4375</v>
      </c>
      <c r="C2050" s="238" t="s">
        <v>641</v>
      </c>
      <c r="D2050" s="238" t="s">
        <v>279</v>
      </c>
      <c r="H2050" s="238"/>
      <c r="I2050" s="238" t="s">
        <v>4111</v>
      </c>
      <c r="N2050" s="238">
        <v>2000</v>
      </c>
      <c r="AB2050" s="238" t="s">
        <v>7214</v>
      </c>
    </row>
    <row r="2051" spans="1:28" x14ac:dyDescent="0.2">
      <c r="A2051" s="238">
        <v>337494</v>
      </c>
      <c r="B2051" s="238" t="s">
        <v>3612</v>
      </c>
      <c r="C2051" s="238" t="s">
        <v>198</v>
      </c>
      <c r="D2051" s="238" t="s">
        <v>279</v>
      </c>
      <c r="H2051" s="238"/>
      <c r="I2051" s="238" t="s">
        <v>4111</v>
      </c>
      <c r="N2051" s="238">
        <v>2000</v>
      </c>
      <c r="V2051" s="238" t="s">
        <v>4171</v>
      </c>
      <c r="W2051" s="238" t="s">
        <v>4171</v>
      </c>
    </row>
    <row r="2052" spans="1:28" x14ac:dyDescent="0.2">
      <c r="A2052" s="238">
        <v>322336</v>
      </c>
      <c r="B2052" s="238" t="s">
        <v>1431</v>
      </c>
      <c r="C2052" s="238" t="s">
        <v>195</v>
      </c>
      <c r="D2052" s="238" t="s">
        <v>279</v>
      </c>
      <c r="H2052" s="238"/>
      <c r="I2052" s="238" t="s">
        <v>4111</v>
      </c>
      <c r="N2052" s="238">
        <v>2000</v>
      </c>
      <c r="S2052" s="238" t="s">
        <v>4171</v>
      </c>
      <c r="U2052" s="238" t="s">
        <v>4171</v>
      </c>
      <c r="V2052" s="238" t="s">
        <v>4171</v>
      </c>
      <c r="W2052" s="238" t="s">
        <v>4171</v>
      </c>
    </row>
    <row r="2053" spans="1:28" x14ac:dyDescent="0.2">
      <c r="A2053" s="238">
        <v>335878</v>
      </c>
      <c r="B2053" s="238" t="s">
        <v>3117</v>
      </c>
      <c r="C2053" s="238" t="s">
        <v>195</v>
      </c>
      <c r="D2053" s="238" t="s">
        <v>279</v>
      </c>
      <c r="H2053" s="238"/>
      <c r="I2053" s="238" t="s">
        <v>4111</v>
      </c>
      <c r="N2053" s="238">
        <v>2000</v>
      </c>
      <c r="U2053" s="238" t="s">
        <v>4171</v>
      </c>
      <c r="V2053" s="238" t="s">
        <v>4171</v>
      </c>
      <c r="W2053" s="238" t="s">
        <v>4171</v>
      </c>
    </row>
    <row r="2054" spans="1:28" x14ac:dyDescent="0.2">
      <c r="A2054" s="238">
        <v>336201</v>
      </c>
      <c r="B2054" s="238" t="s">
        <v>2042</v>
      </c>
      <c r="C2054" s="238" t="s">
        <v>195</v>
      </c>
      <c r="D2054" s="238" t="s">
        <v>279</v>
      </c>
      <c r="H2054" s="238"/>
      <c r="I2054" s="238" t="s">
        <v>4111</v>
      </c>
      <c r="N2054" s="238">
        <v>2000</v>
      </c>
      <c r="U2054" s="238" t="s">
        <v>4171</v>
      </c>
      <c r="V2054" s="238" t="s">
        <v>4171</v>
      </c>
      <c r="W2054" s="238" t="s">
        <v>4171</v>
      </c>
    </row>
    <row r="2055" spans="1:28" x14ac:dyDescent="0.2">
      <c r="A2055" s="238">
        <v>335744</v>
      </c>
      <c r="B2055" s="238" t="s">
        <v>3073</v>
      </c>
      <c r="C2055" s="238" t="s">
        <v>195</v>
      </c>
      <c r="D2055" s="238" t="s">
        <v>279</v>
      </c>
      <c r="H2055" s="238"/>
      <c r="I2055" s="238" t="s">
        <v>4111</v>
      </c>
      <c r="N2055" s="238">
        <v>2000</v>
      </c>
      <c r="V2055" s="238" t="s">
        <v>4171</v>
      </c>
      <c r="W2055" s="238" t="s">
        <v>4171</v>
      </c>
    </row>
    <row r="2056" spans="1:28" x14ac:dyDescent="0.2">
      <c r="A2056" s="238">
        <v>338645</v>
      </c>
      <c r="B2056" s="238" t="s">
        <v>4877</v>
      </c>
      <c r="C2056" s="238" t="s">
        <v>195</v>
      </c>
      <c r="D2056" s="238" t="s">
        <v>279</v>
      </c>
      <c r="E2056" s="238" t="s">
        <v>66</v>
      </c>
      <c r="F2056" s="239">
        <v>31649</v>
      </c>
      <c r="G2056" s="238" t="s">
        <v>6702</v>
      </c>
      <c r="H2056" s="238" t="s">
        <v>4110</v>
      </c>
      <c r="I2056" s="238" t="s">
        <v>4111</v>
      </c>
      <c r="J2056" s="238" t="s">
        <v>87</v>
      </c>
      <c r="K2056" s="238">
        <v>2014</v>
      </c>
      <c r="L2056" s="238" t="s">
        <v>93</v>
      </c>
      <c r="X2056" s="238" t="s">
        <v>6703</v>
      </c>
      <c r="Y2056" s="238" t="s">
        <v>6501</v>
      </c>
      <c r="Z2056" s="238" t="s">
        <v>5865</v>
      </c>
      <c r="AA2056" s="238" t="s">
        <v>5117</v>
      </c>
    </row>
    <row r="2057" spans="1:28" x14ac:dyDescent="0.2">
      <c r="A2057" s="238">
        <v>325836</v>
      </c>
      <c r="B2057" s="238" t="s">
        <v>1716</v>
      </c>
      <c r="C2057" s="238" t="s">
        <v>1175</v>
      </c>
      <c r="D2057" s="238" t="s">
        <v>279</v>
      </c>
      <c r="H2057" s="238"/>
      <c r="I2057" s="238" t="s">
        <v>4111</v>
      </c>
      <c r="N2057" s="238">
        <v>2000</v>
      </c>
      <c r="V2057" s="238" t="s">
        <v>4171</v>
      </c>
      <c r="W2057" s="238" t="s">
        <v>4171</v>
      </c>
    </row>
    <row r="2058" spans="1:28" x14ac:dyDescent="0.2">
      <c r="A2058" s="238">
        <v>334185</v>
      </c>
      <c r="B2058" s="238" t="s">
        <v>2548</v>
      </c>
      <c r="C2058" s="238" t="s">
        <v>420</v>
      </c>
      <c r="D2058" s="238" t="s">
        <v>279</v>
      </c>
      <c r="H2058" s="238"/>
      <c r="I2058" s="238" t="s">
        <v>4111</v>
      </c>
      <c r="N2058" s="238">
        <v>2000</v>
      </c>
      <c r="S2058" s="238" t="s">
        <v>4171</v>
      </c>
      <c r="T2058" s="238" t="s">
        <v>4171</v>
      </c>
      <c r="U2058" s="238" t="s">
        <v>4171</v>
      </c>
      <c r="V2058" s="238" t="s">
        <v>4171</v>
      </c>
      <c r="W2058" s="238" t="s">
        <v>4171</v>
      </c>
      <c r="AB2058" s="238" t="s">
        <v>7213</v>
      </c>
    </row>
    <row r="2059" spans="1:28" x14ac:dyDescent="0.2">
      <c r="A2059" s="238">
        <v>324397</v>
      </c>
      <c r="B2059" s="238" t="s">
        <v>683</v>
      </c>
      <c r="C2059" s="238" t="s">
        <v>684</v>
      </c>
      <c r="D2059" s="238" t="s">
        <v>279</v>
      </c>
      <c r="H2059" s="238"/>
      <c r="I2059" s="238" t="s">
        <v>4111</v>
      </c>
      <c r="N2059" s="238">
        <v>2000</v>
      </c>
      <c r="W2059" s="238" t="s">
        <v>4171</v>
      </c>
      <c r="AB2059" s="238" t="s">
        <v>7213</v>
      </c>
    </row>
    <row r="2060" spans="1:28" x14ac:dyDescent="0.2">
      <c r="A2060" s="238">
        <v>335924</v>
      </c>
      <c r="B2060" s="238" t="s">
        <v>3129</v>
      </c>
      <c r="C2060" s="238" t="s">
        <v>3130</v>
      </c>
      <c r="D2060" s="238" t="s">
        <v>694</v>
      </c>
      <c r="H2060" s="238"/>
      <c r="I2060" s="238" t="s">
        <v>4111</v>
      </c>
      <c r="N2060" s="238">
        <v>2000</v>
      </c>
      <c r="V2060" s="238" t="s">
        <v>4171</v>
      </c>
      <c r="W2060" s="238" t="s">
        <v>4171</v>
      </c>
    </row>
    <row r="2061" spans="1:28" x14ac:dyDescent="0.2">
      <c r="A2061" s="238">
        <v>337482</v>
      </c>
      <c r="B2061" s="238" t="s">
        <v>3603</v>
      </c>
      <c r="C2061" s="238" t="s">
        <v>232</v>
      </c>
      <c r="D2061" s="238" t="s">
        <v>3475</v>
      </c>
      <c r="H2061" s="238"/>
      <c r="I2061" s="238" t="s">
        <v>4111</v>
      </c>
      <c r="N2061" s="238">
        <v>2000</v>
      </c>
      <c r="W2061" s="238" t="s">
        <v>4171</v>
      </c>
    </row>
    <row r="2062" spans="1:28" x14ac:dyDescent="0.2">
      <c r="A2062" s="238">
        <v>333321</v>
      </c>
      <c r="B2062" s="238" t="s">
        <v>2437</v>
      </c>
      <c r="C2062" s="238" t="s">
        <v>897</v>
      </c>
      <c r="D2062" s="238" t="s">
        <v>2438</v>
      </c>
      <c r="H2062" s="238"/>
      <c r="I2062" s="238" t="s">
        <v>4111</v>
      </c>
      <c r="N2062" s="238">
        <v>2000</v>
      </c>
      <c r="S2062" s="238" t="s">
        <v>4171</v>
      </c>
      <c r="T2062" s="238" t="s">
        <v>4171</v>
      </c>
      <c r="U2062" s="238" t="s">
        <v>4171</v>
      </c>
      <c r="V2062" s="238" t="s">
        <v>4171</v>
      </c>
      <c r="W2062" s="238" t="s">
        <v>4171</v>
      </c>
      <c r="AB2062" s="238" t="s">
        <v>7213</v>
      </c>
    </row>
    <row r="2063" spans="1:28" x14ac:dyDescent="0.2">
      <c r="A2063" s="238">
        <v>335714</v>
      </c>
      <c r="B2063" s="238" t="s">
        <v>1924</v>
      </c>
      <c r="C2063" s="238" t="s">
        <v>336</v>
      </c>
      <c r="D2063" s="238" t="s">
        <v>1925</v>
      </c>
      <c r="H2063" s="238"/>
      <c r="I2063" s="238" t="s">
        <v>4111</v>
      </c>
      <c r="N2063" s="238">
        <v>2000</v>
      </c>
      <c r="V2063" s="238" t="s">
        <v>4171</v>
      </c>
      <c r="W2063" s="238" t="s">
        <v>4171</v>
      </c>
    </row>
    <row r="2064" spans="1:28" x14ac:dyDescent="0.2">
      <c r="A2064" s="238">
        <v>337546</v>
      </c>
      <c r="B2064" s="238" t="s">
        <v>3641</v>
      </c>
      <c r="C2064" s="238" t="s">
        <v>203</v>
      </c>
      <c r="D2064" s="238" t="s">
        <v>1583</v>
      </c>
      <c r="H2064" s="238"/>
      <c r="I2064" s="238" t="s">
        <v>4111</v>
      </c>
      <c r="N2064" s="238">
        <v>2000</v>
      </c>
      <c r="W2064" s="238" t="s">
        <v>4171</v>
      </c>
    </row>
    <row r="2065" spans="1:28" x14ac:dyDescent="0.2">
      <c r="A2065" s="238">
        <v>333766</v>
      </c>
      <c r="B2065" s="238" t="s">
        <v>1582</v>
      </c>
      <c r="C2065" s="238" t="s">
        <v>1341</v>
      </c>
      <c r="D2065" s="238" t="s">
        <v>1583</v>
      </c>
      <c r="H2065" s="238"/>
      <c r="I2065" s="238" t="s">
        <v>4111</v>
      </c>
      <c r="N2065" s="238">
        <v>2000</v>
      </c>
      <c r="T2065" s="238" t="s">
        <v>4171</v>
      </c>
      <c r="U2065" s="238" t="s">
        <v>4171</v>
      </c>
      <c r="V2065" s="238" t="s">
        <v>4171</v>
      </c>
      <c r="W2065" s="238" t="s">
        <v>4171</v>
      </c>
      <c r="AB2065" s="238" t="s">
        <v>7213</v>
      </c>
    </row>
    <row r="2066" spans="1:28" x14ac:dyDescent="0.2">
      <c r="A2066" s="238">
        <v>334837</v>
      </c>
      <c r="B2066" s="238" t="s">
        <v>2685</v>
      </c>
      <c r="C2066" s="238" t="s">
        <v>195</v>
      </c>
      <c r="D2066" s="238" t="s">
        <v>2686</v>
      </c>
      <c r="H2066" s="238"/>
      <c r="I2066" s="238" t="s">
        <v>4111</v>
      </c>
      <c r="N2066" s="238">
        <v>2000</v>
      </c>
      <c r="S2066" s="238" t="s">
        <v>4171</v>
      </c>
      <c r="T2066" s="238" t="s">
        <v>4171</v>
      </c>
      <c r="U2066" s="238" t="s">
        <v>4171</v>
      </c>
      <c r="V2066" s="238" t="s">
        <v>4171</v>
      </c>
      <c r="W2066" s="238" t="s">
        <v>4171</v>
      </c>
      <c r="AB2066" s="238" t="s">
        <v>7213</v>
      </c>
    </row>
    <row r="2067" spans="1:28" x14ac:dyDescent="0.2">
      <c r="A2067" s="238">
        <v>319215</v>
      </c>
      <c r="B2067" s="238" t="s">
        <v>1422</v>
      </c>
      <c r="C2067" s="238" t="s">
        <v>430</v>
      </c>
      <c r="D2067" s="238" t="s">
        <v>1423</v>
      </c>
      <c r="H2067" s="238"/>
      <c r="I2067" s="238" t="s">
        <v>4111</v>
      </c>
      <c r="N2067" s="238">
        <v>2000</v>
      </c>
      <c r="T2067" s="238" t="s">
        <v>4171</v>
      </c>
      <c r="U2067" s="238" t="s">
        <v>4171</v>
      </c>
      <c r="V2067" s="238" t="s">
        <v>4171</v>
      </c>
      <c r="W2067" s="238" t="s">
        <v>4171</v>
      </c>
    </row>
    <row r="2068" spans="1:28" x14ac:dyDescent="0.2">
      <c r="A2068" s="238">
        <v>335423</v>
      </c>
      <c r="B2068" s="238" t="s">
        <v>2995</v>
      </c>
      <c r="C2068" s="238" t="s">
        <v>196</v>
      </c>
      <c r="D2068" s="238" t="s">
        <v>2996</v>
      </c>
      <c r="H2068" s="238"/>
      <c r="I2068" s="238" t="s">
        <v>4111</v>
      </c>
      <c r="N2068" s="238">
        <v>2000</v>
      </c>
      <c r="U2068" s="238" t="s">
        <v>4171</v>
      </c>
      <c r="V2068" s="238" t="s">
        <v>4171</v>
      </c>
      <c r="W2068" s="238" t="s">
        <v>4171</v>
      </c>
    </row>
    <row r="2069" spans="1:28" x14ac:dyDescent="0.2">
      <c r="A2069" s="238">
        <v>336177</v>
      </c>
      <c r="B2069" s="238" t="s">
        <v>3205</v>
      </c>
      <c r="C2069" s="238" t="s">
        <v>1029</v>
      </c>
      <c r="D2069" s="238" t="s">
        <v>607</v>
      </c>
      <c r="H2069" s="238"/>
      <c r="I2069" s="238" t="s">
        <v>4111</v>
      </c>
      <c r="N2069" s="238">
        <v>2000</v>
      </c>
      <c r="U2069" s="238" t="s">
        <v>4171</v>
      </c>
      <c r="V2069" s="238" t="s">
        <v>4171</v>
      </c>
      <c r="W2069" s="238" t="s">
        <v>4171</v>
      </c>
    </row>
    <row r="2070" spans="1:28" x14ac:dyDescent="0.2">
      <c r="A2070" s="238">
        <v>334048</v>
      </c>
      <c r="B2070" s="238" t="s">
        <v>2516</v>
      </c>
      <c r="C2070" s="238" t="s">
        <v>1210</v>
      </c>
      <c r="D2070" s="238" t="s">
        <v>607</v>
      </c>
      <c r="H2070" s="238"/>
      <c r="I2070" s="238" t="s">
        <v>4111</v>
      </c>
      <c r="N2070" s="238">
        <v>2000</v>
      </c>
      <c r="S2070" s="238" t="s">
        <v>4171</v>
      </c>
      <c r="T2070" s="238" t="s">
        <v>4171</v>
      </c>
      <c r="U2070" s="238" t="s">
        <v>4171</v>
      </c>
      <c r="V2070" s="238" t="s">
        <v>4171</v>
      </c>
      <c r="W2070" s="238" t="s">
        <v>4171</v>
      </c>
      <c r="AB2070" s="238" t="s">
        <v>7213</v>
      </c>
    </row>
    <row r="2071" spans="1:28" x14ac:dyDescent="0.2">
      <c r="A2071" s="238">
        <v>334167</v>
      </c>
      <c r="B2071" s="238" t="s">
        <v>1627</v>
      </c>
      <c r="C2071" s="238" t="s">
        <v>452</v>
      </c>
      <c r="D2071" s="238" t="s">
        <v>607</v>
      </c>
      <c r="E2071" s="238" t="s">
        <v>66</v>
      </c>
      <c r="F2071" s="239">
        <v>33239</v>
      </c>
      <c r="G2071" s="238" t="s">
        <v>84</v>
      </c>
      <c r="H2071" s="238" t="s">
        <v>4110</v>
      </c>
      <c r="I2071" s="238" t="s">
        <v>4111</v>
      </c>
      <c r="J2071" s="238" t="s">
        <v>87</v>
      </c>
      <c r="L2071" s="238" t="s">
        <v>84</v>
      </c>
      <c r="X2071" s="238" t="s">
        <v>5492</v>
      </c>
      <c r="Y2071" s="238" t="s">
        <v>5492</v>
      </c>
      <c r="Z2071" s="238" t="s">
        <v>5493</v>
      </c>
      <c r="AA2071" s="238" t="s">
        <v>5109</v>
      </c>
      <c r="AB2071" s="238" t="s">
        <v>7213</v>
      </c>
    </row>
    <row r="2072" spans="1:28" x14ac:dyDescent="0.2">
      <c r="A2072" s="238">
        <v>338628</v>
      </c>
      <c r="B2072" s="238" t="s">
        <v>4857</v>
      </c>
      <c r="C2072" s="238" t="s">
        <v>280</v>
      </c>
      <c r="D2072" s="238" t="s">
        <v>1604</v>
      </c>
      <c r="E2072" s="238" t="s">
        <v>66</v>
      </c>
      <c r="F2072" s="239">
        <v>30286</v>
      </c>
      <c r="G2072" s="238" t="s">
        <v>6659</v>
      </c>
      <c r="H2072" s="238" t="s">
        <v>6077</v>
      </c>
      <c r="I2072" s="238" t="s">
        <v>4111</v>
      </c>
      <c r="J2072" s="238" t="s">
        <v>85</v>
      </c>
      <c r="K2072" s="238">
        <v>2001</v>
      </c>
      <c r="L2072" s="238" t="s">
        <v>86</v>
      </c>
      <c r="X2072" s="238" t="s">
        <v>6660</v>
      </c>
      <c r="Y2072" s="238" t="s">
        <v>6661</v>
      </c>
      <c r="Z2072" s="238" t="s">
        <v>6662</v>
      </c>
      <c r="AA2072" s="238" t="s">
        <v>5126</v>
      </c>
    </row>
    <row r="2073" spans="1:28" x14ac:dyDescent="0.2">
      <c r="A2073" s="238">
        <v>333969</v>
      </c>
      <c r="B2073" s="238" t="s">
        <v>1603</v>
      </c>
      <c r="C2073" s="238" t="s">
        <v>295</v>
      </c>
      <c r="D2073" s="238" t="s">
        <v>1604</v>
      </c>
      <c r="H2073" s="238"/>
      <c r="I2073" s="238" t="s">
        <v>4111</v>
      </c>
      <c r="N2073" s="238">
        <v>2000</v>
      </c>
      <c r="S2073" s="238" t="s">
        <v>4171</v>
      </c>
      <c r="U2073" s="238" t="s">
        <v>4171</v>
      </c>
      <c r="V2073" s="238" t="s">
        <v>4171</v>
      </c>
      <c r="W2073" s="238" t="s">
        <v>4171</v>
      </c>
      <c r="AB2073" s="238" t="s">
        <v>7213</v>
      </c>
    </row>
    <row r="2074" spans="1:28" x14ac:dyDescent="0.2">
      <c r="A2074" s="238">
        <v>334324</v>
      </c>
      <c r="B2074" s="238" t="s">
        <v>1984</v>
      </c>
      <c r="C2074" s="238" t="s">
        <v>389</v>
      </c>
      <c r="D2074" s="238" t="s">
        <v>2579</v>
      </c>
      <c r="H2074" s="238"/>
      <c r="I2074" s="238" t="s">
        <v>4111</v>
      </c>
      <c r="N2074" s="238">
        <v>2000</v>
      </c>
      <c r="S2074" s="238" t="s">
        <v>4171</v>
      </c>
      <c r="T2074" s="238" t="s">
        <v>4171</v>
      </c>
      <c r="U2074" s="238" t="s">
        <v>4171</v>
      </c>
      <c r="V2074" s="238" t="s">
        <v>4171</v>
      </c>
      <c r="W2074" s="238" t="s">
        <v>4171</v>
      </c>
      <c r="AB2074" s="238" t="s">
        <v>7213</v>
      </c>
    </row>
    <row r="2075" spans="1:28" x14ac:dyDescent="0.2">
      <c r="A2075" s="238">
        <v>326300</v>
      </c>
      <c r="B2075" s="238" t="s">
        <v>889</v>
      </c>
      <c r="C2075" s="238" t="s">
        <v>307</v>
      </c>
      <c r="D2075" s="238" t="s">
        <v>2755</v>
      </c>
      <c r="H2075" s="238"/>
      <c r="I2075" s="238" t="s">
        <v>4111</v>
      </c>
      <c r="N2075" s="238">
        <v>2000</v>
      </c>
      <c r="R2075" s="238" t="s">
        <v>4171</v>
      </c>
      <c r="S2075" s="238" t="s">
        <v>4171</v>
      </c>
      <c r="U2075" s="238" t="s">
        <v>4171</v>
      </c>
      <c r="V2075" s="238" t="s">
        <v>4171</v>
      </c>
      <c r="W2075" s="238" t="s">
        <v>4171</v>
      </c>
      <c r="AB2075" s="238" t="s">
        <v>7213</v>
      </c>
    </row>
    <row r="2076" spans="1:28" x14ac:dyDescent="0.2">
      <c r="A2076" s="238">
        <v>336263</v>
      </c>
      <c r="B2076" s="238" t="s">
        <v>2066</v>
      </c>
      <c r="C2076" s="238" t="s">
        <v>210</v>
      </c>
      <c r="D2076" s="238" t="s">
        <v>1371</v>
      </c>
      <c r="E2076" s="238" t="s">
        <v>66</v>
      </c>
      <c r="F2076" s="239">
        <v>36169</v>
      </c>
      <c r="G2076" s="238" t="s">
        <v>6037</v>
      </c>
      <c r="H2076" s="238" t="s">
        <v>4110</v>
      </c>
      <c r="I2076" s="238" t="s">
        <v>4111</v>
      </c>
      <c r="J2076" s="238" t="s">
        <v>5335</v>
      </c>
      <c r="L2076" s="238" t="s">
        <v>84</v>
      </c>
      <c r="O2076" s="238">
        <v>3048</v>
      </c>
      <c r="P2076" s="239">
        <v>44615</v>
      </c>
      <c r="Q2076" s="238">
        <v>21000</v>
      </c>
      <c r="X2076" s="238" t="s">
        <v>6038</v>
      </c>
      <c r="Y2076" s="238" t="s">
        <v>6038</v>
      </c>
      <c r="Z2076" s="238" t="s">
        <v>6039</v>
      </c>
      <c r="AA2076" s="238" t="s">
        <v>6040</v>
      </c>
    </row>
    <row r="2077" spans="1:28" x14ac:dyDescent="0.2">
      <c r="A2077" s="238">
        <v>334294</v>
      </c>
      <c r="B2077" s="238" t="s">
        <v>1370</v>
      </c>
      <c r="C2077" s="238" t="s">
        <v>195</v>
      </c>
      <c r="D2077" s="238" t="s">
        <v>1371</v>
      </c>
      <c r="E2077" s="238" t="s">
        <v>66</v>
      </c>
      <c r="F2077" s="239">
        <v>34364</v>
      </c>
      <c r="G2077" s="238" t="s">
        <v>84</v>
      </c>
      <c r="H2077" s="238" t="s">
        <v>4113</v>
      </c>
      <c r="I2077" s="238" t="s">
        <v>4111</v>
      </c>
      <c r="J2077" s="238" t="s">
        <v>87</v>
      </c>
      <c r="L2077" s="238" t="s">
        <v>84</v>
      </c>
      <c r="X2077" s="238" t="s">
        <v>5500</v>
      </c>
      <c r="Y2077" s="238" t="s">
        <v>5500</v>
      </c>
      <c r="Z2077" s="238" t="s">
        <v>5501</v>
      </c>
      <c r="AA2077" s="238" t="s">
        <v>5201</v>
      </c>
      <c r="AB2077" s="238" t="s">
        <v>7213</v>
      </c>
    </row>
    <row r="2078" spans="1:28" x14ac:dyDescent="0.2">
      <c r="A2078" s="238">
        <v>338021</v>
      </c>
      <c r="B2078" s="238" t="s">
        <v>3869</v>
      </c>
      <c r="C2078" s="238" t="s">
        <v>3870</v>
      </c>
      <c r="D2078" s="238" t="s">
        <v>721</v>
      </c>
      <c r="H2078" s="238"/>
      <c r="I2078" s="238" t="s">
        <v>4111</v>
      </c>
      <c r="N2078" s="238">
        <v>2000</v>
      </c>
      <c r="V2078" s="238" t="s">
        <v>4171</v>
      </c>
      <c r="W2078" s="238" t="s">
        <v>4171</v>
      </c>
    </row>
    <row r="2079" spans="1:28" x14ac:dyDescent="0.2">
      <c r="A2079" s="238">
        <v>336645</v>
      </c>
      <c r="B2079" s="238" t="s">
        <v>2162</v>
      </c>
      <c r="C2079" s="238" t="s">
        <v>267</v>
      </c>
      <c r="D2079" s="238" t="s">
        <v>721</v>
      </c>
      <c r="H2079" s="238"/>
      <c r="I2079" s="238" t="s">
        <v>4111</v>
      </c>
      <c r="N2079" s="238">
        <v>2000</v>
      </c>
      <c r="V2079" s="238" t="s">
        <v>4171</v>
      </c>
      <c r="W2079" s="238" t="s">
        <v>4171</v>
      </c>
    </row>
    <row r="2080" spans="1:28" x14ac:dyDescent="0.2">
      <c r="A2080" s="238">
        <v>330041</v>
      </c>
      <c r="B2080" s="238" t="s">
        <v>2325</v>
      </c>
      <c r="C2080" s="238" t="s">
        <v>210</v>
      </c>
      <c r="D2080" s="238" t="s">
        <v>721</v>
      </c>
      <c r="H2080" s="238"/>
      <c r="I2080" s="238" t="s">
        <v>4111</v>
      </c>
      <c r="N2080" s="238">
        <v>2000</v>
      </c>
      <c r="S2080" s="238" t="s">
        <v>4171</v>
      </c>
      <c r="T2080" s="238" t="s">
        <v>4171</v>
      </c>
      <c r="U2080" s="238" t="s">
        <v>4171</v>
      </c>
      <c r="V2080" s="238" t="s">
        <v>4171</v>
      </c>
      <c r="W2080" s="238" t="s">
        <v>4171</v>
      </c>
      <c r="AB2080" s="238" t="s">
        <v>7213</v>
      </c>
    </row>
    <row r="2081" spans="1:28" x14ac:dyDescent="0.2">
      <c r="A2081" s="238">
        <v>336140</v>
      </c>
      <c r="B2081" s="238" t="s">
        <v>2031</v>
      </c>
      <c r="C2081" s="238" t="s">
        <v>434</v>
      </c>
      <c r="D2081" s="238" t="s">
        <v>721</v>
      </c>
      <c r="H2081" s="238"/>
      <c r="I2081" s="238" t="s">
        <v>4111</v>
      </c>
      <c r="N2081" s="238">
        <v>2000</v>
      </c>
      <c r="W2081" s="238" t="s">
        <v>4171</v>
      </c>
    </row>
    <row r="2082" spans="1:28" x14ac:dyDescent="0.2">
      <c r="A2082" s="238">
        <v>336540</v>
      </c>
      <c r="B2082" s="238" t="s">
        <v>2139</v>
      </c>
      <c r="C2082" s="238" t="s">
        <v>208</v>
      </c>
      <c r="D2082" s="238" t="s">
        <v>721</v>
      </c>
      <c r="E2082" s="238" t="s">
        <v>66</v>
      </c>
      <c r="F2082" s="239">
        <v>34973</v>
      </c>
      <c r="G2082" s="238" t="s">
        <v>5594</v>
      </c>
      <c r="H2082" s="238" t="s">
        <v>4110</v>
      </c>
      <c r="I2082" s="238" t="s">
        <v>4111</v>
      </c>
      <c r="J2082" s="238" t="s">
        <v>87</v>
      </c>
      <c r="L2082" s="238" t="s">
        <v>99</v>
      </c>
      <c r="X2082" s="238" t="s">
        <v>5776</v>
      </c>
      <c r="Y2082" s="238" t="s">
        <v>5776</v>
      </c>
      <c r="Z2082" s="238" t="s">
        <v>5777</v>
      </c>
      <c r="AA2082" s="238" t="s">
        <v>5389</v>
      </c>
    </row>
    <row r="2083" spans="1:28" x14ac:dyDescent="0.2">
      <c r="A2083" s="238">
        <v>324708</v>
      </c>
      <c r="B2083" s="238" t="s">
        <v>1232</v>
      </c>
      <c r="C2083" s="238" t="s">
        <v>1090</v>
      </c>
      <c r="D2083" s="238" t="s">
        <v>1233</v>
      </c>
      <c r="H2083" s="238"/>
      <c r="I2083" s="238" t="s">
        <v>4111</v>
      </c>
      <c r="N2083" s="238">
        <v>2000</v>
      </c>
      <c r="U2083" s="238" t="s">
        <v>4171</v>
      </c>
      <c r="V2083" s="238" t="s">
        <v>4171</v>
      </c>
      <c r="W2083" s="238" t="s">
        <v>4171</v>
      </c>
      <c r="AB2083" s="238" t="s">
        <v>7213</v>
      </c>
    </row>
    <row r="2084" spans="1:28" x14ac:dyDescent="0.2">
      <c r="A2084" s="238">
        <v>334603</v>
      </c>
      <c r="B2084" s="238" t="s">
        <v>1390</v>
      </c>
      <c r="C2084" s="238" t="s">
        <v>195</v>
      </c>
      <c r="D2084" s="238" t="s">
        <v>1391</v>
      </c>
      <c r="H2084" s="238"/>
      <c r="I2084" s="238" t="s">
        <v>4111</v>
      </c>
      <c r="N2084" s="238">
        <v>2000</v>
      </c>
      <c r="U2084" s="238" t="s">
        <v>4171</v>
      </c>
      <c r="V2084" s="238" t="s">
        <v>4171</v>
      </c>
      <c r="W2084" s="238" t="s">
        <v>4171</v>
      </c>
      <c r="AB2084" s="238" t="s">
        <v>7213</v>
      </c>
    </row>
    <row r="2085" spans="1:28" x14ac:dyDescent="0.2">
      <c r="A2085" s="238">
        <v>330983</v>
      </c>
      <c r="B2085" s="238" t="s">
        <v>1753</v>
      </c>
      <c r="C2085" s="238" t="s">
        <v>354</v>
      </c>
      <c r="D2085" s="238" t="s">
        <v>1391</v>
      </c>
      <c r="H2085" s="238"/>
      <c r="I2085" s="238" t="s">
        <v>4111</v>
      </c>
      <c r="N2085" s="238">
        <v>2000</v>
      </c>
      <c r="R2085" s="238" t="s">
        <v>4171</v>
      </c>
      <c r="S2085" s="238" t="s">
        <v>4171</v>
      </c>
      <c r="U2085" s="238" t="s">
        <v>4171</v>
      </c>
      <c r="V2085" s="238" t="s">
        <v>4171</v>
      </c>
      <c r="W2085" s="238" t="s">
        <v>4171</v>
      </c>
      <c r="AB2085" s="238" t="s">
        <v>7213</v>
      </c>
    </row>
    <row r="2086" spans="1:28" x14ac:dyDescent="0.2">
      <c r="A2086" s="238">
        <v>337997</v>
      </c>
      <c r="B2086" s="238" t="s">
        <v>3854</v>
      </c>
      <c r="C2086" s="238" t="s">
        <v>806</v>
      </c>
      <c r="D2086" s="238" t="s">
        <v>3488</v>
      </c>
      <c r="H2086" s="238"/>
      <c r="I2086" s="238" t="s">
        <v>4111</v>
      </c>
      <c r="N2086" s="238">
        <v>2000</v>
      </c>
      <c r="V2086" s="238" t="s">
        <v>4171</v>
      </c>
      <c r="W2086" s="238" t="s">
        <v>4171</v>
      </c>
    </row>
    <row r="2087" spans="1:28" x14ac:dyDescent="0.2">
      <c r="A2087" s="238">
        <v>335485</v>
      </c>
      <c r="B2087" s="238" t="s">
        <v>1869</v>
      </c>
      <c r="C2087" s="238" t="s">
        <v>519</v>
      </c>
      <c r="D2087" s="238" t="s">
        <v>919</v>
      </c>
      <c r="H2087" s="238"/>
      <c r="I2087" s="238" t="s">
        <v>4111</v>
      </c>
      <c r="N2087" s="238">
        <v>2000</v>
      </c>
      <c r="V2087" s="238" t="s">
        <v>4171</v>
      </c>
      <c r="W2087" s="238" t="s">
        <v>4171</v>
      </c>
    </row>
    <row r="2088" spans="1:28" x14ac:dyDescent="0.2">
      <c r="A2088" s="238">
        <v>336283</v>
      </c>
      <c r="B2088" s="238" t="s">
        <v>2069</v>
      </c>
      <c r="C2088" s="238" t="s">
        <v>203</v>
      </c>
      <c r="D2088" s="238" t="s">
        <v>1192</v>
      </c>
      <c r="H2088" s="238"/>
      <c r="I2088" s="238" t="s">
        <v>4111</v>
      </c>
      <c r="N2088" s="238">
        <v>2000</v>
      </c>
      <c r="U2088" s="238" t="s">
        <v>4171</v>
      </c>
      <c r="V2088" s="238" t="s">
        <v>4171</v>
      </c>
      <c r="W2088" s="238" t="s">
        <v>4171</v>
      </c>
    </row>
    <row r="2089" spans="1:28" x14ac:dyDescent="0.2">
      <c r="A2089" s="238">
        <v>335409</v>
      </c>
      <c r="B2089" s="238" t="s">
        <v>2987</v>
      </c>
      <c r="C2089" s="238" t="s">
        <v>1093</v>
      </c>
      <c r="D2089" s="238" t="s">
        <v>1192</v>
      </c>
      <c r="H2089" s="238"/>
      <c r="I2089" s="238" t="s">
        <v>4111</v>
      </c>
      <c r="N2089" s="238">
        <v>2000</v>
      </c>
      <c r="U2089" s="238" t="s">
        <v>4171</v>
      </c>
      <c r="V2089" s="238" t="s">
        <v>4171</v>
      </c>
      <c r="W2089" s="238" t="s">
        <v>4171</v>
      </c>
    </row>
    <row r="2090" spans="1:28" x14ac:dyDescent="0.2">
      <c r="A2090" s="238">
        <v>338085</v>
      </c>
      <c r="B2090" s="238" t="s">
        <v>3897</v>
      </c>
      <c r="C2090" s="238" t="s">
        <v>327</v>
      </c>
      <c r="D2090" s="238" t="s">
        <v>1192</v>
      </c>
      <c r="H2090" s="238"/>
      <c r="I2090" s="238" t="s">
        <v>4111</v>
      </c>
      <c r="N2090" s="238">
        <v>2000</v>
      </c>
      <c r="W2090" s="238" t="s">
        <v>4171</v>
      </c>
    </row>
    <row r="2091" spans="1:28" x14ac:dyDescent="0.2">
      <c r="A2091" s="238">
        <v>334677</v>
      </c>
      <c r="B2091" s="238" t="s">
        <v>4470</v>
      </c>
      <c r="C2091" s="238" t="s">
        <v>4471</v>
      </c>
      <c r="D2091" s="238" t="s">
        <v>1192</v>
      </c>
      <c r="H2091" s="238"/>
      <c r="I2091" s="238" t="s">
        <v>4111</v>
      </c>
      <c r="N2091" s="238">
        <v>2000</v>
      </c>
      <c r="U2091" s="238" t="s">
        <v>4171</v>
      </c>
      <c r="V2091" s="238" t="s">
        <v>4171</v>
      </c>
      <c r="AB2091" s="238" t="s">
        <v>7214</v>
      </c>
    </row>
    <row r="2092" spans="1:28" x14ac:dyDescent="0.2">
      <c r="A2092" s="238">
        <v>332168</v>
      </c>
      <c r="B2092" s="238" t="s">
        <v>1530</v>
      </c>
      <c r="C2092" s="238" t="s">
        <v>662</v>
      </c>
      <c r="D2092" s="238" t="s">
        <v>1013</v>
      </c>
      <c r="H2092" s="238"/>
      <c r="I2092" s="238" t="s">
        <v>4111</v>
      </c>
      <c r="N2092" s="238">
        <v>2000</v>
      </c>
      <c r="T2092" s="238" t="s">
        <v>4171</v>
      </c>
      <c r="U2092" s="238" t="s">
        <v>4171</v>
      </c>
      <c r="V2092" s="238" t="s">
        <v>4171</v>
      </c>
      <c r="W2092" s="238" t="s">
        <v>4171</v>
      </c>
      <c r="AB2092" s="238" t="s">
        <v>7213</v>
      </c>
    </row>
    <row r="2093" spans="1:28" x14ac:dyDescent="0.2">
      <c r="A2093" s="238">
        <v>338540</v>
      </c>
      <c r="B2093" s="238" t="s">
        <v>4785</v>
      </c>
      <c r="C2093" s="238" t="s">
        <v>313</v>
      </c>
      <c r="D2093" s="238" t="s">
        <v>1013</v>
      </c>
      <c r="E2093" s="238" t="s">
        <v>66</v>
      </c>
      <c r="F2093" s="239">
        <v>32664</v>
      </c>
      <c r="G2093" s="238" t="s">
        <v>102</v>
      </c>
      <c r="H2093" s="238" t="s">
        <v>4110</v>
      </c>
      <c r="I2093" s="238" t="s">
        <v>4111</v>
      </c>
      <c r="J2093" s="238" t="s">
        <v>87</v>
      </c>
      <c r="K2093" s="238">
        <v>2007</v>
      </c>
      <c r="L2093" s="238" t="s">
        <v>102</v>
      </c>
      <c r="X2093" s="238" t="s">
        <v>6473</v>
      </c>
      <c r="Y2093" s="238" t="s">
        <v>6474</v>
      </c>
      <c r="Z2093" s="238" t="s">
        <v>5869</v>
      </c>
      <c r="AA2093" s="238" t="s">
        <v>5114</v>
      </c>
    </row>
    <row r="2094" spans="1:28" x14ac:dyDescent="0.2">
      <c r="A2094" s="238">
        <v>332503</v>
      </c>
      <c r="B2094" s="238" t="s">
        <v>4371</v>
      </c>
      <c r="C2094" s="238" t="s">
        <v>216</v>
      </c>
      <c r="D2094" s="238" t="s">
        <v>964</v>
      </c>
      <c r="H2094" s="238"/>
      <c r="I2094" s="238" t="s">
        <v>4111</v>
      </c>
      <c r="N2094" s="238">
        <v>2000</v>
      </c>
      <c r="R2094" s="238" t="s">
        <v>4171</v>
      </c>
      <c r="S2094" s="238" t="s">
        <v>4171</v>
      </c>
      <c r="U2094" s="238" t="s">
        <v>4171</v>
      </c>
      <c r="V2094" s="238" t="s">
        <v>4171</v>
      </c>
      <c r="AB2094" s="238" t="s">
        <v>7214</v>
      </c>
    </row>
    <row r="2095" spans="1:28" x14ac:dyDescent="0.2">
      <c r="A2095" s="238">
        <v>330419</v>
      </c>
      <c r="B2095" s="238" t="s">
        <v>4412</v>
      </c>
      <c r="C2095" s="238" t="s">
        <v>637</v>
      </c>
      <c r="D2095" s="238" t="s">
        <v>964</v>
      </c>
      <c r="H2095" s="238"/>
      <c r="I2095" s="238" t="s">
        <v>4111</v>
      </c>
      <c r="N2095" s="238">
        <v>2000</v>
      </c>
      <c r="U2095" s="238" t="s">
        <v>4171</v>
      </c>
      <c r="V2095" s="238" t="s">
        <v>4171</v>
      </c>
      <c r="AB2095" s="238" t="s">
        <v>7214</v>
      </c>
    </row>
    <row r="2096" spans="1:28" x14ac:dyDescent="0.2">
      <c r="A2096" s="238">
        <v>335295</v>
      </c>
      <c r="B2096" s="238" t="s">
        <v>1832</v>
      </c>
      <c r="C2096" s="238" t="s">
        <v>1833</v>
      </c>
      <c r="D2096" s="238" t="s">
        <v>964</v>
      </c>
      <c r="H2096" s="238"/>
      <c r="I2096" s="238" t="s">
        <v>4111</v>
      </c>
      <c r="N2096" s="238">
        <v>2000</v>
      </c>
      <c r="V2096" s="238" t="s">
        <v>4171</v>
      </c>
      <c r="W2096" s="238" t="s">
        <v>4171</v>
      </c>
    </row>
    <row r="2097" spans="1:28" x14ac:dyDescent="0.2">
      <c r="A2097" s="238">
        <v>337436</v>
      </c>
      <c r="B2097" s="238" t="s">
        <v>3577</v>
      </c>
      <c r="C2097" s="238" t="s">
        <v>203</v>
      </c>
      <c r="D2097" s="238" t="s">
        <v>3578</v>
      </c>
      <c r="E2097" s="238" t="s">
        <v>65</v>
      </c>
      <c r="H2097" s="238"/>
      <c r="I2097" s="238" t="s">
        <v>4111</v>
      </c>
      <c r="X2097" s="238" t="s">
        <v>5121</v>
      </c>
      <c r="Y2097" s="238" t="s">
        <v>5121</v>
      </c>
    </row>
    <row r="2098" spans="1:28" x14ac:dyDescent="0.2">
      <c r="A2098" s="238">
        <v>335956</v>
      </c>
      <c r="B2098" s="238" t="s">
        <v>585</v>
      </c>
      <c r="C2098" s="238" t="s">
        <v>210</v>
      </c>
      <c r="D2098" s="238" t="s">
        <v>994</v>
      </c>
      <c r="E2098" s="238" t="s">
        <v>65</v>
      </c>
      <c r="F2098" s="239">
        <v>33577</v>
      </c>
      <c r="G2098" s="238" t="s">
        <v>6127</v>
      </c>
      <c r="H2098" s="238" t="s">
        <v>4110</v>
      </c>
      <c r="I2098" s="238" t="s">
        <v>4111</v>
      </c>
      <c r="J2098" s="238" t="s">
        <v>87</v>
      </c>
      <c r="L2098" s="238" t="s">
        <v>86</v>
      </c>
      <c r="X2098" s="238" t="s">
        <v>6128</v>
      </c>
      <c r="Y2098" s="238" t="s">
        <v>6128</v>
      </c>
      <c r="Z2098" s="238" t="s">
        <v>6129</v>
      </c>
      <c r="AA2098" s="238" t="s">
        <v>5117</v>
      </c>
    </row>
    <row r="2099" spans="1:28" x14ac:dyDescent="0.2">
      <c r="A2099" s="238">
        <v>338584</v>
      </c>
      <c r="B2099" s="238" t="s">
        <v>4820</v>
      </c>
      <c r="C2099" s="238" t="s">
        <v>4580</v>
      </c>
      <c r="D2099" s="238" t="s">
        <v>994</v>
      </c>
      <c r="E2099" s="238" t="s">
        <v>66</v>
      </c>
      <c r="F2099" s="239">
        <v>32938</v>
      </c>
      <c r="G2099" s="238" t="s">
        <v>84</v>
      </c>
      <c r="H2099" s="238" t="s">
        <v>6077</v>
      </c>
      <c r="I2099" s="238" t="s">
        <v>4111</v>
      </c>
      <c r="J2099" s="238" t="s">
        <v>85</v>
      </c>
      <c r="K2099" s="238">
        <v>2008</v>
      </c>
      <c r="L2099" s="238" t="s">
        <v>84</v>
      </c>
      <c r="X2099" s="238" t="s">
        <v>6565</v>
      </c>
      <c r="Y2099" s="238" t="s">
        <v>6566</v>
      </c>
      <c r="Z2099" s="238" t="s">
        <v>6567</v>
      </c>
      <c r="AA2099" s="238" t="s">
        <v>5488</v>
      </c>
    </row>
    <row r="2100" spans="1:28" x14ac:dyDescent="0.2">
      <c r="A2100" s="238">
        <v>336284</v>
      </c>
      <c r="B2100" s="238" t="s">
        <v>3233</v>
      </c>
      <c r="C2100" s="238" t="s">
        <v>280</v>
      </c>
      <c r="D2100" s="238" t="s">
        <v>3234</v>
      </c>
      <c r="H2100" s="238"/>
      <c r="I2100" s="238" t="s">
        <v>4111</v>
      </c>
      <c r="N2100" s="238">
        <v>2000</v>
      </c>
      <c r="U2100" s="238" t="s">
        <v>4171</v>
      </c>
      <c r="V2100" s="238" t="s">
        <v>4171</v>
      </c>
      <c r="W2100" s="238" t="s">
        <v>4171</v>
      </c>
    </row>
    <row r="2101" spans="1:28" x14ac:dyDescent="0.2">
      <c r="A2101" s="238">
        <v>337572</v>
      </c>
      <c r="B2101" s="238" t="s">
        <v>3653</v>
      </c>
      <c r="C2101" s="238" t="s">
        <v>195</v>
      </c>
      <c r="D2101" s="238" t="s">
        <v>4597</v>
      </c>
      <c r="E2101" s="238" t="s">
        <v>66</v>
      </c>
      <c r="F2101" s="239">
        <v>32644</v>
      </c>
      <c r="G2101" s="238" t="s">
        <v>4062</v>
      </c>
      <c r="H2101" s="238" t="s">
        <v>4110</v>
      </c>
      <c r="I2101" s="238" t="s">
        <v>4111</v>
      </c>
      <c r="J2101" s="238" t="s">
        <v>87</v>
      </c>
      <c r="L2101" s="238" t="s">
        <v>95</v>
      </c>
      <c r="X2101" s="238" t="s">
        <v>6224</v>
      </c>
      <c r="Y2101" s="238" t="s">
        <v>6224</v>
      </c>
      <c r="Z2101" s="238" t="s">
        <v>6225</v>
      </c>
      <c r="AA2101" s="238" t="s">
        <v>5878</v>
      </c>
    </row>
    <row r="2102" spans="1:28" x14ac:dyDescent="0.2">
      <c r="A2102" s="238">
        <v>333928</v>
      </c>
      <c r="B2102" s="238" t="s">
        <v>2485</v>
      </c>
      <c r="C2102" s="238" t="s">
        <v>242</v>
      </c>
      <c r="D2102" s="238" t="s">
        <v>1438</v>
      </c>
      <c r="H2102" s="238"/>
      <c r="I2102" s="238" t="s">
        <v>4111</v>
      </c>
      <c r="N2102" s="238">
        <v>2000</v>
      </c>
      <c r="S2102" s="238" t="s">
        <v>4171</v>
      </c>
      <c r="T2102" s="238" t="s">
        <v>4171</v>
      </c>
      <c r="U2102" s="238" t="s">
        <v>4171</v>
      </c>
      <c r="V2102" s="238" t="s">
        <v>4171</v>
      </c>
      <c r="W2102" s="238" t="s">
        <v>4171</v>
      </c>
      <c r="AB2102" s="238" t="s">
        <v>7213</v>
      </c>
    </row>
    <row r="2103" spans="1:28" x14ac:dyDescent="0.2">
      <c r="A2103" s="238">
        <v>337834</v>
      </c>
      <c r="B2103" s="238" t="s">
        <v>3778</v>
      </c>
      <c r="C2103" s="238" t="s">
        <v>203</v>
      </c>
      <c r="D2103" s="238" t="s">
        <v>3779</v>
      </c>
      <c r="H2103" s="238"/>
      <c r="I2103" s="238" t="s">
        <v>4111</v>
      </c>
      <c r="N2103" s="238">
        <v>2000</v>
      </c>
      <c r="W2103" s="238" t="s">
        <v>4171</v>
      </c>
    </row>
    <row r="2104" spans="1:28" x14ac:dyDescent="0.2">
      <c r="A2104" s="238">
        <v>338686</v>
      </c>
      <c r="B2104" s="238" t="s">
        <v>4914</v>
      </c>
      <c r="C2104" s="238" t="s">
        <v>330</v>
      </c>
      <c r="D2104" s="238" t="s">
        <v>237</v>
      </c>
      <c r="E2104" s="238" t="s">
        <v>65</v>
      </c>
      <c r="F2104" s="239">
        <v>31382</v>
      </c>
      <c r="G2104" s="238" t="s">
        <v>6787</v>
      </c>
      <c r="H2104" s="238" t="s">
        <v>4110</v>
      </c>
      <c r="I2104" s="238" t="s">
        <v>4111</v>
      </c>
      <c r="J2104" s="238" t="s">
        <v>85</v>
      </c>
      <c r="K2104" s="238">
        <v>2004</v>
      </c>
      <c r="L2104" s="238" t="s">
        <v>96</v>
      </c>
      <c r="X2104" s="238" t="s">
        <v>6788</v>
      </c>
      <c r="Y2104" s="238" t="s">
        <v>6789</v>
      </c>
      <c r="Z2104" s="238" t="s">
        <v>5976</v>
      </c>
      <c r="AA2104" s="238" t="s">
        <v>6790</v>
      </c>
    </row>
    <row r="2105" spans="1:28" x14ac:dyDescent="0.2">
      <c r="A2105" s="238">
        <v>338517</v>
      </c>
      <c r="B2105" s="238" t="s">
        <v>4766</v>
      </c>
      <c r="C2105" s="238" t="s">
        <v>267</v>
      </c>
      <c r="D2105" s="238" t="s">
        <v>237</v>
      </c>
      <c r="E2105" s="238" t="s">
        <v>66</v>
      </c>
      <c r="F2105" s="239">
        <v>30789</v>
      </c>
      <c r="G2105" s="238" t="s">
        <v>84</v>
      </c>
      <c r="H2105" s="238" t="s">
        <v>4110</v>
      </c>
      <c r="I2105" s="238" t="s">
        <v>4111</v>
      </c>
      <c r="J2105" s="238" t="s">
        <v>87</v>
      </c>
      <c r="K2105" s="238">
        <v>2021</v>
      </c>
      <c r="L2105" s="238" t="s">
        <v>84</v>
      </c>
      <c r="X2105" s="238" t="s">
        <v>6425</v>
      </c>
      <c r="Y2105" s="238" t="s">
        <v>5545</v>
      </c>
      <c r="Z2105" s="238" t="s">
        <v>6426</v>
      </c>
      <c r="AA2105" s="238" t="s">
        <v>5123</v>
      </c>
    </row>
    <row r="2106" spans="1:28" x14ac:dyDescent="0.2">
      <c r="A2106" s="238">
        <v>332528</v>
      </c>
      <c r="B2106" s="238" t="s">
        <v>1068</v>
      </c>
      <c r="C2106" s="238" t="s">
        <v>687</v>
      </c>
      <c r="D2106" s="238" t="s">
        <v>237</v>
      </c>
      <c r="H2106" s="238"/>
      <c r="I2106" s="238" t="s">
        <v>4111</v>
      </c>
      <c r="N2106" s="238">
        <v>2000</v>
      </c>
      <c r="U2106" s="238" t="s">
        <v>4171</v>
      </c>
      <c r="V2106" s="238" t="s">
        <v>4171</v>
      </c>
      <c r="W2106" s="238" t="s">
        <v>4171</v>
      </c>
      <c r="AB2106" s="238" t="s">
        <v>7213</v>
      </c>
    </row>
    <row r="2107" spans="1:28" x14ac:dyDescent="0.2">
      <c r="A2107" s="238">
        <v>338822</v>
      </c>
      <c r="B2107" s="238" t="s">
        <v>4634</v>
      </c>
      <c r="C2107" s="238" t="s">
        <v>496</v>
      </c>
      <c r="D2107" s="238" t="s">
        <v>237</v>
      </c>
      <c r="E2107" s="238" t="s">
        <v>66</v>
      </c>
      <c r="F2107" s="239">
        <v>34751</v>
      </c>
      <c r="G2107" s="238" t="s">
        <v>4036</v>
      </c>
      <c r="H2107" s="238" t="s">
        <v>4110</v>
      </c>
      <c r="I2107" s="238" t="s">
        <v>4111</v>
      </c>
      <c r="J2107" s="238" t="s">
        <v>87</v>
      </c>
      <c r="K2107" s="238">
        <v>2013</v>
      </c>
      <c r="L2107" s="238" t="s">
        <v>99</v>
      </c>
      <c r="X2107" s="238" t="s">
        <v>7061</v>
      </c>
      <c r="Y2107" s="238" t="s">
        <v>7062</v>
      </c>
      <c r="Z2107" s="238" t="s">
        <v>7063</v>
      </c>
      <c r="AA2107" s="238" t="s">
        <v>5114</v>
      </c>
    </row>
    <row r="2108" spans="1:28" x14ac:dyDescent="0.2">
      <c r="A2108" s="238">
        <v>334181</v>
      </c>
      <c r="B2108" s="238" t="s">
        <v>1629</v>
      </c>
      <c r="C2108" s="238" t="s">
        <v>535</v>
      </c>
      <c r="D2108" s="238" t="s">
        <v>237</v>
      </c>
      <c r="H2108" s="238"/>
      <c r="I2108" s="238" t="s">
        <v>4111</v>
      </c>
      <c r="N2108" s="238">
        <v>2000</v>
      </c>
      <c r="T2108" s="238" t="s">
        <v>4171</v>
      </c>
      <c r="U2108" s="238" t="s">
        <v>4171</v>
      </c>
      <c r="V2108" s="238" t="s">
        <v>4171</v>
      </c>
      <c r="W2108" s="238" t="s">
        <v>4171</v>
      </c>
      <c r="AB2108" s="238" t="s">
        <v>7213</v>
      </c>
    </row>
    <row r="2109" spans="1:28" x14ac:dyDescent="0.2">
      <c r="A2109" s="238">
        <v>334729</v>
      </c>
      <c r="B2109" s="238" t="s">
        <v>1397</v>
      </c>
      <c r="C2109" s="238" t="s">
        <v>1246</v>
      </c>
      <c r="D2109" s="238" t="s">
        <v>237</v>
      </c>
      <c r="H2109" s="238"/>
      <c r="I2109" s="238" t="s">
        <v>4111</v>
      </c>
      <c r="N2109" s="238">
        <v>2000</v>
      </c>
      <c r="U2109" s="238" t="s">
        <v>4171</v>
      </c>
      <c r="V2109" s="238" t="s">
        <v>4171</v>
      </c>
      <c r="W2109" s="238" t="s">
        <v>4171</v>
      </c>
      <c r="AB2109" s="238" t="s">
        <v>7213</v>
      </c>
    </row>
    <row r="2110" spans="1:28" x14ac:dyDescent="0.2">
      <c r="A2110" s="238">
        <v>331682</v>
      </c>
      <c r="B2110" s="238" t="s">
        <v>4233</v>
      </c>
      <c r="C2110" s="238" t="s">
        <v>430</v>
      </c>
      <c r="D2110" s="238" t="s">
        <v>237</v>
      </c>
      <c r="H2110" s="238"/>
      <c r="I2110" s="238" t="s">
        <v>4111</v>
      </c>
      <c r="N2110" s="238">
        <v>2000</v>
      </c>
      <c r="AB2110" s="238" t="s">
        <v>7214</v>
      </c>
    </row>
    <row r="2111" spans="1:28" x14ac:dyDescent="0.2">
      <c r="A2111" s="238">
        <v>334349</v>
      </c>
      <c r="B2111" s="238" t="s">
        <v>2583</v>
      </c>
      <c r="C2111" s="238" t="s">
        <v>485</v>
      </c>
      <c r="D2111" s="238" t="s">
        <v>517</v>
      </c>
      <c r="H2111" s="238"/>
      <c r="I2111" s="238" t="s">
        <v>4111</v>
      </c>
      <c r="N2111" s="238">
        <v>2000</v>
      </c>
      <c r="S2111" s="238" t="s">
        <v>4171</v>
      </c>
      <c r="T2111" s="238" t="s">
        <v>4171</v>
      </c>
      <c r="U2111" s="238" t="s">
        <v>4171</v>
      </c>
      <c r="V2111" s="238" t="s">
        <v>4171</v>
      </c>
      <c r="W2111" s="238" t="s">
        <v>4171</v>
      </c>
      <c r="AB2111" s="238" t="s">
        <v>7213</v>
      </c>
    </row>
    <row r="2112" spans="1:28" x14ac:dyDescent="0.2">
      <c r="A2112" s="238">
        <v>329529</v>
      </c>
      <c r="B2112" s="238" t="s">
        <v>2808</v>
      </c>
      <c r="C2112" s="238" t="s">
        <v>531</v>
      </c>
      <c r="D2112" s="238" t="s">
        <v>2809</v>
      </c>
      <c r="H2112" s="238"/>
      <c r="I2112" s="238" t="s">
        <v>4111</v>
      </c>
      <c r="N2112" s="238">
        <v>2000</v>
      </c>
      <c r="R2112" s="238" t="s">
        <v>4171</v>
      </c>
      <c r="S2112" s="238" t="s">
        <v>4171</v>
      </c>
      <c r="U2112" s="238" t="s">
        <v>4171</v>
      </c>
      <c r="V2112" s="238" t="s">
        <v>4171</v>
      </c>
      <c r="W2112" s="238" t="s">
        <v>4171</v>
      </c>
      <c r="AB2112" s="238" t="s">
        <v>7213</v>
      </c>
    </row>
    <row r="2113" spans="1:28" x14ac:dyDescent="0.2">
      <c r="A2113" s="238">
        <v>334285</v>
      </c>
      <c r="B2113" s="238" t="s">
        <v>1638</v>
      </c>
      <c r="C2113" s="238" t="s">
        <v>232</v>
      </c>
      <c r="D2113" s="238" t="s">
        <v>688</v>
      </c>
      <c r="E2113" s="238" t="s">
        <v>66</v>
      </c>
      <c r="F2113" s="239">
        <v>36076</v>
      </c>
      <c r="G2113" s="238" t="s">
        <v>5496</v>
      </c>
      <c r="H2113" s="238" t="s">
        <v>4110</v>
      </c>
      <c r="I2113" s="238" t="s">
        <v>4111</v>
      </c>
      <c r="J2113" s="238" t="s">
        <v>87</v>
      </c>
      <c r="L2113" s="238" t="s">
        <v>86</v>
      </c>
      <c r="X2113" s="238" t="s">
        <v>5497</v>
      </c>
      <c r="Y2113" s="238" t="s">
        <v>5497</v>
      </c>
      <c r="Z2113" s="238" t="s">
        <v>5498</v>
      </c>
      <c r="AA2113" s="238" t="s">
        <v>5499</v>
      </c>
      <c r="AB2113" s="238" t="s">
        <v>7213</v>
      </c>
    </row>
    <row r="2114" spans="1:28" x14ac:dyDescent="0.2">
      <c r="A2114" s="238">
        <v>338621</v>
      </c>
      <c r="B2114" s="238" t="s">
        <v>4850</v>
      </c>
      <c r="C2114" s="238" t="s">
        <v>203</v>
      </c>
      <c r="D2114" s="238" t="s">
        <v>688</v>
      </c>
      <c r="E2114" s="238" t="s">
        <v>65</v>
      </c>
      <c r="F2114" s="239">
        <v>27782</v>
      </c>
      <c r="G2114" s="238" t="s">
        <v>4546</v>
      </c>
      <c r="H2114" s="238" t="s">
        <v>4110</v>
      </c>
      <c r="I2114" s="238" t="s">
        <v>4111</v>
      </c>
      <c r="J2114" s="238" t="s">
        <v>85</v>
      </c>
      <c r="K2114" s="238">
        <v>1994</v>
      </c>
      <c r="L2114" s="238" t="s">
        <v>84</v>
      </c>
      <c r="X2114" s="238" t="s">
        <v>6645</v>
      </c>
      <c r="Y2114" s="238" t="s">
        <v>5329</v>
      </c>
      <c r="Z2114" s="238" t="s">
        <v>5954</v>
      </c>
      <c r="AA2114" s="238" t="s">
        <v>5548</v>
      </c>
    </row>
    <row r="2115" spans="1:28" x14ac:dyDescent="0.2">
      <c r="A2115" s="238">
        <v>329553</v>
      </c>
      <c r="B2115" s="238" t="s">
        <v>2314</v>
      </c>
      <c r="C2115" s="238" t="s">
        <v>586</v>
      </c>
      <c r="D2115" s="238" t="s">
        <v>688</v>
      </c>
      <c r="H2115" s="238"/>
      <c r="I2115" s="238" t="s">
        <v>4111</v>
      </c>
      <c r="N2115" s="238">
        <v>2000</v>
      </c>
      <c r="S2115" s="238" t="s">
        <v>4171</v>
      </c>
      <c r="T2115" s="238" t="s">
        <v>4171</v>
      </c>
      <c r="U2115" s="238" t="s">
        <v>4171</v>
      </c>
      <c r="V2115" s="238" t="s">
        <v>4171</v>
      </c>
      <c r="W2115" s="238" t="s">
        <v>4171</v>
      </c>
      <c r="AB2115" s="238" t="s">
        <v>7213</v>
      </c>
    </row>
    <row r="2116" spans="1:28" x14ac:dyDescent="0.2">
      <c r="A2116" s="238">
        <v>315470</v>
      </c>
      <c r="B2116" s="238" t="s">
        <v>1417</v>
      </c>
      <c r="C2116" s="238" t="s">
        <v>828</v>
      </c>
      <c r="D2116" s="238" t="s">
        <v>688</v>
      </c>
      <c r="H2116" s="238"/>
      <c r="I2116" s="238" t="s">
        <v>4111</v>
      </c>
      <c r="N2116" s="238">
        <v>2000</v>
      </c>
      <c r="T2116" s="238" t="s">
        <v>4171</v>
      </c>
      <c r="U2116" s="238" t="s">
        <v>4171</v>
      </c>
      <c r="V2116" s="238" t="s">
        <v>4171</v>
      </c>
      <c r="W2116" s="238" t="s">
        <v>4171</v>
      </c>
    </row>
    <row r="2117" spans="1:28" x14ac:dyDescent="0.2">
      <c r="A2117" s="238">
        <v>338609</v>
      </c>
      <c r="B2117" s="238" t="s">
        <v>1417</v>
      </c>
      <c r="C2117" s="238" t="s">
        <v>828</v>
      </c>
      <c r="D2117" s="238" t="s">
        <v>688</v>
      </c>
      <c r="E2117" s="238" t="s">
        <v>66</v>
      </c>
      <c r="F2117" s="239">
        <v>29221</v>
      </c>
      <c r="G2117" s="238" t="s">
        <v>84</v>
      </c>
      <c r="H2117" s="238" t="s">
        <v>4110</v>
      </c>
      <c r="I2117" s="238" t="s">
        <v>4111</v>
      </c>
      <c r="J2117" s="238" t="s">
        <v>85</v>
      </c>
      <c r="K2117" s="238">
        <v>1999</v>
      </c>
      <c r="L2117" s="238" t="s">
        <v>84</v>
      </c>
      <c r="X2117" s="238" t="s">
        <v>6617</v>
      </c>
      <c r="Y2117" s="238" t="s">
        <v>6618</v>
      </c>
      <c r="Z2117" s="238" t="s">
        <v>5954</v>
      </c>
      <c r="AA2117" s="238" t="s">
        <v>5111</v>
      </c>
    </row>
    <row r="2118" spans="1:28" x14ac:dyDescent="0.2">
      <c r="A2118" s="238">
        <v>336155</v>
      </c>
      <c r="B2118" s="238" t="s">
        <v>3197</v>
      </c>
      <c r="C2118" s="238" t="s">
        <v>341</v>
      </c>
      <c r="D2118" s="238" t="s">
        <v>688</v>
      </c>
      <c r="E2118" s="238" t="s">
        <v>66</v>
      </c>
      <c r="F2118" s="239">
        <v>30521</v>
      </c>
      <c r="G2118" s="238" t="s">
        <v>4542</v>
      </c>
      <c r="H2118" s="238" t="s">
        <v>4110</v>
      </c>
      <c r="I2118" s="238" t="s">
        <v>4111</v>
      </c>
      <c r="J2118" s="238" t="s">
        <v>87</v>
      </c>
      <c r="L2118" s="238" t="s">
        <v>86</v>
      </c>
      <c r="X2118" s="238" t="s">
        <v>6140</v>
      </c>
      <c r="Y2118" s="238" t="s">
        <v>6140</v>
      </c>
      <c r="Z2118" s="238" t="s">
        <v>6141</v>
      </c>
      <c r="AA2118" s="238" t="s">
        <v>5109</v>
      </c>
    </row>
    <row r="2119" spans="1:28" x14ac:dyDescent="0.2">
      <c r="A2119" s="238">
        <v>336374</v>
      </c>
      <c r="B2119" s="238" t="s">
        <v>3267</v>
      </c>
      <c r="C2119" s="238" t="s">
        <v>267</v>
      </c>
      <c r="D2119" s="238" t="s">
        <v>688</v>
      </c>
      <c r="H2119" s="238"/>
      <c r="I2119" s="238" t="s">
        <v>4111</v>
      </c>
      <c r="N2119" s="238">
        <v>2000</v>
      </c>
      <c r="U2119" s="238" t="s">
        <v>4171</v>
      </c>
      <c r="V2119" s="238" t="s">
        <v>4171</v>
      </c>
      <c r="W2119" s="238" t="s">
        <v>4171</v>
      </c>
    </row>
    <row r="2120" spans="1:28" x14ac:dyDescent="0.2">
      <c r="A2120" s="238">
        <v>337979</v>
      </c>
      <c r="B2120" s="238" t="s">
        <v>3493</v>
      </c>
      <c r="C2120" s="238" t="s">
        <v>488</v>
      </c>
      <c r="D2120" s="238" t="s">
        <v>688</v>
      </c>
      <c r="E2120" s="238" t="s">
        <v>65</v>
      </c>
      <c r="F2120" s="239">
        <v>31593</v>
      </c>
      <c r="G2120" s="238" t="s">
        <v>84</v>
      </c>
      <c r="H2120" s="238" t="s">
        <v>4110</v>
      </c>
      <c r="I2120" s="238" t="s">
        <v>4111</v>
      </c>
      <c r="J2120" s="238" t="s">
        <v>85</v>
      </c>
      <c r="L2120" s="238" t="s">
        <v>84</v>
      </c>
      <c r="X2120" s="238" t="s">
        <v>6310</v>
      </c>
      <c r="Y2120" s="238" t="s">
        <v>6310</v>
      </c>
      <c r="Z2120" s="238" t="s">
        <v>6311</v>
      </c>
      <c r="AA2120" s="238" t="s">
        <v>5111</v>
      </c>
    </row>
    <row r="2121" spans="1:28" x14ac:dyDescent="0.2">
      <c r="A2121" s="238">
        <v>336035</v>
      </c>
      <c r="B2121" s="238" t="s">
        <v>1999</v>
      </c>
      <c r="C2121" s="238" t="s">
        <v>1156</v>
      </c>
      <c r="D2121" s="238" t="s">
        <v>688</v>
      </c>
      <c r="H2121" s="238"/>
      <c r="I2121" s="238" t="s">
        <v>4111</v>
      </c>
      <c r="N2121" s="238">
        <v>2000</v>
      </c>
      <c r="U2121" s="238" t="s">
        <v>4171</v>
      </c>
      <c r="V2121" s="238" t="s">
        <v>4171</v>
      </c>
      <c r="W2121" s="238" t="s">
        <v>4171</v>
      </c>
    </row>
    <row r="2122" spans="1:28" x14ac:dyDescent="0.2">
      <c r="A2122" s="238">
        <v>325708</v>
      </c>
      <c r="B2122" s="238" t="s">
        <v>2748</v>
      </c>
      <c r="C2122" s="238" t="s">
        <v>297</v>
      </c>
      <c r="D2122" s="238" t="s">
        <v>688</v>
      </c>
      <c r="H2122" s="238"/>
      <c r="I2122" s="238" t="s">
        <v>4111</v>
      </c>
      <c r="N2122" s="238">
        <v>2000</v>
      </c>
      <c r="R2122" s="238" t="s">
        <v>4171</v>
      </c>
      <c r="S2122" s="238" t="s">
        <v>4171</v>
      </c>
      <c r="U2122" s="238" t="s">
        <v>4171</v>
      </c>
      <c r="V2122" s="238" t="s">
        <v>4171</v>
      </c>
      <c r="W2122" s="238" t="s">
        <v>4171</v>
      </c>
      <c r="AB2122" s="238" t="s">
        <v>7213</v>
      </c>
    </row>
    <row r="2123" spans="1:28" x14ac:dyDescent="0.2">
      <c r="A2123" s="238">
        <v>337740</v>
      </c>
      <c r="B2123" s="238" t="s">
        <v>3726</v>
      </c>
      <c r="C2123" s="238" t="s">
        <v>336</v>
      </c>
      <c r="D2123" s="238" t="s">
        <v>688</v>
      </c>
      <c r="H2123" s="238"/>
      <c r="I2123" s="238" t="s">
        <v>4111</v>
      </c>
      <c r="N2123" s="238">
        <v>2000</v>
      </c>
      <c r="V2123" s="238" t="s">
        <v>4171</v>
      </c>
      <c r="W2123" s="238" t="s">
        <v>4171</v>
      </c>
    </row>
    <row r="2124" spans="1:28" x14ac:dyDescent="0.2">
      <c r="A2124" s="238">
        <v>338204</v>
      </c>
      <c r="B2124" s="238" t="s">
        <v>3961</v>
      </c>
      <c r="C2124" s="238" t="s">
        <v>340</v>
      </c>
      <c r="D2124" s="238" t="s">
        <v>688</v>
      </c>
      <c r="H2124" s="238"/>
      <c r="I2124" s="238" t="s">
        <v>4111</v>
      </c>
      <c r="N2124" s="238">
        <v>2000</v>
      </c>
      <c r="V2124" s="238" t="s">
        <v>4171</v>
      </c>
      <c r="W2124" s="238" t="s">
        <v>4171</v>
      </c>
    </row>
    <row r="2125" spans="1:28" x14ac:dyDescent="0.2">
      <c r="A2125" s="238">
        <v>336170</v>
      </c>
      <c r="B2125" s="238" t="s">
        <v>3202</v>
      </c>
      <c r="C2125" s="238" t="s">
        <v>195</v>
      </c>
      <c r="D2125" s="238" t="s">
        <v>688</v>
      </c>
      <c r="H2125" s="238"/>
      <c r="I2125" s="238" t="s">
        <v>4111</v>
      </c>
      <c r="N2125" s="238">
        <v>2000</v>
      </c>
      <c r="U2125" s="238" t="s">
        <v>4171</v>
      </c>
      <c r="V2125" s="238" t="s">
        <v>4171</v>
      </c>
      <c r="W2125" s="238" t="s">
        <v>4171</v>
      </c>
    </row>
    <row r="2126" spans="1:28" x14ac:dyDescent="0.2">
      <c r="A2126" s="238">
        <v>338676</v>
      </c>
      <c r="B2126" s="238" t="s">
        <v>4906</v>
      </c>
      <c r="C2126" s="238" t="s">
        <v>551</v>
      </c>
      <c r="D2126" s="238" t="s">
        <v>688</v>
      </c>
      <c r="E2126" s="238" t="s">
        <v>65</v>
      </c>
      <c r="F2126" s="239">
        <v>31352</v>
      </c>
      <c r="G2126" s="238" t="s">
        <v>6764</v>
      </c>
      <c r="H2126" s="238" t="s">
        <v>4110</v>
      </c>
      <c r="I2126" s="238" t="s">
        <v>4111</v>
      </c>
      <c r="J2126" s="238" t="s">
        <v>87</v>
      </c>
      <c r="K2126" s="238">
        <v>2004</v>
      </c>
      <c r="L2126" s="238" t="s">
        <v>94</v>
      </c>
      <c r="X2126" s="238" t="s">
        <v>6765</v>
      </c>
      <c r="Y2126" s="238" t="s">
        <v>6766</v>
      </c>
      <c r="Z2126" s="238" t="s">
        <v>6767</v>
      </c>
      <c r="AA2126" s="238" t="s">
        <v>5145</v>
      </c>
    </row>
    <row r="2127" spans="1:28" x14ac:dyDescent="0.2">
      <c r="A2127" s="238">
        <v>329493</v>
      </c>
      <c r="B2127" s="238" t="s">
        <v>1266</v>
      </c>
      <c r="C2127" s="238" t="s">
        <v>1191</v>
      </c>
      <c r="D2127" s="238" t="s">
        <v>1267</v>
      </c>
      <c r="H2127" s="238"/>
      <c r="I2127" s="238" t="s">
        <v>4111</v>
      </c>
      <c r="N2127" s="238">
        <v>2000</v>
      </c>
      <c r="V2127" s="238" t="s">
        <v>4171</v>
      </c>
      <c r="W2127" s="238" t="s">
        <v>4171</v>
      </c>
      <c r="AB2127" s="238" t="s">
        <v>7213</v>
      </c>
    </row>
    <row r="2128" spans="1:28" x14ac:dyDescent="0.2">
      <c r="A2128" s="238">
        <v>338866</v>
      </c>
      <c r="B2128" s="238" t="s">
        <v>4694</v>
      </c>
      <c r="C2128" s="238" t="s">
        <v>442</v>
      </c>
      <c r="D2128" s="238" t="s">
        <v>4695</v>
      </c>
      <c r="E2128" s="238" t="s">
        <v>65</v>
      </c>
      <c r="F2128" s="239">
        <v>33241</v>
      </c>
      <c r="G2128" s="238" t="s">
        <v>4603</v>
      </c>
      <c r="H2128" s="238" t="s">
        <v>4110</v>
      </c>
      <c r="I2128" s="238" t="s">
        <v>4111</v>
      </c>
      <c r="J2128" s="238" t="s">
        <v>5335</v>
      </c>
      <c r="K2128" s="238">
        <v>2008</v>
      </c>
      <c r="L2128" s="238" t="s">
        <v>84</v>
      </c>
      <c r="X2128" s="238" t="s">
        <v>5336</v>
      </c>
      <c r="Y2128" s="238" t="s">
        <v>5337</v>
      </c>
      <c r="Z2128" s="238" t="s">
        <v>5338</v>
      </c>
      <c r="AA2128" s="238" t="s">
        <v>5339</v>
      </c>
    </row>
    <row r="2129" spans="1:28" x14ac:dyDescent="0.2">
      <c r="A2129" s="238">
        <v>338063</v>
      </c>
      <c r="B2129" s="238" t="s">
        <v>3890</v>
      </c>
      <c r="C2129" s="238" t="s">
        <v>203</v>
      </c>
      <c r="D2129" s="238" t="s">
        <v>3487</v>
      </c>
      <c r="E2129" s="238" t="s">
        <v>65</v>
      </c>
      <c r="F2129" s="239">
        <v>36943</v>
      </c>
      <c r="G2129" s="238" t="s">
        <v>4537</v>
      </c>
      <c r="H2129" s="238" t="s">
        <v>4110</v>
      </c>
      <c r="I2129" s="238" t="s">
        <v>4111</v>
      </c>
      <c r="J2129" s="238" t="s">
        <v>85</v>
      </c>
      <c r="L2129" s="238" t="s">
        <v>84</v>
      </c>
      <c r="X2129" s="238" t="s">
        <v>6333</v>
      </c>
      <c r="Y2129" s="238" t="s">
        <v>6333</v>
      </c>
      <c r="Z2129" s="238" t="s">
        <v>6334</v>
      </c>
      <c r="AA2129" s="238" t="s">
        <v>6335</v>
      </c>
    </row>
    <row r="2130" spans="1:28" x14ac:dyDescent="0.2">
      <c r="A2130" s="238">
        <v>335843</v>
      </c>
      <c r="B2130" s="238" t="s">
        <v>1951</v>
      </c>
      <c r="C2130" s="238" t="s">
        <v>195</v>
      </c>
      <c r="D2130" s="238" t="s">
        <v>1952</v>
      </c>
      <c r="H2130" s="238"/>
      <c r="I2130" s="238" t="s">
        <v>4111</v>
      </c>
      <c r="N2130" s="238">
        <v>2000</v>
      </c>
      <c r="U2130" s="238" t="s">
        <v>4171</v>
      </c>
      <c r="V2130" s="238" t="s">
        <v>4171</v>
      </c>
      <c r="W2130" s="238" t="s">
        <v>4171</v>
      </c>
    </row>
    <row r="2131" spans="1:28" x14ac:dyDescent="0.2">
      <c r="A2131" s="238">
        <v>336879</v>
      </c>
      <c r="B2131" s="238" t="s">
        <v>3387</v>
      </c>
      <c r="C2131" s="238" t="s">
        <v>349</v>
      </c>
      <c r="D2131" s="238" t="s">
        <v>3388</v>
      </c>
      <c r="H2131" s="238"/>
      <c r="I2131" s="238" t="s">
        <v>4111</v>
      </c>
      <c r="N2131" s="238">
        <v>2000</v>
      </c>
      <c r="V2131" s="238" t="s">
        <v>4171</v>
      </c>
      <c r="W2131" s="238" t="s">
        <v>4171</v>
      </c>
    </row>
    <row r="2132" spans="1:28" x14ac:dyDescent="0.2">
      <c r="A2132" s="238">
        <v>334509</v>
      </c>
      <c r="B2132" s="238" t="s">
        <v>1664</v>
      </c>
      <c r="C2132" s="238" t="s">
        <v>388</v>
      </c>
      <c r="D2132" s="238" t="s">
        <v>835</v>
      </c>
      <c r="H2132" s="238"/>
      <c r="I2132" s="238" t="s">
        <v>4111</v>
      </c>
      <c r="N2132" s="238">
        <v>2000</v>
      </c>
      <c r="T2132" s="238" t="s">
        <v>4171</v>
      </c>
      <c r="U2132" s="238" t="s">
        <v>4171</v>
      </c>
      <c r="V2132" s="238" t="s">
        <v>4171</v>
      </c>
      <c r="W2132" s="238" t="s">
        <v>4171</v>
      </c>
      <c r="AB2132" s="238" t="s">
        <v>7213</v>
      </c>
    </row>
    <row r="2133" spans="1:28" x14ac:dyDescent="0.2">
      <c r="A2133" s="238">
        <v>336254</v>
      </c>
      <c r="B2133" s="238" t="s">
        <v>3225</v>
      </c>
      <c r="C2133" s="238" t="s">
        <v>297</v>
      </c>
      <c r="D2133" s="238" t="s">
        <v>835</v>
      </c>
      <c r="H2133" s="238"/>
      <c r="I2133" s="238" t="s">
        <v>4111</v>
      </c>
      <c r="N2133" s="238">
        <v>2000</v>
      </c>
      <c r="U2133" s="238" t="s">
        <v>4171</v>
      </c>
      <c r="V2133" s="238" t="s">
        <v>4171</v>
      </c>
      <c r="W2133" s="238" t="s">
        <v>4171</v>
      </c>
    </row>
    <row r="2134" spans="1:28" x14ac:dyDescent="0.2">
      <c r="A2134" s="238">
        <v>322343</v>
      </c>
      <c r="B2134" s="238" t="s">
        <v>4338</v>
      </c>
      <c r="C2134" s="238" t="s">
        <v>426</v>
      </c>
      <c r="D2134" s="238" t="s">
        <v>979</v>
      </c>
      <c r="H2134" s="238"/>
      <c r="I2134" s="238" t="s">
        <v>4111</v>
      </c>
      <c r="N2134" s="238">
        <v>2000</v>
      </c>
      <c r="R2134" s="238" t="s">
        <v>4171</v>
      </c>
      <c r="S2134" s="238" t="s">
        <v>4171</v>
      </c>
      <c r="U2134" s="238" t="s">
        <v>4171</v>
      </c>
      <c r="V2134" s="238" t="s">
        <v>4171</v>
      </c>
      <c r="AB2134" s="238" t="s">
        <v>7214</v>
      </c>
    </row>
    <row r="2135" spans="1:28" x14ac:dyDescent="0.2">
      <c r="A2135" s="238">
        <v>337941</v>
      </c>
      <c r="B2135" s="238" t="s">
        <v>3829</v>
      </c>
      <c r="C2135" s="238" t="s">
        <v>3492</v>
      </c>
      <c r="D2135" s="238" t="s">
        <v>882</v>
      </c>
      <c r="H2135" s="238"/>
      <c r="I2135" s="238" t="s">
        <v>4111</v>
      </c>
      <c r="N2135" s="238">
        <v>2000</v>
      </c>
      <c r="V2135" s="238" t="s">
        <v>4171</v>
      </c>
      <c r="W2135" s="238" t="s">
        <v>4171</v>
      </c>
    </row>
    <row r="2136" spans="1:28" x14ac:dyDescent="0.2">
      <c r="A2136" s="238">
        <v>333263</v>
      </c>
      <c r="B2136" s="238" t="s">
        <v>4236</v>
      </c>
      <c r="C2136" s="238" t="s">
        <v>482</v>
      </c>
      <c r="D2136" s="238" t="s">
        <v>882</v>
      </c>
      <c r="H2136" s="238"/>
      <c r="I2136" s="238" t="s">
        <v>4111</v>
      </c>
      <c r="N2136" s="238">
        <v>2000</v>
      </c>
      <c r="U2136" s="238" t="s">
        <v>4171</v>
      </c>
      <c r="V2136" s="238" t="s">
        <v>4171</v>
      </c>
      <c r="W2136" s="238" t="s">
        <v>4171</v>
      </c>
      <c r="AB2136" s="238" t="s">
        <v>7213</v>
      </c>
    </row>
    <row r="2137" spans="1:28" x14ac:dyDescent="0.2">
      <c r="A2137" s="238">
        <v>325657</v>
      </c>
      <c r="B2137" s="238" t="s">
        <v>4441</v>
      </c>
      <c r="C2137" s="238" t="s">
        <v>614</v>
      </c>
      <c r="D2137" s="238" t="s">
        <v>882</v>
      </c>
      <c r="H2137" s="238"/>
      <c r="I2137" s="238" t="s">
        <v>4111</v>
      </c>
      <c r="N2137" s="238">
        <v>2000</v>
      </c>
      <c r="V2137" s="238" t="s">
        <v>4171</v>
      </c>
      <c r="AB2137" s="238" t="s">
        <v>7214</v>
      </c>
    </row>
    <row r="2138" spans="1:28" x14ac:dyDescent="0.2">
      <c r="A2138" s="238">
        <v>337237</v>
      </c>
      <c r="B2138" s="238" t="s">
        <v>3426</v>
      </c>
      <c r="C2138" s="238" t="s">
        <v>332</v>
      </c>
      <c r="D2138" s="238" t="s">
        <v>958</v>
      </c>
      <c r="H2138" s="238"/>
      <c r="I2138" s="238" t="s">
        <v>4111</v>
      </c>
      <c r="N2138" s="238">
        <v>2000</v>
      </c>
      <c r="U2138" s="238" t="s">
        <v>4171</v>
      </c>
      <c r="V2138" s="238" t="s">
        <v>4171</v>
      </c>
      <c r="W2138" s="238" t="s">
        <v>4171</v>
      </c>
    </row>
    <row r="2139" spans="1:28" x14ac:dyDescent="0.2">
      <c r="A2139" s="238">
        <v>332213</v>
      </c>
      <c r="B2139" s="238" t="s">
        <v>4332</v>
      </c>
      <c r="C2139" s="238" t="s">
        <v>564</v>
      </c>
      <c r="D2139" s="238" t="s">
        <v>958</v>
      </c>
      <c r="H2139" s="238"/>
      <c r="I2139" s="238" t="s">
        <v>4111</v>
      </c>
      <c r="N2139" s="238">
        <v>2000</v>
      </c>
      <c r="U2139" s="238" t="s">
        <v>4171</v>
      </c>
      <c r="V2139" s="238" t="s">
        <v>4171</v>
      </c>
      <c r="AB2139" s="238" t="s">
        <v>7214</v>
      </c>
    </row>
    <row r="2140" spans="1:28" x14ac:dyDescent="0.2">
      <c r="A2140" s="238">
        <v>330984</v>
      </c>
      <c r="B2140" s="238" t="s">
        <v>2354</v>
      </c>
      <c r="C2140" s="238" t="s">
        <v>270</v>
      </c>
      <c r="D2140" s="238" t="s">
        <v>958</v>
      </c>
      <c r="H2140" s="238"/>
      <c r="I2140" s="238" t="s">
        <v>4111</v>
      </c>
      <c r="N2140" s="238">
        <v>2000</v>
      </c>
      <c r="S2140" s="238" t="s">
        <v>4171</v>
      </c>
      <c r="T2140" s="238" t="s">
        <v>4171</v>
      </c>
      <c r="U2140" s="238" t="s">
        <v>4171</v>
      </c>
      <c r="V2140" s="238" t="s">
        <v>4171</v>
      </c>
      <c r="W2140" s="238" t="s">
        <v>4171</v>
      </c>
      <c r="AB2140" s="238" t="s">
        <v>7213</v>
      </c>
    </row>
    <row r="2141" spans="1:28" x14ac:dyDescent="0.2">
      <c r="A2141" s="238">
        <v>330365</v>
      </c>
      <c r="B2141" s="238" t="s">
        <v>2335</v>
      </c>
      <c r="C2141" s="238" t="s">
        <v>198</v>
      </c>
      <c r="D2141" s="238" t="s">
        <v>251</v>
      </c>
      <c r="H2141" s="238"/>
      <c r="I2141" s="238" t="s">
        <v>4111</v>
      </c>
      <c r="N2141" s="238">
        <v>2000</v>
      </c>
      <c r="S2141" s="238" t="s">
        <v>4171</v>
      </c>
      <c r="T2141" s="238" t="s">
        <v>4171</v>
      </c>
      <c r="U2141" s="238" t="s">
        <v>4171</v>
      </c>
      <c r="V2141" s="238" t="s">
        <v>4171</v>
      </c>
      <c r="W2141" s="238" t="s">
        <v>4171</v>
      </c>
      <c r="AB2141" s="238" t="s">
        <v>7213</v>
      </c>
    </row>
    <row r="2142" spans="1:28" x14ac:dyDescent="0.2">
      <c r="A2142" s="238">
        <v>336539</v>
      </c>
      <c r="B2142" s="238" t="s">
        <v>2138</v>
      </c>
      <c r="C2142" s="238" t="s">
        <v>198</v>
      </c>
      <c r="D2142" s="238" t="s">
        <v>251</v>
      </c>
      <c r="H2142" s="238"/>
      <c r="I2142" s="238" t="s">
        <v>4111</v>
      </c>
      <c r="N2142" s="238">
        <v>2000</v>
      </c>
      <c r="V2142" s="238" t="s">
        <v>4171</v>
      </c>
      <c r="W2142" s="238" t="s">
        <v>4171</v>
      </c>
    </row>
    <row r="2143" spans="1:28" x14ac:dyDescent="0.2">
      <c r="A2143" s="238">
        <v>334649</v>
      </c>
      <c r="B2143" s="238" t="s">
        <v>2654</v>
      </c>
      <c r="C2143" s="238" t="s">
        <v>246</v>
      </c>
      <c r="D2143" s="238" t="s">
        <v>251</v>
      </c>
      <c r="H2143" s="238"/>
      <c r="I2143" s="238" t="s">
        <v>4111</v>
      </c>
      <c r="N2143" s="238">
        <v>2000</v>
      </c>
      <c r="S2143" s="238" t="s">
        <v>4171</v>
      </c>
      <c r="T2143" s="238" t="s">
        <v>4171</v>
      </c>
      <c r="U2143" s="238" t="s">
        <v>4171</v>
      </c>
      <c r="V2143" s="238" t="s">
        <v>4171</v>
      </c>
      <c r="W2143" s="238" t="s">
        <v>4171</v>
      </c>
      <c r="AB2143" s="238" t="s">
        <v>7213</v>
      </c>
    </row>
    <row r="2144" spans="1:28" x14ac:dyDescent="0.2">
      <c r="A2144" s="238">
        <v>338546</v>
      </c>
      <c r="B2144" s="238" t="s">
        <v>4643</v>
      </c>
      <c r="C2144" s="238" t="s">
        <v>4644</v>
      </c>
      <c r="D2144" s="238" t="s">
        <v>251</v>
      </c>
      <c r="E2144" s="238" t="s">
        <v>65</v>
      </c>
      <c r="F2144" s="239">
        <v>35067</v>
      </c>
      <c r="G2144" s="238" t="s">
        <v>5170</v>
      </c>
      <c r="H2144" s="238" t="s">
        <v>4110</v>
      </c>
      <c r="I2144" s="238" t="s">
        <v>4111</v>
      </c>
      <c r="J2144" s="238" t="s">
        <v>85</v>
      </c>
      <c r="K2144" s="238">
        <v>2013</v>
      </c>
      <c r="L2144" s="238" t="s">
        <v>94</v>
      </c>
      <c r="X2144" s="238" t="s">
        <v>5171</v>
      </c>
      <c r="Y2144" s="238" t="s">
        <v>5172</v>
      </c>
      <c r="Z2144" s="238" t="s">
        <v>5173</v>
      </c>
      <c r="AA2144" s="238" t="s">
        <v>5174</v>
      </c>
    </row>
    <row r="2145" spans="1:28" x14ac:dyDescent="0.2">
      <c r="A2145" s="238">
        <v>335087</v>
      </c>
      <c r="B2145" s="238" t="s">
        <v>253</v>
      </c>
      <c r="C2145" s="238" t="s">
        <v>267</v>
      </c>
      <c r="D2145" s="238" t="s">
        <v>881</v>
      </c>
      <c r="H2145" s="238"/>
      <c r="I2145" s="238" t="s">
        <v>4111</v>
      </c>
      <c r="N2145" s="238">
        <v>2000</v>
      </c>
      <c r="U2145" s="238" t="s">
        <v>4171</v>
      </c>
      <c r="V2145" s="238" t="s">
        <v>4171</v>
      </c>
      <c r="W2145" s="238" t="s">
        <v>4171</v>
      </c>
    </row>
    <row r="2146" spans="1:28" x14ac:dyDescent="0.2">
      <c r="A2146" s="238">
        <v>336638</v>
      </c>
      <c r="B2146" s="238" t="s">
        <v>3334</v>
      </c>
      <c r="C2146" s="238" t="s">
        <v>210</v>
      </c>
      <c r="D2146" s="238" t="s">
        <v>881</v>
      </c>
      <c r="H2146" s="238"/>
      <c r="I2146" s="238" t="s">
        <v>4111</v>
      </c>
      <c r="N2146" s="238">
        <v>2000</v>
      </c>
      <c r="U2146" s="238" t="s">
        <v>4171</v>
      </c>
      <c r="V2146" s="238" t="s">
        <v>4171</v>
      </c>
      <c r="W2146" s="238" t="s">
        <v>4171</v>
      </c>
    </row>
    <row r="2147" spans="1:28" x14ac:dyDescent="0.2">
      <c r="A2147" s="238">
        <v>334674</v>
      </c>
      <c r="B2147" s="238" t="s">
        <v>1684</v>
      </c>
      <c r="C2147" s="238" t="s">
        <v>735</v>
      </c>
      <c r="D2147" s="238" t="s">
        <v>881</v>
      </c>
      <c r="H2147" s="238"/>
      <c r="I2147" s="238" t="s">
        <v>4111</v>
      </c>
      <c r="N2147" s="238">
        <v>2000</v>
      </c>
      <c r="T2147" s="238" t="s">
        <v>4171</v>
      </c>
      <c r="U2147" s="238" t="s">
        <v>4171</v>
      </c>
      <c r="V2147" s="238" t="s">
        <v>4171</v>
      </c>
      <c r="W2147" s="238" t="s">
        <v>4171</v>
      </c>
      <c r="AB2147" s="238" t="s">
        <v>7213</v>
      </c>
    </row>
    <row r="2148" spans="1:28" x14ac:dyDescent="0.2">
      <c r="A2148" s="238">
        <v>336449</v>
      </c>
      <c r="B2148" s="238" t="s">
        <v>2104</v>
      </c>
      <c r="C2148" s="238" t="s">
        <v>305</v>
      </c>
      <c r="D2148" s="238" t="s">
        <v>2105</v>
      </c>
      <c r="H2148" s="238"/>
      <c r="I2148" s="238" t="s">
        <v>4111</v>
      </c>
      <c r="N2148" s="238">
        <v>2000</v>
      </c>
      <c r="W2148" s="238" t="s">
        <v>4171</v>
      </c>
    </row>
    <row r="2149" spans="1:28" x14ac:dyDescent="0.2">
      <c r="A2149" s="238">
        <v>335170</v>
      </c>
      <c r="B2149" s="238" t="s">
        <v>1798</v>
      </c>
      <c r="C2149" s="238" t="s">
        <v>428</v>
      </c>
      <c r="D2149" s="238" t="s">
        <v>1799</v>
      </c>
      <c r="H2149" s="238"/>
      <c r="I2149" s="238" t="s">
        <v>4111</v>
      </c>
      <c r="N2149" s="238">
        <v>2000</v>
      </c>
      <c r="U2149" s="238" t="s">
        <v>4171</v>
      </c>
      <c r="V2149" s="238" t="s">
        <v>4171</v>
      </c>
      <c r="W2149" s="238" t="s">
        <v>4171</v>
      </c>
    </row>
    <row r="2150" spans="1:28" x14ac:dyDescent="0.2">
      <c r="A2150" s="238">
        <v>338553</v>
      </c>
      <c r="B2150" s="238" t="s">
        <v>4794</v>
      </c>
      <c r="C2150" s="238" t="s">
        <v>195</v>
      </c>
      <c r="D2150" s="238" t="s">
        <v>4259</v>
      </c>
      <c r="E2150" s="238" t="s">
        <v>65</v>
      </c>
      <c r="F2150" s="239">
        <v>36623</v>
      </c>
      <c r="G2150" s="238" t="s">
        <v>96</v>
      </c>
      <c r="H2150" s="238" t="s">
        <v>4110</v>
      </c>
      <c r="I2150" s="238" t="s">
        <v>4111</v>
      </c>
      <c r="J2150" s="238" t="s">
        <v>85</v>
      </c>
      <c r="K2150" s="238">
        <v>2018</v>
      </c>
      <c r="L2150" s="238" t="s">
        <v>96</v>
      </c>
      <c r="X2150" s="238" t="s">
        <v>6500</v>
      </c>
      <c r="Y2150" s="238" t="s">
        <v>6501</v>
      </c>
      <c r="Z2150" s="238" t="s">
        <v>6502</v>
      </c>
      <c r="AA2150" s="238" t="s">
        <v>6503</v>
      </c>
    </row>
    <row r="2151" spans="1:28" x14ac:dyDescent="0.2">
      <c r="A2151" s="238">
        <v>333811</v>
      </c>
      <c r="B2151" s="238" t="s">
        <v>2456</v>
      </c>
      <c r="C2151" s="238" t="s">
        <v>2457</v>
      </c>
      <c r="D2151" s="238" t="s">
        <v>946</v>
      </c>
      <c r="H2151" s="238"/>
      <c r="I2151" s="238" t="s">
        <v>4111</v>
      </c>
      <c r="N2151" s="238">
        <v>2000</v>
      </c>
      <c r="S2151" s="238" t="s">
        <v>4171</v>
      </c>
      <c r="T2151" s="238" t="s">
        <v>4171</v>
      </c>
      <c r="U2151" s="238" t="s">
        <v>4171</v>
      </c>
      <c r="V2151" s="238" t="s">
        <v>4171</v>
      </c>
      <c r="W2151" s="238" t="s">
        <v>4171</v>
      </c>
      <c r="AB2151" s="238" t="s">
        <v>7213</v>
      </c>
    </row>
    <row r="2152" spans="1:28" x14ac:dyDescent="0.2">
      <c r="A2152" s="238">
        <v>338979</v>
      </c>
      <c r="B2152" s="238" t="s">
        <v>5100</v>
      </c>
      <c r="C2152" s="238" t="s">
        <v>198</v>
      </c>
      <c r="D2152" s="238" t="s">
        <v>946</v>
      </c>
      <c r="E2152" s="238" t="s">
        <v>66</v>
      </c>
      <c r="F2152" s="239">
        <v>34931</v>
      </c>
      <c r="G2152" s="238" t="s">
        <v>84</v>
      </c>
      <c r="H2152" s="238" t="s">
        <v>4110</v>
      </c>
      <c r="I2152" s="238" t="s">
        <v>4111</v>
      </c>
      <c r="J2152" s="238" t="s">
        <v>85</v>
      </c>
      <c r="K2152" s="238">
        <v>2015</v>
      </c>
      <c r="L2152" s="238" t="s">
        <v>94</v>
      </c>
      <c r="X2152" s="238" t="s">
        <v>7200</v>
      </c>
      <c r="Y2152" s="238" t="s">
        <v>7201</v>
      </c>
      <c r="Z2152" s="238" t="s">
        <v>5999</v>
      </c>
      <c r="AA2152" s="238" t="s">
        <v>7202</v>
      </c>
    </row>
    <row r="2153" spans="1:28" x14ac:dyDescent="0.2">
      <c r="A2153" s="238">
        <v>337594</v>
      </c>
      <c r="B2153" s="238" t="s">
        <v>3659</v>
      </c>
      <c r="C2153" s="238" t="s">
        <v>210</v>
      </c>
      <c r="D2153" s="238" t="s">
        <v>3461</v>
      </c>
      <c r="E2153" s="238" t="s">
        <v>66</v>
      </c>
      <c r="F2153" s="239">
        <v>34366</v>
      </c>
      <c r="G2153" s="238" t="s">
        <v>4036</v>
      </c>
      <c r="H2153" s="238" t="s">
        <v>4110</v>
      </c>
      <c r="I2153" s="238" t="s">
        <v>4111</v>
      </c>
      <c r="J2153" s="238" t="s">
        <v>87</v>
      </c>
      <c r="L2153" s="238" t="s">
        <v>99</v>
      </c>
      <c r="X2153" s="238" t="s">
        <v>6226</v>
      </c>
      <c r="Y2153" s="238" t="s">
        <v>6226</v>
      </c>
      <c r="Z2153" s="238" t="s">
        <v>5887</v>
      </c>
      <c r="AA2153" s="238" t="s">
        <v>5622</v>
      </c>
    </row>
    <row r="2154" spans="1:28" x14ac:dyDescent="0.2">
      <c r="A2154" s="238">
        <v>335033</v>
      </c>
      <c r="B2154" s="238" t="s">
        <v>2879</v>
      </c>
      <c r="C2154" s="238" t="s">
        <v>203</v>
      </c>
      <c r="D2154" s="238" t="s">
        <v>413</v>
      </c>
      <c r="H2154" s="238"/>
      <c r="I2154" s="238" t="s">
        <v>4111</v>
      </c>
      <c r="N2154" s="238">
        <v>2000</v>
      </c>
      <c r="U2154" s="238" t="s">
        <v>4171</v>
      </c>
      <c r="V2154" s="238" t="s">
        <v>4171</v>
      </c>
      <c r="W2154" s="238" t="s">
        <v>4171</v>
      </c>
    </row>
    <row r="2155" spans="1:28" x14ac:dyDescent="0.2">
      <c r="A2155" s="238">
        <v>325071</v>
      </c>
      <c r="B2155" s="238" t="s">
        <v>1441</v>
      </c>
      <c r="C2155" s="238" t="s">
        <v>437</v>
      </c>
      <c r="D2155" s="238" t="s">
        <v>413</v>
      </c>
      <c r="H2155" s="238"/>
      <c r="I2155" s="238" t="s">
        <v>4111</v>
      </c>
      <c r="N2155" s="238">
        <v>2000</v>
      </c>
      <c r="T2155" s="238" t="s">
        <v>4171</v>
      </c>
      <c r="U2155" s="238" t="s">
        <v>4171</v>
      </c>
      <c r="V2155" s="238" t="s">
        <v>4171</v>
      </c>
      <c r="W2155" s="238" t="s">
        <v>4171</v>
      </c>
      <c r="AB2155" s="238" t="s">
        <v>7213</v>
      </c>
    </row>
    <row r="2156" spans="1:28" x14ac:dyDescent="0.2">
      <c r="A2156" s="238">
        <v>326317</v>
      </c>
      <c r="B2156" s="238" t="s">
        <v>2756</v>
      </c>
      <c r="C2156" s="238" t="s">
        <v>626</v>
      </c>
      <c r="D2156" s="238" t="s">
        <v>413</v>
      </c>
      <c r="H2156" s="238"/>
      <c r="I2156" s="238" t="s">
        <v>4111</v>
      </c>
      <c r="N2156" s="238">
        <v>2000</v>
      </c>
      <c r="R2156" s="238" t="s">
        <v>4171</v>
      </c>
      <c r="S2156" s="238" t="s">
        <v>4171</v>
      </c>
      <c r="U2156" s="238" t="s">
        <v>4171</v>
      </c>
      <c r="V2156" s="238" t="s">
        <v>4171</v>
      </c>
      <c r="W2156" s="238" t="s">
        <v>4171</v>
      </c>
      <c r="AB2156" s="238" t="s">
        <v>7213</v>
      </c>
    </row>
    <row r="2157" spans="1:28" x14ac:dyDescent="0.2">
      <c r="A2157" s="238">
        <v>338700</v>
      </c>
      <c r="B2157" s="238" t="s">
        <v>4668</v>
      </c>
      <c r="C2157" s="238" t="s">
        <v>450</v>
      </c>
      <c r="D2157" s="238" t="s">
        <v>413</v>
      </c>
      <c r="E2157" s="238" t="s">
        <v>65</v>
      </c>
      <c r="F2157" s="239">
        <v>36916</v>
      </c>
      <c r="G2157" s="238" t="s">
        <v>5253</v>
      </c>
      <c r="H2157" s="238" t="s">
        <v>4110</v>
      </c>
      <c r="I2157" s="238" t="s">
        <v>4111</v>
      </c>
      <c r="J2157" s="238" t="s">
        <v>85</v>
      </c>
      <c r="K2157" s="238">
        <v>2019</v>
      </c>
      <c r="L2157" s="238" t="s">
        <v>86</v>
      </c>
      <c r="X2157" s="238" t="s">
        <v>5254</v>
      </c>
      <c r="Y2157" s="238" t="s">
        <v>5255</v>
      </c>
      <c r="Z2157" s="238" t="s">
        <v>5256</v>
      </c>
      <c r="AA2157" s="238" t="s">
        <v>5111</v>
      </c>
    </row>
    <row r="2158" spans="1:28" x14ac:dyDescent="0.2">
      <c r="A2158" s="238">
        <v>337667</v>
      </c>
      <c r="B2158" s="238" t="s">
        <v>4514</v>
      </c>
      <c r="C2158" s="238" t="s">
        <v>824</v>
      </c>
      <c r="D2158" s="238" t="s">
        <v>413</v>
      </c>
      <c r="H2158" s="238"/>
      <c r="I2158" s="238" t="s">
        <v>4111</v>
      </c>
      <c r="N2158" s="238">
        <v>2000</v>
      </c>
      <c r="W2158" s="238" t="s">
        <v>4171</v>
      </c>
    </row>
    <row r="2159" spans="1:28" x14ac:dyDescent="0.2">
      <c r="A2159" s="238">
        <v>337483</v>
      </c>
      <c r="B2159" s="238" t="s">
        <v>3501</v>
      </c>
      <c r="C2159" s="238" t="s">
        <v>363</v>
      </c>
      <c r="D2159" s="238" t="s">
        <v>413</v>
      </c>
      <c r="E2159" s="238" t="s">
        <v>65</v>
      </c>
      <c r="H2159" s="238"/>
      <c r="I2159" s="238" t="s">
        <v>4111</v>
      </c>
    </row>
    <row r="2160" spans="1:28" x14ac:dyDescent="0.2">
      <c r="A2160" s="238">
        <v>336656</v>
      </c>
      <c r="B2160" s="238" t="s">
        <v>3341</v>
      </c>
      <c r="C2160" s="238" t="s">
        <v>331</v>
      </c>
      <c r="D2160" s="238" t="s">
        <v>413</v>
      </c>
      <c r="H2160" s="238"/>
      <c r="I2160" s="238" t="s">
        <v>4111</v>
      </c>
      <c r="N2160" s="238">
        <v>2000</v>
      </c>
      <c r="U2160" s="238" t="s">
        <v>4171</v>
      </c>
      <c r="V2160" s="238" t="s">
        <v>4171</v>
      </c>
      <c r="W2160" s="238" t="s">
        <v>4171</v>
      </c>
    </row>
    <row r="2161" spans="1:28" x14ac:dyDescent="0.2">
      <c r="A2161" s="238">
        <v>338644</v>
      </c>
      <c r="B2161" s="238" t="s">
        <v>4876</v>
      </c>
      <c r="C2161" s="238" t="s">
        <v>527</v>
      </c>
      <c r="D2161" s="238" t="s">
        <v>413</v>
      </c>
      <c r="E2161" s="238" t="s">
        <v>66</v>
      </c>
      <c r="F2161" s="239">
        <v>31362</v>
      </c>
      <c r="G2161" s="238" t="s">
        <v>4629</v>
      </c>
      <c r="H2161" s="238" t="s">
        <v>4110</v>
      </c>
      <c r="I2161" s="238" t="s">
        <v>4111</v>
      </c>
      <c r="J2161" s="238" t="s">
        <v>87</v>
      </c>
      <c r="K2161" s="238">
        <v>2013</v>
      </c>
      <c r="L2161" s="238" t="s">
        <v>86</v>
      </c>
      <c r="X2161" s="238" t="s">
        <v>6699</v>
      </c>
      <c r="Y2161" s="238" t="s">
        <v>6700</v>
      </c>
      <c r="Z2161" s="238" t="s">
        <v>6701</v>
      </c>
    </row>
    <row r="2162" spans="1:28" x14ac:dyDescent="0.2">
      <c r="A2162" s="238">
        <v>337752</v>
      </c>
      <c r="B2162" s="238" t="s">
        <v>3737</v>
      </c>
      <c r="C2162" s="238" t="s">
        <v>681</v>
      </c>
      <c r="D2162" s="238" t="s">
        <v>413</v>
      </c>
      <c r="E2162" s="238" t="s">
        <v>65</v>
      </c>
      <c r="F2162" s="239">
        <v>35431</v>
      </c>
      <c r="G2162" s="238" t="s">
        <v>4012</v>
      </c>
      <c r="H2162" s="238" t="s">
        <v>4110</v>
      </c>
      <c r="I2162" s="238" t="s">
        <v>4111</v>
      </c>
      <c r="J2162" s="238" t="s">
        <v>191</v>
      </c>
      <c r="L2162" s="238" t="s">
        <v>86</v>
      </c>
      <c r="X2162" s="238" t="s">
        <v>6257</v>
      </c>
      <c r="Y2162" s="238" t="s">
        <v>6257</v>
      </c>
      <c r="Z2162" s="238" t="s">
        <v>5539</v>
      </c>
      <c r="AA2162" s="238" t="s">
        <v>5525</v>
      </c>
    </row>
    <row r="2163" spans="1:28" x14ac:dyDescent="0.2">
      <c r="A2163" s="238">
        <v>334471</v>
      </c>
      <c r="B2163" s="238" t="s">
        <v>412</v>
      </c>
      <c r="C2163" s="238" t="s">
        <v>1661</v>
      </c>
      <c r="D2163" s="238" t="s">
        <v>413</v>
      </c>
      <c r="E2163" s="238" t="s">
        <v>65</v>
      </c>
      <c r="F2163" s="239">
        <v>33604</v>
      </c>
      <c r="G2163" s="238" t="s">
        <v>94</v>
      </c>
      <c r="H2163" s="238" t="s">
        <v>4110</v>
      </c>
      <c r="I2163" s="238" t="s">
        <v>4111</v>
      </c>
      <c r="J2163" s="238" t="s">
        <v>85</v>
      </c>
      <c r="L2163" s="238" t="s">
        <v>94</v>
      </c>
      <c r="X2163" s="238" t="s">
        <v>5508</v>
      </c>
      <c r="Y2163" s="238" t="s">
        <v>5508</v>
      </c>
      <c r="Z2163" s="238" t="s">
        <v>5509</v>
      </c>
      <c r="AA2163" s="238" t="s">
        <v>5123</v>
      </c>
      <c r="AB2163" s="238" t="s">
        <v>7213</v>
      </c>
    </row>
    <row r="2164" spans="1:28" x14ac:dyDescent="0.2">
      <c r="A2164" s="238">
        <v>335555</v>
      </c>
      <c r="B2164" s="238" t="s">
        <v>3027</v>
      </c>
      <c r="C2164" s="238" t="s">
        <v>198</v>
      </c>
      <c r="D2164" s="238" t="s">
        <v>413</v>
      </c>
      <c r="H2164" s="238"/>
      <c r="I2164" s="238" t="s">
        <v>4111</v>
      </c>
      <c r="N2164" s="238">
        <v>2000</v>
      </c>
      <c r="U2164" s="238" t="s">
        <v>4171</v>
      </c>
      <c r="V2164" s="238" t="s">
        <v>4171</v>
      </c>
      <c r="W2164" s="238" t="s">
        <v>4171</v>
      </c>
    </row>
    <row r="2165" spans="1:28" x14ac:dyDescent="0.2">
      <c r="A2165" s="238">
        <v>338533</v>
      </c>
      <c r="B2165" s="238" t="s">
        <v>2917</v>
      </c>
      <c r="C2165" s="238" t="s">
        <v>651</v>
      </c>
      <c r="D2165" s="238" t="s">
        <v>413</v>
      </c>
      <c r="E2165" s="238" t="s">
        <v>65</v>
      </c>
      <c r="F2165" s="239">
        <v>35431</v>
      </c>
      <c r="G2165" s="238" t="s">
        <v>84</v>
      </c>
      <c r="H2165" s="238" t="s">
        <v>4110</v>
      </c>
      <c r="I2165" s="238" t="s">
        <v>4111</v>
      </c>
      <c r="J2165" s="238" t="s">
        <v>87</v>
      </c>
      <c r="K2165" s="238">
        <v>2016</v>
      </c>
      <c r="L2165" s="238" t="s">
        <v>84</v>
      </c>
      <c r="X2165" s="238" t="s">
        <v>6459</v>
      </c>
      <c r="Y2165" s="238" t="s">
        <v>6460</v>
      </c>
      <c r="Z2165" s="238" t="s">
        <v>6461</v>
      </c>
      <c r="AA2165" s="238" t="s">
        <v>5893</v>
      </c>
    </row>
    <row r="2166" spans="1:28" x14ac:dyDescent="0.2">
      <c r="A2166" s="238">
        <v>336743</v>
      </c>
      <c r="B2166" s="238" t="s">
        <v>3363</v>
      </c>
      <c r="C2166" s="238" t="s">
        <v>801</v>
      </c>
      <c r="D2166" s="238" t="s">
        <v>413</v>
      </c>
      <c r="H2166" s="238"/>
      <c r="I2166" s="238" t="s">
        <v>4111</v>
      </c>
      <c r="N2166" s="238">
        <v>2000</v>
      </c>
      <c r="U2166" s="238" t="s">
        <v>4171</v>
      </c>
      <c r="V2166" s="238" t="s">
        <v>4171</v>
      </c>
      <c r="W2166" s="238" t="s">
        <v>4171</v>
      </c>
    </row>
    <row r="2167" spans="1:28" x14ac:dyDescent="0.2">
      <c r="A2167" s="238">
        <v>337544</v>
      </c>
      <c r="B2167" s="238" t="s">
        <v>3640</v>
      </c>
      <c r="C2167" s="238" t="s">
        <v>196</v>
      </c>
      <c r="D2167" s="238" t="s">
        <v>413</v>
      </c>
      <c r="E2167" s="238" t="s">
        <v>66</v>
      </c>
      <c r="H2167" s="238"/>
      <c r="I2167" s="238" t="s">
        <v>4111</v>
      </c>
    </row>
    <row r="2168" spans="1:28" x14ac:dyDescent="0.2">
      <c r="A2168" s="238">
        <v>337514</v>
      </c>
      <c r="B2168" s="238" t="s">
        <v>3620</v>
      </c>
      <c r="C2168" s="238" t="s">
        <v>242</v>
      </c>
      <c r="D2168" s="238" t="s">
        <v>413</v>
      </c>
      <c r="E2168" s="238" t="s">
        <v>65</v>
      </c>
      <c r="F2168" s="239">
        <v>35900</v>
      </c>
      <c r="G2168" s="238" t="s">
        <v>4059</v>
      </c>
      <c r="H2168" s="238" t="s">
        <v>4110</v>
      </c>
      <c r="I2168" s="238" t="s">
        <v>4111</v>
      </c>
      <c r="J2168" s="238" t="s">
        <v>87</v>
      </c>
      <c r="L2168" s="238" t="s">
        <v>96</v>
      </c>
      <c r="X2168" s="238" t="s">
        <v>6213</v>
      </c>
      <c r="Y2168" s="238" t="s">
        <v>6213</v>
      </c>
      <c r="Z2168" s="238" t="s">
        <v>5845</v>
      </c>
      <c r="AA2168" s="238" t="s">
        <v>5896</v>
      </c>
    </row>
    <row r="2169" spans="1:28" x14ac:dyDescent="0.2">
      <c r="A2169" s="238">
        <v>327964</v>
      </c>
      <c r="B2169" s="238" t="s">
        <v>2786</v>
      </c>
      <c r="C2169" s="238" t="s">
        <v>408</v>
      </c>
      <c r="D2169" s="238" t="s">
        <v>413</v>
      </c>
      <c r="H2169" s="238"/>
      <c r="I2169" s="238" t="s">
        <v>4111</v>
      </c>
      <c r="N2169" s="238">
        <v>2000</v>
      </c>
      <c r="R2169" s="238" t="s">
        <v>4171</v>
      </c>
      <c r="S2169" s="238" t="s">
        <v>4171</v>
      </c>
      <c r="U2169" s="238" t="s">
        <v>4171</v>
      </c>
      <c r="V2169" s="238" t="s">
        <v>4171</v>
      </c>
      <c r="W2169" s="238" t="s">
        <v>4171</v>
      </c>
      <c r="AB2169" s="238" t="s">
        <v>7213</v>
      </c>
    </row>
    <row r="2170" spans="1:28" x14ac:dyDescent="0.2">
      <c r="A2170" s="238">
        <v>332376</v>
      </c>
      <c r="B2170" s="238" t="s">
        <v>2402</v>
      </c>
      <c r="C2170" s="238" t="s">
        <v>205</v>
      </c>
      <c r="D2170" s="238" t="s">
        <v>413</v>
      </c>
      <c r="H2170" s="238"/>
      <c r="I2170" s="238" t="s">
        <v>4111</v>
      </c>
      <c r="N2170" s="238">
        <v>2000</v>
      </c>
      <c r="S2170" s="238" t="s">
        <v>4171</v>
      </c>
      <c r="T2170" s="238" t="s">
        <v>4171</v>
      </c>
      <c r="U2170" s="238" t="s">
        <v>4171</v>
      </c>
      <c r="V2170" s="238" t="s">
        <v>4171</v>
      </c>
      <c r="W2170" s="238" t="s">
        <v>4171</v>
      </c>
      <c r="AB2170" s="238" t="s">
        <v>7213</v>
      </c>
    </row>
    <row r="2171" spans="1:28" x14ac:dyDescent="0.2">
      <c r="A2171" s="238">
        <v>329799</v>
      </c>
      <c r="B2171" s="238" t="s">
        <v>4321</v>
      </c>
      <c r="C2171" s="238" t="s">
        <v>855</v>
      </c>
      <c r="D2171" s="238" t="s">
        <v>628</v>
      </c>
      <c r="H2171" s="238"/>
      <c r="I2171" s="238" t="s">
        <v>4111</v>
      </c>
      <c r="N2171" s="238">
        <v>2000</v>
      </c>
      <c r="S2171" s="238" t="s">
        <v>4171</v>
      </c>
      <c r="T2171" s="238" t="s">
        <v>4171</v>
      </c>
      <c r="U2171" s="238" t="s">
        <v>4171</v>
      </c>
      <c r="V2171" s="238" t="s">
        <v>4171</v>
      </c>
      <c r="AB2171" s="238" t="s">
        <v>7214</v>
      </c>
    </row>
    <row r="2172" spans="1:28" x14ac:dyDescent="0.2">
      <c r="A2172" s="238">
        <v>332781</v>
      </c>
      <c r="B2172" s="238" t="s">
        <v>1083</v>
      </c>
      <c r="C2172" s="238" t="s">
        <v>210</v>
      </c>
      <c r="D2172" s="238" t="s">
        <v>628</v>
      </c>
      <c r="E2172" s="238" t="s">
        <v>65</v>
      </c>
      <c r="H2172" s="238"/>
      <c r="I2172" s="238" t="s">
        <v>4111</v>
      </c>
      <c r="X2172" s="238" t="s">
        <v>5121</v>
      </c>
      <c r="Y2172" s="238" t="s">
        <v>5121</v>
      </c>
      <c r="AB2172" s="238" t="s">
        <v>7213</v>
      </c>
    </row>
    <row r="2173" spans="1:28" x14ac:dyDescent="0.2">
      <c r="A2173" s="238">
        <v>336773</v>
      </c>
      <c r="B2173" s="238" t="s">
        <v>3369</v>
      </c>
      <c r="C2173" s="238" t="s">
        <v>959</v>
      </c>
      <c r="D2173" s="238" t="s">
        <v>628</v>
      </c>
      <c r="H2173" s="238"/>
      <c r="I2173" s="238" t="s">
        <v>4111</v>
      </c>
      <c r="N2173" s="238">
        <v>2000</v>
      </c>
      <c r="W2173" s="238" t="s">
        <v>4171</v>
      </c>
    </row>
    <row r="2174" spans="1:28" x14ac:dyDescent="0.2">
      <c r="A2174" s="238">
        <v>334565</v>
      </c>
      <c r="B2174" s="238" t="s">
        <v>2634</v>
      </c>
      <c r="C2174" s="238" t="s">
        <v>1892</v>
      </c>
      <c r="D2174" s="238" t="s">
        <v>628</v>
      </c>
      <c r="H2174" s="238"/>
      <c r="I2174" s="238" t="s">
        <v>4111</v>
      </c>
      <c r="N2174" s="238">
        <v>2000</v>
      </c>
      <c r="S2174" s="238" t="s">
        <v>4171</v>
      </c>
      <c r="T2174" s="238" t="s">
        <v>4171</v>
      </c>
      <c r="U2174" s="238" t="s">
        <v>4171</v>
      </c>
      <c r="V2174" s="238" t="s">
        <v>4171</v>
      </c>
      <c r="W2174" s="238" t="s">
        <v>4171</v>
      </c>
      <c r="AB2174" s="238" t="s">
        <v>7213</v>
      </c>
    </row>
    <row r="2175" spans="1:28" x14ac:dyDescent="0.2">
      <c r="A2175" s="238">
        <v>338573</v>
      </c>
      <c r="B2175" s="238" t="s">
        <v>4648</v>
      </c>
      <c r="C2175" s="238" t="s">
        <v>198</v>
      </c>
      <c r="D2175" s="238" t="s">
        <v>628</v>
      </c>
      <c r="E2175" s="238" t="s">
        <v>65</v>
      </c>
      <c r="F2175" s="239">
        <v>36586</v>
      </c>
      <c r="G2175" s="238" t="s">
        <v>93</v>
      </c>
      <c r="H2175" s="238" t="s">
        <v>4110</v>
      </c>
      <c r="I2175" s="238" t="s">
        <v>4111</v>
      </c>
      <c r="J2175" s="238" t="s">
        <v>85</v>
      </c>
      <c r="K2175" s="238">
        <v>2018</v>
      </c>
      <c r="L2175" s="238" t="s">
        <v>86</v>
      </c>
      <c r="X2175" s="238" t="s">
        <v>5182</v>
      </c>
      <c r="Y2175" s="238" t="s">
        <v>5183</v>
      </c>
      <c r="Z2175" s="238" t="s">
        <v>5184</v>
      </c>
      <c r="AA2175" s="238" t="s">
        <v>5185</v>
      </c>
    </row>
    <row r="2176" spans="1:28" x14ac:dyDescent="0.2">
      <c r="A2176" s="238">
        <v>334396</v>
      </c>
      <c r="B2176" s="238" t="s">
        <v>2592</v>
      </c>
      <c r="C2176" s="238" t="s">
        <v>555</v>
      </c>
      <c r="D2176" s="238" t="s">
        <v>628</v>
      </c>
      <c r="H2176" s="238"/>
      <c r="I2176" s="238" t="s">
        <v>4111</v>
      </c>
      <c r="N2176" s="238">
        <v>2000</v>
      </c>
      <c r="S2176" s="238" t="s">
        <v>4171</v>
      </c>
      <c r="T2176" s="238" t="s">
        <v>4171</v>
      </c>
      <c r="U2176" s="238" t="s">
        <v>4171</v>
      </c>
      <c r="V2176" s="238" t="s">
        <v>4171</v>
      </c>
      <c r="W2176" s="238" t="s">
        <v>4171</v>
      </c>
      <c r="AB2176" s="238" t="s">
        <v>7213</v>
      </c>
    </row>
    <row r="2177" spans="1:28" x14ac:dyDescent="0.2">
      <c r="A2177" s="238">
        <v>327141</v>
      </c>
      <c r="B2177" s="238" t="s">
        <v>4409</v>
      </c>
      <c r="C2177" s="238" t="s">
        <v>531</v>
      </c>
      <c r="D2177" s="238" t="s">
        <v>628</v>
      </c>
      <c r="H2177" s="238"/>
      <c r="I2177" s="238" t="s">
        <v>4111</v>
      </c>
      <c r="N2177" s="238">
        <v>2000</v>
      </c>
      <c r="R2177" s="238" t="s">
        <v>4171</v>
      </c>
      <c r="S2177" s="238" t="s">
        <v>4171</v>
      </c>
      <c r="U2177" s="238" t="s">
        <v>4171</v>
      </c>
      <c r="V2177" s="238" t="s">
        <v>4171</v>
      </c>
      <c r="AB2177" s="238" t="s">
        <v>7214</v>
      </c>
    </row>
    <row r="2178" spans="1:28" x14ac:dyDescent="0.2">
      <c r="A2178" s="238">
        <v>335725</v>
      </c>
      <c r="B2178" s="238" t="s">
        <v>1927</v>
      </c>
      <c r="C2178" s="238" t="s">
        <v>664</v>
      </c>
      <c r="D2178" s="238" t="s">
        <v>628</v>
      </c>
      <c r="H2178" s="238"/>
      <c r="I2178" s="238" t="s">
        <v>4111</v>
      </c>
      <c r="N2178" s="238">
        <v>2000</v>
      </c>
      <c r="U2178" s="238" t="s">
        <v>4171</v>
      </c>
      <c r="V2178" s="238" t="s">
        <v>4171</v>
      </c>
      <c r="W2178" s="238" t="s">
        <v>4171</v>
      </c>
    </row>
    <row r="2179" spans="1:28" x14ac:dyDescent="0.2">
      <c r="A2179" s="238">
        <v>332365</v>
      </c>
      <c r="B2179" s="238" t="s">
        <v>4702</v>
      </c>
      <c r="C2179" s="238" t="s">
        <v>443</v>
      </c>
      <c r="D2179" s="238" t="s">
        <v>628</v>
      </c>
      <c r="E2179" s="238" t="s">
        <v>65</v>
      </c>
      <c r="F2179" s="239">
        <v>33970</v>
      </c>
      <c r="G2179" s="238" t="s">
        <v>4002</v>
      </c>
      <c r="H2179" s="238" t="s">
        <v>4110</v>
      </c>
      <c r="I2179" s="238" t="s">
        <v>4111</v>
      </c>
      <c r="J2179" s="238" t="s">
        <v>85</v>
      </c>
      <c r="L2179" s="238" t="s">
        <v>94</v>
      </c>
      <c r="X2179" s="238" t="s">
        <v>5382</v>
      </c>
      <c r="Y2179" s="238" t="s">
        <v>5382</v>
      </c>
      <c r="Z2179" s="238" t="s">
        <v>5383</v>
      </c>
      <c r="AA2179" s="238" t="s">
        <v>5130</v>
      </c>
    </row>
    <row r="2180" spans="1:28" x14ac:dyDescent="0.2">
      <c r="A2180" s="238">
        <v>330872</v>
      </c>
      <c r="B2180" s="238" t="s">
        <v>2832</v>
      </c>
      <c r="C2180" s="238" t="s">
        <v>936</v>
      </c>
      <c r="D2180" s="238" t="s">
        <v>628</v>
      </c>
      <c r="H2180" s="238"/>
      <c r="I2180" s="238" t="s">
        <v>4111</v>
      </c>
      <c r="N2180" s="238">
        <v>2000</v>
      </c>
      <c r="R2180" s="238" t="s">
        <v>4171</v>
      </c>
      <c r="T2180" s="238" t="s">
        <v>4171</v>
      </c>
      <c r="U2180" s="238" t="s">
        <v>4171</v>
      </c>
      <c r="V2180" s="238" t="s">
        <v>4171</v>
      </c>
      <c r="W2180" s="238" t="s">
        <v>4171</v>
      </c>
      <c r="AB2180" s="238" t="s">
        <v>7213</v>
      </c>
    </row>
    <row r="2181" spans="1:28" x14ac:dyDescent="0.2">
      <c r="A2181" s="238">
        <v>329161</v>
      </c>
      <c r="B2181" s="238" t="s">
        <v>2804</v>
      </c>
      <c r="C2181" s="238" t="s">
        <v>524</v>
      </c>
      <c r="D2181" s="238" t="s">
        <v>628</v>
      </c>
      <c r="H2181" s="238"/>
      <c r="I2181" s="238" t="s">
        <v>4111</v>
      </c>
      <c r="N2181" s="238">
        <v>2000</v>
      </c>
      <c r="R2181" s="238" t="s">
        <v>4171</v>
      </c>
      <c r="S2181" s="238" t="s">
        <v>4171</v>
      </c>
      <c r="U2181" s="238" t="s">
        <v>4171</v>
      </c>
      <c r="V2181" s="238" t="s">
        <v>4171</v>
      </c>
      <c r="W2181" s="238" t="s">
        <v>4171</v>
      </c>
      <c r="AB2181" s="238" t="s">
        <v>7213</v>
      </c>
    </row>
    <row r="2182" spans="1:28" x14ac:dyDescent="0.2">
      <c r="A2182" s="238">
        <v>326277</v>
      </c>
      <c r="B2182" s="238" t="s">
        <v>1240</v>
      </c>
      <c r="C2182" s="238" t="s">
        <v>676</v>
      </c>
      <c r="D2182" s="238" t="s">
        <v>628</v>
      </c>
      <c r="H2182" s="238"/>
      <c r="I2182" s="238" t="s">
        <v>4111</v>
      </c>
      <c r="N2182" s="238">
        <v>2000</v>
      </c>
      <c r="V2182" s="238" t="s">
        <v>4171</v>
      </c>
      <c r="W2182" s="238" t="s">
        <v>4171</v>
      </c>
      <c r="AB2182" s="238" t="s">
        <v>7213</v>
      </c>
    </row>
    <row r="2183" spans="1:28" x14ac:dyDescent="0.2">
      <c r="A2183" s="238">
        <v>330392</v>
      </c>
      <c r="B2183" s="238" t="s">
        <v>2336</v>
      </c>
      <c r="C2183" s="238" t="s">
        <v>2337</v>
      </c>
      <c r="D2183" s="238" t="s">
        <v>628</v>
      </c>
      <c r="H2183" s="238"/>
      <c r="I2183" s="238" t="s">
        <v>4111</v>
      </c>
      <c r="N2183" s="238">
        <v>2000</v>
      </c>
      <c r="S2183" s="238" t="s">
        <v>4171</v>
      </c>
      <c r="T2183" s="238" t="s">
        <v>4171</v>
      </c>
      <c r="U2183" s="238" t="s">
        <v>4171</v>
      </c>
      <c r="V2183" s="238" t="s">
        <v>4171</v>
      </c>
      <c r="W2183" s="238" t="s">
        <v>4171</v>
      </c>
      <c r="AB2183" s="238" t="s">
        <v>7213</v>
      </c>
    </row>
    <row r="2184" spans="1:28" x14ac:dyDescent="0.2">
      <c r="A2184" s="238">
        <v>332080</v>
      </c>
      <c r="B2184" s="238" t="s">
        <v>4298</v>
      </c>
      <c r="C2184" s="238" t="s">
        <v>4284</v>
      </c>
      <c r="D2184" s="238" t="s">
        <v>628</v>
      </c>
      <c r="H2184" s="238"/>
      <c r="I2184" s="238" t="s">
        <v>4111</v>
      </c>
      <c r="N2184" s="238">
        <v>2000</v>
      </c>
      <c r="AB2184" s="238" t="s">
        <v>7214</v>
      </c>
    </row>
    <row r="2185" spans="1:28" x14ac:dyDescent="0.2">
      <c r="A2185" s="238">
        <v>329600</v>
      </c>
      <c r="B2185" s="238" t="s">
        <v>1737</v>
      </c>
      <c r="C2185" s="238" t="s">
        <v>455</v>
      </c>
      <c r="D2185" s="238" t="s">
        <v>628</v>
      </c>
      <c r="H2185" s="238"/>
      <c r="I2185" s="238" t="s">
        <v>4111</v>
      </c>
      <c r="N2185" s="238">
        <v>2000</v>
      </c>
      <c r="V2185" s="238" t="s">
        <v>4171</v>
      </c>
      <c r="W2185" s="238" t="s">
        <v>4171</v>
      </c>
    </row>
    <row r="2186" spans="1:28" x14ac:dyDescent="0.2">
      <c r="A2186" s="238">
        <v>335353</v>
      </c>
      <c r="B2186" s="238" t="s">
        <v>2965</v>
      </c>
      <c r="C2186" s="238" t="s">
        <v>407</v>
      </c>
      <c r="D2186" s="238" t="s">
        <v>628</v>
      </c>
      <c r="H2186" s="238"/>
      <c r="I2186" s="238" t="s">
        <v>4111</v>
      </c>
      <c r="N2186" s="238">
        <v>2000</v>
      </c>
      <c r="U2186" s="238" t="s">
        <v>4171</v>
      </c>
      <c r="V2186" s="238" t="s">
        <v>4171</v>
      </c>
      <c r="W2186" s="238" t="s">
        <v>4171</v>
      </c>
    </row>
    <row r="2187" spans="1:28" x14ac:dyDescent="0.2">
      <c r="A2187" s="238">
        <v>335944</v>
      </c>
      <c r="B2187" s="238" t="s">
        <v>526</v>
      </c>
      <c r="C2187" s="238" t="s">
        <v>258</v>
      </c>
      <c r="D2187" s="238" t="s">
        <v>628</v>
      </c>
      <c r="H2187" s="238"/>
      <c r="I2187" s="238" t="s">
        <v>4111</v>
      </c>
      <c r="N2187" s="238">
        <v>2000</v>
      </c>
      <c r="W2187" s="238" t="s">
        <v>4171</v>
      </c>
    </row>
    <row r="2188" spans="1:28" x14ac:dyDescent="0.2">
      <c r="A2188" s="238">
        <v>334691</v>
      </c>
      <c r="B2188" s="238" t="s">
        <v>1685</v>
      </c>
      <c r="C2188" s="238" t="s">
        <v>531</v>
      </c>
      <c r="D2188" s="238" t="s">
        <v>1020</v>
      </c>
      <c r="H2188" s="238"/>
      <c r="I2188" s="238" t="s">
        <v>4111</v>
      </c>
      <c r="N2188" s="238">
        <v>2000</v>
      </c>
      <c r="S2188" s="238" t="s">
        <v>4171</v>
      </c>
      <c r="U2188" s="238" t="s">
        <v>4171</v>
      </c>
      <c r="V2188" s="238" t="s">
        <v>4171</v>
      </c>
      <c r="W2188" s="238" t="s">
        <v>4171</v>
      </c>
      <c r="AB2188" s="238" t="s">
        <v>7213</v>
      </c>
    </row>
    <row r="2189" spans="1:28" x14ac:dyDescent="0.2">
      <c r="A2189" s="238">
        <v>338734</v>
      </c>
      <c r="B2189" s="238" t="s">
        <v>4953</v>
      </c>
      <c r="C2189" s="238" t="s">
        <v>533</v>
      </c>
      <c r="D2189" s="238" t="s">
        <v>1020</v>
      </c>
      <c r="E2189" s="238" t="s">
        <v>66</v>
      </c>
      <c r="F2189" s="239">
        <v>32440</v>
      </c>
      <c r="G2189" s="238" t="s">
        <v>84</v>
      </c>
      <c r="H2189" s="238" t="s">
        <v>4110</v>
      </c>
      <c r="I2189" s="238" t="s">
        <v>4111</v>
      </c>
      <c r="J2189" s="238" t="s">
        <v>87</v>
      </c>
      <c r="K2189" s="238">
        <v>2011</v>
      </c>
      <c r="L2189" s="238" t="s">
        <v>102</v>
      </c>
      <c r="X2189" s="238" t="s">
        <v>6888</v>
      </c>
      <c r="Y2189" s="238" t="s">
        <v>6889</v>
      </c>
      <c r="Z2189" s="238" t="s">
        <v>6890</v>
      </c>
      <c r="AA2189" s="238" t="s">
        <v>5123</v>
      </c>
    </row>
    <row r="2190" spans="1:28" x14ac:dyDescent="0.2">
      <c r="A2190" s="238">
        <v>332161</v>
      </c>
      <c r="B2190" s="238" t="s">
        <v>1303</v>
      </c>
      <c r="C2190" s="238" t="s">
        <v>1304</v>
      </c>
      <c r="D2190" s="238" t="s">
        <v>1305</v>
      </c>
      <c r="H2190" s="238"/>
      <c r="I2190" s="238" t="s">
        <v>4111</v>
      </c>
      <c r="N2190" s="238">
        <v>2000</v>
      </c>
      <c r="U2190" s="238" t="s">
        <v>4171</v>
      </c>
      <c r="V2190" s="238" t="s">
        <v>4171</v>
      </c>
      <c r="W2190" s="238" t="s">
        <v>4171</v>
      </c>
    </row>
    <row r="2191" spans="1:28" x14ac:dyDescent="0.2">
      <c r="A2191" s="238">
        <v>336669</v>
      </c>
      <c r="B2191" s="238" t="s">
        <v>2169</v>
      </c>
      <c r="C2191" s="238" t="s">
        <v>242</v>
      </c>
      <c r="D2191" s="238" t="s">
        <v>1189</v>
      </c>
      <c r="H2191" s="238"/>
      <c r="I2191" s="238" t="s">
        <v>4111</v>
      </c>
      <c r="N2191" s="238">
        <v>2000</v>
      </c>
      <c r="W2191" s="238" t="s">
        <v>4171</v>
      </c>
    </row>
    <row r="2192" spans="1:28" x14ac:dyDescent="0.2">
      <c r="A2192" s="238">
        <v>336238</v>
      </c>
      <c r="B2192" s="238" t="s">
        <v>1381</v>
      </c>
      <c r="C2192" s="238" t="s">
        <v>232</v>
      </c>
      <c r="D2192" s="238" t="s">
        <v>334</v>
      </c>
      <c r="H2192" s="238"/>
      <c r="I2192" s="238" t="s">
        <v>4111</v>
      </c>
      <c r="N2192" s="238">
        <v>2000</v>
      </c>
      <c r="U2192" s="238" t="s">
        <v>4171</v>
      </c>
      <c r="V2192" s="238" t="s">
        <v>4171</v>
      </c>
      <c r="W2192" s="238" t="s">
        <v>4171</v>
      </c>
    </row>
    <row r="2193" spans="1:28" x14ac:dyDescent="0.2">
      <c r="A2193" s="238">
        <v>327462</v>
      </c>
      <c r="B2193" s="238" t="s">
        <v>2777</v>
      </c>
      <c r="C2193" s="238" t="s">
        <v>210</v>
      </c>
      <c r="D2193" s="238" t="s">
        <v>334</v>
      </c>
      <c r="H2193" s="238"/>
      <c r="I2193" s="238" t="s">
        <v>4111</v>
      </c>
      <c r="N2193" s="238">
        <v>2000</v>
      </c>
      <c r="R2193" s="238" t="s">
        <v>4171</v>
      </c>
      <c r="S2193" s="238" t="s">
        <v>4171</v>
      </c>
      <c r="U2193" s="238" t="s">
        <v>4171</v>
      </c>
      <c r="V2193" s="238" t="s">
        <v>4171</v>
      </c>
      <c r="W2193" s="238" t="s">
        <v>4171</v>
      </c>
      <c r="AB2193" s="238" t="s">
        <v>7213</v>
      </c>
    </row>
    <row r="2194" spans="1:28" x14ac:dyDescent="0.2">
      <c r="A2194" s="238">
        <v>338003</v>
      </c>
      <c r="B2194" s="238" t="s">
        <v>3859</v>
      </c>
      <c r="C2194" s="238" t="s">
        <v>434</v>
      </c>
      <c r="D2194" s="238" t="s">
        <v>334</v>
      </c>
      <c r="H2194" s="238"/>
      <c r="I2194" s="238" t="s">
        <v>4111</v>
      </c>
      <c r="N2194" s="238">
        <v>2000</v>
      </c>
      <c r="V2194" s="238" t="s">
        <v>4171</v>
      </c>
      <c r="W2194" s="238" t="s">
        <v>4171</v>
      </c>
    </row>
    <row r="2195" spans="1:28" x14ac:dyDescent="0.2">
      <c r="A2195" s="238">
        <v>328308</v>
      </c>
      <c r="B2195" s="238" t="s">
        <v>4367</v>
      </c>
      <c r="C2195" s="238" t="s">
        <v>280</v>
      </c>
      <c r="D2195" s="238" t="s">
        <v>334</v>
      </c>
      <c r="H2195" s="238"/>
      <c r="I2195" s="238" t="s">
        <v>4111</v>
      </c>
      <c r="N2195" s="238">
        <v>2000</v>
      </c>
      <c r="AB2195" s="238" t="s">
        <v>7214</v>
      </c>
    </row>
    <row r="2196" spans="1:28" x14ac:dyDescent="0.2">
      <c r="A2196" s="238">
        <v>334540</v>
      </c>
      <c r="B2196" s="238" t="s">
        <v>2626</v>
      </c>
      <c r="C2196" s="238" t="s">
        <v>336</v>
      </c>
      <c r="D2196" s="238" t="s">
        <v>334</v>
      </c>
      <c r="H2196" s="238"/>
      <c r="I2196" s="238" t="s">
        <v>4111</v>
      </c>
      <c r="N2196" s="238">
        <v>2000</v>
      </c>
      <c r="S2196" s="238" t="s">
        <v>4171</v>
      </c>
      <c r="T2196" s="238" t="s">
        <v>4171</v>
      </c>
      <c r="U2196" s="238" t="s">
        <v>4171</v>
      </c>
      <c r="V2196" s="238" t="s">
        <v>4171</v>
      </c>
      <c r="W2196" s="238" t="s">
        <v>4171</v>
      </c>
      <c r="AB2196" s="238" t="s">
        <v>7213</v>
      </c>
    </row>
    <row r="2197" spans="1:28" x14ac:dyDescent="0.2">
      <c r="A2197" s="238">
        <v>323953</v>
      </c>
      <c r="B2197" s="238" t="s">
        <v>1230</v>
      </c>
      <c r="C2197" s="238" t="s">
        <v>358</v>
      </c>
      <c r="D2197" s="238" t="s">
        <v>334</v>
      </c>
      <c r="H2197" s="238"/>
      <c r="I2197" s="238" t="s">
        <v>4111</v>
      </c>
      <c r="N2197" s="238">
        <v>2000</v>
      </c>
      <c r="U2197" s="238" t="s">
        <v>4171</v>
      </c>
      <c r="V2197" s="238" t="s">
        <v>4171</v>
      </c>
      <c r="W2197" s="238" t="s">
        <v>4171</v>
      </c>
      <c r="AB2197" s="238" t="s">
        <v>7213</v>
      </c>
    </row>
    <row r="2198" spans="1:28" x14ac:dyDescent="0.2">
      <c r="A2198" s="238">
        <v>327441</v>
      </c>
      <c r="B2198" s="238" t="s">
        <v>2285</v>
      </c>
      <c r="C2198" s="238" t="s">
        <v>801</v>
      </c>
      <c r="D2198" s="238" t="s">
        <v>334</v>
      </c>
      <c r="H2198" s="238"/>
      <c r="I2198" s="238" t="s">
        <v>4111</v>
      </c>
      <c r="N2198" s="238">
        <v>2000</v>
      </c>
      <c r="S2198" s="238" t="s">
        <v>4171</v>
      </c>
      <c r="T2198" s="238" t="s">
        <v>4171</v>
      </c>
      <c r="U2198" s="238" t="s">
        <v>4171</v>
      </c>
      <c r="V2198" s="238" t="s">
        <v>4171</v>
      </c>
      <c r="W2198" s="238" t="s">
        <v>4171</v>
      </c>
      <c r="AB2198" s="238" t="s">
        <v>7213</v>
      </c>
    </row>
    <row r="2199" spans="1:28" x14ac:dyDescent="0.2">
      <c r="A2199" s="238">
        <v>326516</v>
      </c>
      <c r="B2199" s="238" t="s">
        <v>4700</v>
      </c>
      <c r="C2199" s="238" t="s">
        <v>309</v>
      </c>
      <c r="D2199" s="238" t="s">
        <v>334</v>
      </c>
      <c r="E2199" s="238" t="s">
        <v>65</v>
      </c>
      <c r="F2199" s="239">
        <v>35530</v>
      </c>
      <c r="G2199" s="238" t="s">
        <v>5378</v>
      </c>
      <c r="H2199" s="238" t="s">
        <v>4110</v>
      </c>
      <c r="I2199" s="238" t="s">
        <v>4111</v>
      </c>
      <c r="J2199" s="238" t="s">
        <v>87</v>
      </c>
      <c r="K2199" s="238">
        <v>2015</v>
      </c>
      <c r="L2199" s="238" t="s">
        <v>84</v>
      </c>
      <c r="X2199" s="238" t="s">
        <v>5379</v>
      </c>
      <c r="Y2199" s="238" t="s">
        <v>5380</v>
      </c>
      <c r="Z2199" s="238" t="s">
        <v>5381</v>
      </c>
      <c r="AA2199" s="238" t="s">
        <v>5114</v>
      </c>
    </row>
    <row r="2200" spans="1:28" x14ac:dyDescent="0.2">
      <c r="A2200" s="238">
        <v>336174</v>
      </c>
      <c r="B2200" s="238" t="s">
        <v>3204</v>
      </c>
      <c r="C2200" s="238" t="s">
        <v>230</v>
      </c>
      <c r="D2200" s="238" t="s">
        <v>579</v>
      </c>
      <c r="H2200" s="238"/>
      <c r="I2200" s="238" t="s">
        <v>4111</v>
      </c>
      <c r="N2200" s="238">
        <v>2000</v>
      </c>
      <c r="U2200" s="238" t="s">
        <v>4171</v>
      </c>
      <c r="V2200" s="238" t="s">
        <v>4171</v>
      </c>
      <c r="W2200" s="238" t="s">
        <v>4171</v>
      </c>
    </row>
    <row r="2201" spans="1:28" x14ac:dyDescent="0.2">
      <c r="A2201" s="238">
        <v>337872</v>
      </c>
      <c r="B2201" s="238" t="s">
        <v>3795</v>
      </c>
      <c r="C2201" s="238" t="s">
        <v>1050</v>
      </c>
      <c r="D2201" s="238" t="s">
        <v>579</v>
      </c>
      <c r="E2201" s="238" t="s">
        <v>66</v>
      </c>
      <c r="F2201" s="239">
        <v>34359</v>
      </c>
      <c r="G2201" s="238" t="s">
        <v>4002</v>
      </c>
      <c r="H2201" s="238" t="s">
        <v>4110</v>
      </c>
      <c r="I2201" s="238" t="s">
        <v>4111</v>
      </c>
      <c r="J2201" s="238" t="s">
        <v>87</v>
      </c>
      <c r="L2201" s="238" t="s">
        <v>94</v>
      </c>
      <c r="X2201" s="238" t="s">
        <v>6287</v>
      </c>
      <c r="Y2201" s="238" t="s">
        <v>6287</v>
      </c>
      <c r="Z2201" s="238" t="s">
        <v>5962</v>
      </c>
      <c r="AA2201" s="238" t="s">
        <v>6288</v>
      </c>
    </row>
    <row r="2202" spans="1:28" x14ac:dyDescent="0.2">
      <c r="A2202" s="238">
        <v>335369</v>
      </c>
      <c r="B2202" s="238" t="s">
        <v>2973</v>
      </c>
      <c r="C2202" s="238" t="s">
        <v>338</v>
      </c>
      <c r="D2202" s="238" t="s">
        <v>2974</v>
      </c>
      <c r="H2202" s="238"/>
      <c r="I2202" s="238" t="s">
        <v>4111</v>
      </c>
      <c r="N2202" s="238">
        <v>2000</v>
      </c>
      <c r="U2202" s="238" t="s">
        <v>4171</v>
      </c>
      <c r="V2202" s="238" t="s">
        <v>4171</v>
      </c>
      <c r="W2202" s="238" t="s">
        <v>4171</v>
      </c>
    </row>
    <row r="2203" spans="1:28" x14ac:dyDescent="0.2">
      <c r="A2203" s="238">
        <v>335953</v>
      </c>
      <c r="B2203" s="238" t="s">
        <v>1229</v>
      </c>
      <c r="C2203" s="238" t="s">
        <v>562</v>
      </c>
      <c r="D2203" s="238" t="s">
        <v>1100</v>
      </c>
      <c r="H2203" s="238"/>
      <c r="I2203" s="238" t="s">
        <v>4111</v>
      </c>
      <c r="N2203" s="238">
        <v>2000</v>
      </c>
      <c r="U2203" s="238" t="s">
        <v>4171</v>
      </c>
      <c r="V2203" s="238" t="s">
        <v>4171</v>
      </c>
      <c r="W2203" s="238" t="s">
        <v>4171</v>
      </c>
    </row>
    <row r="2204" spans="1:28" x14ac:dyDescent="0.2">
      <c r="A2204" s="238">
        <v>338580</v>
      </c>
      <c r="B2204" s="238" t="s">
        <v>4649</v>
      </c>
      <c r="C2204" s="238" t="s">
        <v>443</v>
      </c>
      <c r="D2204" s="238" t="s">
        <v>1100</v>
      </c>
      <c r="E2204" s="238" t="s">
        <v>66</v>
      </c>
      <c r="F2204" s="239">
        <v>35593</v>
      </c>
      <c r="G2204" s="238" t="s">
        <v>4613</v>
      </c>
      <c r="H2204" s="238" t="s">
        <v>4110</v>
      </c>
      <c r="I2204" s="238" t="s">
        <v>4111</v>
      </c>
      <c r="J2204" s="238" t="s">
        <v>87</v>
      </c>
      <c r="K2204" s="238">
        <v>2015</v>
      </c>
      <c r="L2204" s="238" t="s">
        <v>99</v>
      </c>
      <c r="X2204" s="238" t="s">
        <v>5190</v>
      </c>
      <c r="Y2204" s="238" t="s">
        <v>5191</v>
      </c>
      <c r="Z2204" s="238" t="s">
        <v>5192</v>
      </c>
      <c r="AA2204" s="238" t="s">
        <v>5193</v>
      </c>
    </row>
    <row r="2205" spans="1:28" x14ac:dyDescent="0.2">
      <c r="A2205" s="238">
        <v>331672</v>
      </c>
      <c r="B2205" s="238" t="s">
        <v>2370</v>
      </c>
      <c r="C2205" s="238" t="s">
        <v>214</v>
      </c>
      <c r="D2205" s="238" t="s">
        <v>1100</v>
      </c>
      <c r="H2205" s="238"/>
      <c r="I2205" s="238" t="s">
        <v>4111</v>
      </c>
      <c r="N2205" s="238">
        <v>2000</v>
      </c>
      <c r="S2205" s="238" t="s">
        <v>4171</v>
      </c>
      <c r="T2205" s="238" t="s">
        <v>4171</v>
      </c>
      <c r="U2205" s="238" t="s">
        <v>4171</v>
      </c>
      <c r="V2205" s="238" t="s">
        <v>4171</v>
      </c>
      <c r="W2205" s="238" t="s">
        <v>4171</v>
      </c>
      <c r="AB2205" s="238" t="s">
        <v>7213</v>
      </c>
    </row>
    <row r="2206" spans="1:28" x14ac:dyDescent="0.2">
      <c r="A2206" s="238">
        <v>332765</v>
      </c>
      <c r="B2206" s="238" t="s">
        <v>1082</v>
      </c>
      <c r="C2206" s="238" t="s">
        <v>280</v>
      </c>
      <c r="D2206" s="238" t="s">
        <v>1555</v>
      </c>
      <c r="H2206" s="238"/>
      <c r="I2206" s="238" t="s">
        <v>4111</v>
      </c>
      <c r="N2206" s="238">
        <v>2000</v>
      </c>
      <c r="T2206" s="238" t="s">
        <v>4171</v>
      </c>
      <c r="U2206" s="238" t="s">
        <v>4171</v>
      </c>
      <c r="V2206" s="238" t="s">
        <v>4171</v>
      </c>
      <c r="W2206" s="238" t="s">
        <v>4171</v>
      </c>
      <c r="AB2206" s="238" t="s">
        <v>7213</v>
      </c>
    </row>
    <row r="2207" spans="1:28" x14ac:dyDescent="0.2">
      <c r="A2207" s="238">
        <v>336875</v>
      </c>
      <c r="B2207" s="238" t="s">
        <v>3383</v>
      </c>
      <c r="C2207" s="238" t="s">
        <v>373</v>
      </c>
      <c r="D2207" s="238" t="s">
        <v>2187</v>
      </c>
      <c r="E2207" s="238" t="s">
        <v>65</v>
      </c>
      <c r="F2207" s="239">
        <v>36892</v>
      </c>
      <c r="G2207" s="238" t="s">
        <v>4536</v>
      </c>
      <c r="H2207" s="238" t="s">
        <v>4110</v>
      </c>
      <c r="I2207" s="238" t="s">
        <v>4111</v>
      </c>
      <c r="J2207" s="238" t="s">
        <v>87</v>
      </c>
      <c r="L2207" s="238" t="s">
        <v>84</v>
      </c>
      <c r="X2207" s="238" t="s">
        <v>5808</v>
      </c>
      <c r="Y2207" s="238" t="s">
        <v>5808</v>
      </c>
      <c r="Z2207" s="238" t="s">
        <v>5809</v>
      </c>
      <c r="AA2207" s="238" t="s">
        <v>5223</v>
      </c>
    </row>
    <row r="2208" spans="1:28" x14ac:dyDescent="0.2">
      <c r="A2208" s="238">
        <v>337808</v>
      </c>
      <c r="B2208" s="238" t="s">
        <v>3765</v>
      </c>
      <c r="C2208" s="238" t="s">
        <v>437</v>
      </c>
      <c r="D2208" s="238" t="s">
        <v>3766</v>
      </c>
      <c r="E2208" s="238" t="s">
        <v>65</v>
      </c>
      <c r="F2208" s="239">
        <v>26910</v>
      </c>
      <c r="G2208" s="238" t="s">
        <v>84</v>
      </c>
      <c r="H2208" s="238" t="s">
        <v>4110</v>
      </c>
      <c r="I2208" s="238" t="s">
        <v>4111</v>
      </c>
      <c r="J2208" s="238" t="s">
        <v>87</v>
      </c>
      <c r="L2208" s="238" t="s">
        <v>84</v>
      </c>
      <c r="X2208" s="238" t="s">
        <v>6273</v>
      </c>
      <c r="Y2208" s="238" t="s">
        <v>6273</v>
      </c>
      <c r="Z2208" s="238" t="s">
        <v>6274</v>
      </c>
      <c r="AA2208" s="238" t="s">
        <v>6011</v>
      </c>
    </row>
    <row r="2209" spans="1:28" x14ac:dyDescent="0.2">
      <c r="A2209" s="238">
        <v>338597</v>
      </c>
      <c r="B2209" s="238" t="s">
        <v>4653</v>
      </c>
      <c r="C2209" s="238" t="s">
        <v>522</v>
      </c>
      <c r="D2209" s="238" t="s">
        <v>4549</v>
      </c>
      <c r="E2209" s="238" t="s">
        <v>66</v>
      </c>
      <c r="F2209" s="239">
        <v>37187</v>
      </c>
      <c r="G2209" s="238" t="s">
        <v>5124</v>
      </c>
      <c r="H2209" s="238" t="s">
        <v>4110</v>
      </c>
      <c r="I2209" s="238" t="s">
        <v>4111</v>
      </c>
      <c r="J2209" s="238" t="s">
        <v>85</v>
      </c>
      <c r="K2209" s="238">
        <v>2019</v>
      </c>
      <c r="L2209" s="238" t="s">
        <v>86</v>
      </c>
      <c r="X2209" s="238" t="s">
        <v>5202</v>
      </c>
      <c r="Y2209" s="238" t="s">
        <v>5203</v>
      </c>
      <c r="Z2209" s="238" t="s">
        <v>5204</v>
      </c>
      <c r="AA2209" s="238" t="s">
        <v>5111</v>
      </c>
    </row>
    <row r="2210" spans="1:28" x14ac:dyDescent="0.2">
      <c r="A2210" s="238">
        <v>337689</v>
      </c>
      <c r="B2210" s="238" t="s">
        <v>3705</v>
      </c>
      <c r="C2210" s="238" t="s">
        <v>280</v>
      </c>
      <c r="D2210" s="238" t="s">
        <v>3706</v>
      </c>
      <c r="H2210" s="238"/>
      <c r="I2210" s="238" t="s">
        <v>4111</v>
      </c>
      <c r="N2210" s="238">
        <v>2000</v>
      </c>
      <c r="V2210" s="238" t="s">
        <v>4171</v>
      </c>
      <c r="W2210" s="238" t="s">
        <v>4171</v>
      </c>
    </row>
    <row r="2211" spans="1:28" x14ac:dyDescent="0.2">
      <c r="A2211" s="238">
        <v>335250</v>
      </c>
      <c r="B2211" s="238" t="s">
        <v>2933</v>
      </c>
      <c r="C2211" s="238" t="s">
        <v>203</v>
      </c>
      <c r="D2211" s="238" t="s">
        <v>264</v>
      </c>
      <c r="H2211" s="238"/>
      <c r="I2211" s="238" t="s">
        <v>4111</v>
      </c>
      <c r="N2211" s="238">
        <v>2000</v>
      </c>
      <c r="U2211" s="238" t="s">
        <v>4171</v>
      </c>
      <c r="V2211" s="238" t="s">
        <v>4171</v>
      </c>
      <c r="W2211" s="238" t="s">
        <v>4171</v>
      </c>
    </row>
    <row r="2212" spans="1:28" x14ac:dyDescent="0.2">
      <c r="A2212" s="238">
        <v>329019</v>
      </c>
      <c r="B2212" s="238" t="s">
        <v>1475</v>
      </c>
      <c r="C2212" s="238" t="s">
        <v>519</v>
      </c>
      <c r="D2212" s="238" t="s">
        <v>264</v>
      </c>
      <c r="H2212" s="238"/>
      <c r="I2212" s="238" t="s">
        <v>4111</v>
      </c>
      <c r="N2212" s="238">
        <v>2000</v>
      </c>
      <c r="T2212" s="238" t="s">
        <v>4171</v>
      </c>
      <c r="U2212" s="238" t="s">
        <v>4171</v>
      </c>
      <c r="V2212" s="238" t="s">
        <v>4171</v>
      </c>
      <c r="W2212" s="238" t="s">
        <v>4171</v>
      </c>
    </row>
    <row r="2213" spans="1:28" x14ac:dyDescent="0.2">
      <c r="A2213" s="238">
        <v>337463</v>
      </c>
      <c r="B2213" s="238" t="s">
        <v>3595</v>
      </c>
      <c r="C2213" s="238" t="s">
        <v>315</v>
      </c>
      <c r="D2213" s="238" t="s">
        <v>264</v>
      </c>
      <c r="E2213" s="238" t="s">
        <v>65</v>
      </c>
      <c r="F2213" s="239">
        <v>34219</v>
      </c>
      <c r="G2213" s="238" t="s">
        <v>6198</v>
      </c>
      <c r="H2213" s="238" t="s">
        <v>4110</v>
      </c>
      <c r="I2213" s="238" t="s">
        <v>4111</v>
      </c>
      <c r="J2213" s="238" t="s">
        <v>85</v>
      </c>
      <c r="L2213" s="238" t="s">
        <v>84</v>
      </c>
      <c r="X2213" s="238" t="s">
        <v>6199</v>
      </c>
      <c r="Y2213" s="238" t="s">
        <v>6199</v>
      </c>
      <c r="Z2213" s="238" t="s">
        <v>6200</v>
      </c>
      <c r="AA2213" s="238" t="s">
        <v>5109</v>
      </c>
    </row>
    <row r="2214" spans="1:28" x14ac:dyDescent="0.2">
      <c r="A2214" s="238">
        <v>336038</v>
      </c>
      <c r="B2214" s="238" t="s">
        <v>3164</v>
      </c>
      <c r="C2214" s="238" t="s">
        <v>403</v>
      </c>
      <c r="D2214" s="238" t="s">
        <v>264</v>
      </c>
      <c r="H2214" s="238"/>
      <c r="I2214" s="238" t="s">
        <v>4111</v>
      </c>
      <c r="N2214" s="238">
        <v>2000</v>
      </c>
      <c r="U2214" s="238" t="s">
        <v>4171</v>
      </c>
      <c r="V2214" s="238" t="s">
        <v>4171</v>
      </c>
      <c r="W2214" s="238" t="s">
        <v>4171</v>
      </c>
    </row>
    <row r="2215" spans="1:28" x14ac:dyDescent="0.2">
      <c r="A2215" s="238">
        <v>337638</v>
      </c>
      <c r="B2215" s="238" t="s">
        <v>3678</v>
      </c>
      <c r="C2215" s="238" t="s">
        <v>3679</v>
      </c>
      <c r="D2215" s="238" t="s">
        <v>264</v>
      </c>
      <c r="E2215" s="238" t="s">
        <v>65</v>
      </c>
      <c r="H2215" s="238"/>
      <c r="I2215" s="238" t="s">
        <v>4111</v>
      </c>
      <c r="X2215" s="238" t="s">
        <v>5121</v>
      </c>
      <c r="Y2215" s="238" t="s">
        <v>5121</v>
      </c>
    </row>
    <row r="2216" spans="1:28" x14ac:dyDescent="0.2">
      <c r="A2216" s="238">
        <v>333109</v>
      </c>
      <c r="B2216" s="238" t="s">
        <v>4479</v>
      </c>
      <c r="C2216" s="238" t="s">
        <v>285</v>
      </c>
      <c r="D2216" s="238" t="s">
        <v>264</v>
      </c>
      <c r="H2216" s="238"/>
      <c r="I2216" s="238" t="s">
        <v>4111</v>
      </c>
      <c r="N2216" s="238">
        <v>2000</v>
      </c>
      <c r="U2216" s="238" t="s">
        <v>4171</v>
      </c>
      <c r="V2216" s="238" t="s">
        <v>4171</v>
      </c>
      <c r="AB2216" s="238" t="s">
        <v>7214</v>
      </c>
    </row>
    <row r="2217" spans="1:28" x14ac:dyDescent="0.2">
      <c r="A2217" s="238">
        <v>338518</v>
      </c>
      <c r="B2217" s="238" t="s">
        <v>4638</v>
      </c>
      <c r="C2217" s="238" t="s">
        <v>377</v>
      </c>
      <c r="D2217" s="238" t="s">
        <v>264</v>
      </c>
      <c r="E2217" s="238" t="s">
        <v>66</v>
      </c>
      <c r="F2217" s="239">
        <v>33643</v>
      </c>
      <c r="G2217" s="238" t="s">
        <v>5157</v>
      </c>
      <c r="H2217" s="238" t="s">
        <v>4110</v>
      </c>
      <c r="I2217" s="238" t="s">
        <v>4111</v>
      </c>
      <c r="J2217" s="238" t="s">
        <v>87</v>
      </c>
      <c r="K2217" s="238">
        <v>2010</v>
      </c>
      <c r="L2217" s="238" t="s">
        <v>86</v>
      </c>
      <c r="X2217" s="238" t="s">
        <v>5158</v>
      </c>
      <c r="Y2217" s="238" t="s">
        <v>5159</v>
      </c>
      <c r="Z2217" s="238" t="s">
        <v>5160</v>
      </c>
      <c r="AA2217" s="238" t="s">
        <v>5161</v>
      </c>
    </row>
    <row r="2218" spans="1:28" x14ac:dyDescent="0.2">
      <c r="A2218" s="238">
        <v>333869</v>
      </c>
      <c r="B2218" s="238" t="s">
        <v>4215</v>
      </c>
      <c r="C2218" s="238" t="s">
        <v>377</v>
      </c>
      <c r="D2218" s="238" t="s">
        <v>264</v>
      </c>
      <c r="H2218" s="238"/>
      <c r="I2218" s="238" t="s">
        <v>4111</v>
      </c>
      <c r="N2218" s="238">
        <v>2000</v>
      </c>
      <c r="AB2218" s="238" t="s">
        <v>7214</v>
      </c>
    </row>
    <row r="2219" spans="1:28" x14ac:dyDescent="0.2">
      <c r="A2219" s="238">
        <v>329185</v>
      </c>
      <c r="B2219" s="238" t="s">
        <v>2806</v>
      </c>
      <c r="C2219" s="238" t="s">
        <v>195</v>
      </c>
      <c r="D2219" s="238" t="s">
        <v>1707</v>
      </c>
      <c r="H2219" s="238"/>
      <c r="I2219" s="238" t="s">
        <v>4111</v>
      </c>
      <c r="N2219" s="238">
        <v>2000</v>
      </c>
      <c r="R2219" s="238" t="s">
        <v>4171</v>
      </c>
      <c r="T2219" s="238" t="s">
        <v>4171</v>
      </c>
      <c r="U2219" s="238" t="s">
        <v>4171</v>
      </c>
      <c r="V2219" s="238" t="s">
        <v>4171</v>
      </c>
      <c r="W2219" s="238" t="s">
        <v>4171</v>
      </c>
      <c r="AB2219" s="238" t="s">
        <v>7213</v>
      </c>
    </row>
    <row r="2220" spans="1:28" x14ac:dyDescent="0.2">
      <c r="A2220" s="238">
        <v>335181</v>
      </c>
      <c r="B2220" s="238" t="s">
        <v>1801</v>
      </c>
      <c r="C2220" s="238" t="s">
        <v>1781</v>
      </c>
      <c r="D2220" s="238" t="s">
        <v>1707</v>
      </c>
      <c r="E2220" s="238" t="s">
        <v>65</v>
      </c>
      <c r="F2220" s="239">
        <v>31581</v>
      </c>
      <c r="G2220" s="238" t="s">
        <v>102</v>
      </c>
      <c r="H2220" s="238" t="s">
        <v>4110</v>
      </c>
      <c r="I2220" s="238" t="s">
        <v>4111</v>
      </c>
      <c r="J2220" s="238" t="s">
        <v>87</v>
      </c>
      <c r="L2220" s="238" t="s">
        <v>101</v>
      </c>
      <c r="X2220" s="238" t="s">
        <v>5655</v>
      </c>
      <c r="Y2220" s="238" t="s">
        <v>5655</v>
      </c>
      <c r="Z2220" s="238" t="s">
        <v>5656</v>
      </c>
      <c r="AA2220" s="238" t="s">
        <v>5111</v>
      </c>
    </row>
    <row r="2221" spans="1:28" x14ac:dyDescent="0.2">
      <c r="A2221" s="238">
        <v>337617</v>
      </c>
      <c r="B2221" s="238" t="s">
        <v>3666</v>
      </c>
      <c r="C2221" s="238" t="s">
        <v>482</v>
      </c>
      <c r="D2221" s="238" t="s">
        <v>3667</v>
      </c>
      <c r="E2221" s="238" t="s">
        <v>65</v>
      </c>
      <c r="F2221" s="239">
        <v>30516</v>
      </c>
      <c r="G2221" s="238" t="s">
        <v>4068</v>
      </c>
      <c r="H2221" s="238" t="s">
        <v>4110</v>
      </c>
      <c r="I2221" s="238" t="s">
        <v>4111</v>
      </c>
      <c r="X2221" s="238" t="s">
        <v>5121</v>
      </c>
      <c r="Y2221" s="238" t="s">
        <v>5121</v>
      </c>
    </row>
    <row r="2222" spans="1:28" x14ac:dyDescent="0.2">
      <c r="A2222" s="238">
        <v>336696</v>
      </c>
      <c r="B2222" s="238" t="s">
        <v>2177</v>
      </c>
      <c r="C2222" s="238" t="s">
        <v>533</v>
      </c>
      <c r="D2222" s="238" t="s">
        <v>2178</v>
      </c>
      <c r="E2222" s="238" t="s">
        <v>66</v>
      </c>
      <c r="F2222" s="239">
        <v>33443</v>
      </c>
      <c r="G2222" s="238" t="s">
        <v>4361</v>
      </c>
      <c r="H2222" s="238" t="s">
        <v>4110</v>
      </c>
      <c r="I2222" s="238" t="s">
        <v>4111</v>
      </c>
      <c r="J2222" s="238" t="s">
        <v>85</v>
      </c>
      <c r="L2222" s="238" t="s">
        <v>98</v>
      </c>
      <c r="X2222" s="238" t="s">
        <v>5789</v>
      </c>
      <c r="Y2222" s="238" t="s">
        <v>5789</v>
      </c>
      <c r="Z2222" s="238" t="s">
        <v>5790</v>
      </c>
      <c r="AA2222" s="238" t="s">
        <v>5359</v>
      </c>
    </row>
    <row r="2223" spans="1:28" x14ac:dyDescent="0.2">
      <c r="A2223" s="238">
        <v>335566</v>
      </c>
      <c r="B2223" s="238" t="s">
        <v>3031</v>
      </c>
      <c r="C2223" s="238" t="s">
        <v>232</v>
      </c>
      <c r="D2223" s="238" t="s">
        <v>610</v>
      </c>
      <c r="H2223" s="238"/>
      <c r="I2223" s="238" t="s">
        <v>4111</v>
      </c>
      <c r="N2223" s="238">
        <v>2000</v>
      </c>
      <c r="U2223" s="238" t="s">
        <v>4171</v>
      </c>
      <c r="V2223" s="238" t="s">
        <v>4171</v>
      </c>
      <c r="W2223" s="238" t="s">
        <v>4171</v>
      </c>
    </row>
    <row r="2224" spans="1:28" x14ac:dyDescent="0.2">
      <c r="A2224" s="238">
        <v>330690</v>
      </c>
      <c r="B2224" s="238" t="s">
        <v>1277</v>
      </c>
      <c r="C2224" s="238" t="s">
        <v>198</v>
      </c>
      <c r="D2224" s="238" t="s">
        <v>610</v>
      </c>
      <c r="H2224" s="238"/>
      <c r="I2224" s="238" t="s">
        <v>4111</v>
      </c>
      <c r="N2224" s="238">
        <v>2000</v>
      </c>
      <c r="U2224" s="238" t="s">
        <v>4171</v>
      </c>
      <c r="V2224" s="238" t="s">
        <v>4171</v>
      </c>
      <c r="W2224" s="238" t="s">
        <v>4171</v>
      </c>
      <c r="AB2224" s="238" t="s">
        <v>7213</v>
      </c>
    </row>
    <row r="2225" spans="1:28" x14ac:dyDescent="0.2">
      <c r="A2225" s="238">
        <v>337672</v>
      </c>
      <c r="B2225" s="238" t="s">
        <v>3694</v>
      </c>
      <c r="C2225" s="238" t="s">
        <v>524</v>
      </c>
      <c r="D2225" s="238" t="s">
        <v>610</v>
      </c>
      <c r="H2225" s="238"/>
      <c r="I2225" s="238" t="s">
        <v>4111</v>
      </c>
      <c r="N2225" s="238">
        <v>2000</v>
      </c>
      <c r="V2225" s="238" t="s">
        <v>4171</v>
      </c>
      <c r="W2225" s="238" t="s">
        <v>4171</v>
      </c>
    </row>
    <row r="2226" spans="1:28" x14ac:dyDescent="0.2">
      <c r="A2226" s="238">
        <v>338709</v>
      </c>
      <c r="B2226" s="238" t="s">
        <v>4932</v>
      </c>
      <c r="C2226" s="238" t="s">
        <v>368</v>
      </c>
      <c r="D2226" s="238" t="s">
        <v>4268</v>
      </c>
      <c r="E2226" s="238" t="s">
        <v>65</v>
      </c>
      <c r="F2226" s="239">
        <v>32446</v>
      </c>
      <c r="G2226" s="238" t="s">
        <v>4593</v>
      </c>
      <c r="H2226" s="238" t="s">
        <v>4110</v>
      </c>
      <c r="I2226" s="238" t="s">
        <v>4111</v>
      </c>
      <c r="J2226" s="238" t="s">
        <v>87</v>
      </c>
      <c r="K2226" s="238">
        <v>2007</v>
      </c>
      <c r="L2226" s="238" t="s">
        <v>84</v>
      </c>
      <c r="X2226" s="238" t="s">
        <v>6839</v>
      </c>
      <c r="Y2226" s="238" t="s">
        <v>5596</v>
      </c>
      <c r="Z2226" s="238" t="s">
        <v>5953</v>
      </c>
      <c r="AA2226" s="238" t="s">
        <v>5111</v>
      </c>
    </row>
    <row r="2227" spans="1:28" x14ac:dyDescent="0.2">
      <c r="A2227" s="238">
        <v>332806</v>
      </c>
      <c r="B2227" s="238" t="s">
        <v>4423</v>
      </c>
      <c r="C2227" s="238" t="s">
        <v>4424</v>
      </c>
      <c r="D2227" s="238" t="s">
        <v>1085</v>
      </c>
      <c r="H2227" s="238"/>
      <c r="I2227" s="238" t="s">
        <v>4111</v>
      </c>
      <c r="N2227" s="238">
        <v>2000</v>
      </c>
      <c r="AB2227" s="238" t="s">
        <v>7214</v>
      </c>
    </row>
    <row r="2228" spans="1:28" x14ac:dyDescent="0.2">
      <c r="A2228" s="238">
        <v>326879</v>
      </c>
      <c r="B2228" s="238" t="s">
        <v>1455</v>
      </c>
      <c r="C2228" s="238" t="s">
        <v>476</v>
      </c>
      <c r="D2228" s="238" t="s">
        <v>1085</v>
      </c>
      <c r="H2228" s="238"/>
      <c r="I2228" s="238" t="s">
        <v>4111</v>
      </c>
      <c r="N2228" s="238">
        <v>2000</v>
      </c>
      <c r="T2228" s="238" t="s">
        <v>4171</v>
      </c>
      <c r="U2228" s="238" t="s">
        <v>4171</v>
      </c>
      <c r="V2228" s="238" t="s">
        <v>4171</v>
      </c>
      <c r="W2228" s="238" t="s">
        <v>4171</v>
      </c>
      <c r="AB2228" s="238" t="s">
        <v>7213</v>
      </c>
    </row>
    <row r="2229" spans="1:28" x14ac:dyDescent="0.2">
      <c r="A2229" s="238">
        <v>332714</v>
      </c>
      <c r="B2229" s="238" t="s">
        <v>4411</v>
      </c>
      <c r="C2229" s="238" t="s">
        <v>203</v>
      </c>
      <c r="D2229" s="238" t="s">
        <v>1107</v>
      </c>
      <c r="H2229" s="238"/>
      <c r="I2229" s="238" t="s">
        <v>4111</v>
      </c>
      <c r="N2229" s="238">
        <v>2000</v>
      </c>
      <c r="V2229" s="238" t="s">
        <v>4171</v>
      </c>
      <c r="AB2229" s="238" t="s">
        <v>7214</v>
      </c>
    </row>
    <row r="2230" spans="1:28" x14ac:dyDescent="0.2">
      <c r="A2230" s="238">
        <v>308356</v>
      </c>
      <c r="B2230" s="238" t="s">
        <v>2699</v>
      </c>
      <c r="C2230" s="238" t="s">
        <v>898</v>
      </c>
      <c r="D2230" s="238" t="s">
        <v>1107</v>
      </c>
      <c r="H2230" s="238"/>
      <c r="I2230" s="238" t="s">
        <v>4111</v>
      </c>
      <c r="N2230" s="238">
        <v>2000</v>
      </c>
      <c r="R2230" s="238" t="s">
        <v>4171</v>
      </c>
      <c r="S2230" s="238" t="s">
        <v>4171</v>
      </c>
      <c r="U2230" s="238" t="s">
        <v>4171</v>
      </c>
      <c r="V2230" s="238" t="s">
        <v>4171</v>
      </c>
      <c r="W2230" s="238" t="s">
        <v>4171</v>
      </c>
      <c r="AB2230" s="238" t="s">
        <v>7213</v>
      </c>
    </row>
    <row r="2231" spans="1:28" x14ac:dyDescent="0.2">
      <c r="A2231" s="238">
        <v>333887</v>
      </c>
      <c r="B2231" s="238" t="s">
        <v>1132</v>
      </c>
      <c r="C2231" s="238" t="s">
        <v>649</v>
      </c>
      <c r="D2231" s="238" t="s">
        <v>1107</v>
      </c>
      <c r="H2231" s="238"/>
      <c r="I2231" s="238" t="s">
        <v>4111</v>
      </c>
      <c r="N2231" s="238">
        <v>2000</v>
      </c>
      <c r="U2231" s="238" t="s">
        <v>4171</v>
      </c>
      <c r="V2231" s="238" t="s">
        <v>4171</v>
      </c>
      <c r="W2231" s="238" t="s">
        <v>4171</v>
      </c>
    </row>
    <row r="2232" spans="1:28" x14ac:dyDescent="0.2">
      <c r="A2232" s="238">
        <v>331830</v>
      </c>
      <c r="B2232" s="238" t="s">
        <v>1296</v>
      </c>
      <c r="C2232" s="238" t="s">
        <v>324</v>
      </c>
      <c r="D2232" s="238" t="s">
        <v>1297</v>
      </c>
      <c r="H2232" s="238"/>
      <c r="I2232" s="238" t="s">
        <v>4111</v>
      </c>
      <c r="N2232" s="238">
        <v>2000</v>
      </c>
      <c r="U2232" s="238" t="s">
        <v>4171</v>
      </c>
      <c r="V2232" s="238" t="s">
        <v>4171</v>
      </c>
      <c r="W2232" s="238" t="s">
        <v>4171</v>
      </c>
      <c r="AB2232" s="238" t="s">
        <v>7213</v>
      </c>
    </row>
    <row r="2233" spans="1:28" x14ac:dyDescent="0.2">
      <c r="A2233" s="238">
        <v>334267</v>
      </c>
      <c r="B2233" s="238" t="s">
        <v>1367</v>
      </c>
      <c r="C2233" s="238" t="s">
        <v>858</v>
      </c>
      <c r="D2233" s="238" t="s">
        <v>220</v>
      </c>
      <c r="H2233" s="238"/>
      <c r="I2233" s="238" t="s">
        <v>4111</v>
      </c>
      <c r="N2233" s="238">
        <v>2000</v>
      </c>
      <c r="W2233" s="238" t="s">
        <v>4171</v>
      </c>
      <c r="AB2233" s="238" t="s">
        <v>7213</v>
      </c>
    </row>
    <row r="2234" spans="1:28" x14ac:dyDescent="0.2">
      <c r="A2234" s="238">
        <v>337332</v>
      </c>
      <c r="B2234" s="238" t="s">
        <v>3532</v>
      </c>
      <c r="C2234" s="238" t="s">
        <v>3533</v>
      </c>
      <c r="D2234" s="238" t="s">
        <v>220</v>
      </c>
      <c r="H2234" s="238"/>
      <c r="I2234" s="238" t="s">
        <v>4111</v>
      </c>
      <c r="N2234" s="238">
        <v>2000</v>
      </c>
      <c r="W2234" s="238" t="s">
        <v>4171</v>
      </c>
    </row>
    <row r="2235" spans="1:28" x14ac:dyDescent="0.2">
      <c r="A2235" s="238">
        <v>338071</v>
      </c>
      <c r="B2235" s="238" t="s">
        <v>3893</v>
      </c>
      <c r="C2235" s="238" t="s">
        <v>280</v>
      </c>
      <c r="D2235" s="238" t="s">
        <v>3477</v>
      </c>
      <c r="E2235" s="238" t="s">
        <v>65</v>
      </c>
      <c r="H2235" s="238"/>
      <c r="I2235" s="238" t="s">
        <v>4111</v>
      </c>
      <c r="X2235" s="238" t="s">
        <v>5121</v>
      </c>
      <c r="Y2235" s="238" t="s">
        <v>5121</v>
      </c>
    </row>
    <row r="2236" spans="1:28" x14ac:dyDescent="0.2">
      <c r="A2236" s="238">
        <v>334316</v>
      </c>
      <c r="B2236" s="238" t="s">
        <v>2575</v>
      </c>
      <c r="C2236" s="238" t="s">
        <v>245</v>
      </c>
      <c r="D2236" s="238" t="s">
        <v>2576</v>
      </c>
      <c r="H2236" s="238"/>
      <c r="I2236" s="238" t="s">
        <v>4111</v>
      </c>
      <c r="N2236" s="238">
        <v>2000</v>
      </c>
      <c r="S2236" s="238" t="s">
        <v>4171</v>
      </c>
      <c r="T2236" s="238" t="s">
        <v>4171</v>
      </c>
      <c r="U2236" s="238" t="s">
        <v>4171</v>
      </c>
      <c r="V2236" s="238" t="s">
        <v>4171</v>
      </c>
      <c r="W2236" s="238" t="s">
        <v>4171</v>
      </c>
      <c r="AB2236" s="238" t="s">
        <v>7213</v>
      </c>
    </row>
    <row r="2237" spans="1:28" x14ac:dyDescent="0.2">
      <c r="A2237" s="238">
        <v>306451</v>
      </c>
      <c r="B2237" s="238" t="s">
        <v>4328</v>
      </c>
      <c r="C2237" s="238" t="s">
        <v>232</v>
      </c>
      <c r="D2237" s="238" t="s">
        <v>257</v>
      </c>
      <c r="H2237" s="238"/>
      <c r="I2237" s="238" t="s">
        <v>4111</v>
      </c>
      <c r="N2237" s="238">
        <v>2000</v>
      </c>
      <c r="R2237" s="238" t="s">
        <v>4171</v>
      </c>
      <c r="S2237" s="238" t="s">
        <v>4171</v>
      </c>
      <c r="U2237" s="238" t="s">
        <v>4171</v>
      </c>
      <c r="V2237" s="238" t="s">
        <v>4171</v>
      </c>
      <c r="AB2237" s="238" t="s">
        <v>7214</v>
      </c>
    </row>
    <row r="2238" spans="1:28" x14ac:dyDescent="0.2">
      <c r="A2238" s="238">
        <v>334568</v>
      </c>
      <c r="B2238" s="238" t="s">
        <v>1673</v>
      </c>
      <c r="C2238" s="238" t="s">
        <v>232</v>
      </c>
      <c r="D2238" s="238" t="s">
        <v>257</v>
      </c>
      <c r="E2238" s="238" t="s">
        <v>65</v>
      </c>
      <c r="H2238" s="238"/>
      <c r="I2238" s="238" t="s">
        <v>4111</v>
      </c>
      <c r="X2238" s="238" t="s">
        <v>5121</v>
      </c>
      <c r="Y2238" s="238" t="s">
        <v>5121</v>
      </c>
      <c r="AB2238" s="238" t="s">
        <v>7213</v>
      </c>
    </row>
    <row r="2239" spans="1:28" x14ac:dyDescent="0.2">
      <c r="A2239" s="238">
        <v>329102</v>
      </c>
      <c r="B2239" s="238" t="s">
        <v>2802</v>
      </c>
      <c r="C2239" s="238" t="s">
        <v>203</v>
      </c>
      <c r="D2239" s="238" t="s">
        <v>257</v>
      </c>
      <c r="H2239" s="238"/>
      <c r="I2239" s="238" t="s">
        <v>4111</v>
      </c>
      <c r="N2239" s="238">
        <v>2000</v>
      </c>
      <c r="R2239" s="238" t="s">
        <v>4171</v>
      </c>
      <c r="S2239" s="238" t="s">
        <v>4171</v>
      </c>
      <c r="U2239" s="238" t="s">
        <v>4171</v>
      </c>
      <c r="V2239" s="238" t="s">
        <v>4171</v>
      </c>
      <c r="W2239" s="238" t="s">
        <v>4171</v>
      </c>
      <c r="AB2239" s="238" t="s">
        <v>7213</v>
      </c>
    </row>
    <row r="2240" spans="1:28" x14ac:dyDescent="0.2">
      <c r="A2240" s="238">
        <v>335666</v>
      </c>
      <c r="B2240" s="238" t="s">
        <v>3058</v>
      </c>
      <c r="C2240" s="238" t="s">
        <v>203</v>
      </c>
      <c r="D2240" s="238" t="s">
        <v>257</v>
      </c>
      <c r="H2240" s="238"/>
      <c r="I2240" s="238" t="s">
        <v>4111</v>
      </c>
      <c r="N2240" s="238">
        <v>2000</v>
      </c>
      <c r="U2240" s="238" t="s">
        <v>4171</v>
      </c>
      <c r="V2240" s="238" t="s">
        <v>4171</v>
      </c>
      <c r="W2240" s="238" t="s">
        <v>4171</v>
      </c>
    </row>
    <row r="2241" spans="1:28" x14ac:dyDescent="0.2">
      <c r="A2241" s="238">
        <v>336610</v>
      </c>
      <c r="B2241" s="238" t="s">
        <v>3327</v>
      </c>
      <c r="C2241" s="238" t="s">
        <v>203</v>
      </c>
      <c r="D2241" s="238" t="s">
        <v>257</v>
      </c>
      <c r="H2241" s="238"/>
      <c r="I2241" s="238" t="s">
        <v>4111</v>
      </c>
      <c r="N2241" s="238">
        <v>2000</v>
      </c>
      <c r="U2241" s="238" t="s">
        <v>4171</v>
      </c>
      <c r="V2241" s="238" t="s">
        <v>4171</v>
      </c>
      <c r="W2241" s="238" t="s">
        <v>4171</v>
      </c>
    </row>
    <row r="2242" spans="1:28" x14ac:dyDescent="0.2">
      <c r="A2242" s="238">
        <v>337602</v>
      </c>
      <c r="B2242" s="238" t="s">
        <v>3664</v>
      </c>
      <c r="C2242" s="238" t="s">
        <v>203</v>
      </c>
      <c r="D2242" s="238" t="s">
        <v>257</v>
      </c>
      <c r="H2242" s="238"/>
      <c r="I2242" s="238" t="s">
        <v>4111</v>
      </c>
      <c r="N2242" s="238">
        <v>2000</v>
      </c>
      <c r="W2242" s="238" t="s">
        <v>4171</v>
      </c>
    </row>
    <row r="2243" spans="1:28" x14ac:dyDescent="0.2">
      <c r="A2243" s="238">
        <v>337699</v>
      </c>
      <c r="B2243" s="238" t="s">
        <v>3710</v>
      </c>
      <c r="C2243" s="238" t="s">
        <v>203</v>
      </c>
      <c r="D2243" s="238" t="s">
        <v>257</v>
      </c>
      <c r="H2243" s="238"/>
      <c r="I2243" s="238" t="s">
        <v>4111</v>
      </c>
      <c r="N2243" s="238">
        <v>2000</v>
      </c>
      <c r="W2243" s="238" t="s">
        <v>4171</v>
      </c>
    </row>
    <row r="2244" spans="1:28" x14ac:dyDescent="0.2">
      <c r="A2244" s="238">
        <v>337397</v>
      </c>
      <c r="B2244" s="238" t="s">
        <v>4499</v>
      </c>
      <c r="C2244" s="238" t="s">
        <v>203</v>
      </c>
      <c r="D2244" s="238" t="s">
        <v>257</v>
      </c>
      <c r="E2244" s="238" t="s">
        <v>66</v>
      </c>
      <c r="F2244" s="239">
        <v>32436</v>
      </c>
      <c r="G2244" s="238" t="s">
        <v>4045</v>
      </c>
      <c r="H2244" s="238" t="s">
        <v>4110</v>
      </c>
      <c r="I2244" s="238" t="s">
        <v>4111</v>
      </c>
      <c r="J2244" s="238" t="s">
        <v>87</v>
      </c>
      <c r="L2244" s="238" t="s">
        <v>101</v>
      </c>
      <c r="X2244" s="238" t="s">
        <v>6188</v>
      </c>
      <c r="Y2244" s="238" t="s">
        <v>6188</v>
      </c>
      <c r="Z2244" s="238" t="s">
        <v>5894</v>
      </c>
    </row>
    <row r="2245" spans="1:28" x14ac:dyDescent="0.2">
      <c r="A2245" s="238">
        <v>332718</v>
      </c>
      <c r="B2245" s="238" t="s">
        <v>4563</v>
      </c>
      <c r="C2245" s="238" t="s">
        <v>203</v>
      </c>
      <c r="D2245" s="238" t="s">
        <v>257</v>
      </c>
      <c r="H2245" s="238"/>
      <c r="I2245" s="238" t="s">
        <v>4111</v>
      </c>
      <c r="N2245" s="238">
        <v>2000</v>
      </c>
      <c r="AB2245" s="238" t="s">
        <v>7214</v>
      </c>
    </row>
    <row r="2246" spans="1:28" x14ac:dyDescent="0.2">
      <c r="A2246" s="238">
        <v>336246</v>
      </c>
      <c r="B2246" s="238" t="s">
        <v>2059</v>
      </c>
      <c r="C2246" s="238" t="s">
        <v>770</v>
      </c>
      <c r="D2246" s="238" t="s">
        <v>257</v>
      </c>
      <c r="H2246" s="238"/>
      <c r="I2246" s="238" t="s">
        <v>4111</v>
      </c>
      <c r="N2246" s="238">
        <v>2000</v>
      </c>
      <c r="U2246" s="238" t="s">
        <v>4171</v>
      </c>
      <c r="V2246" s="238" t="s">
        <v>4171</v>
      </c>
      <c r="W2246" s="238" t="s">
        <v>4171</v>
      </c>
    </row>
    <row r="2247" spans="1:28" x14ac:dyDescent="0.2">
      <c r="A2247" s="238">
        <v>331402</v>
      </c>
      <c r="B2247" s="238" t="s">
        <v>4194</v>
      </c>
      <c r="C2247" s="238" t="s">
        <v>673</v>
      </c>
      <c r="D2247" s="238" t="s">
        <v>257</v>
      </c>
      <c r="H2247" s="238"/>
      <c r="I2247" s="238" t="s">
        <v>4111</v>
      </c>
      <c r="N2247" s="238">
        <v>2000</v>
      </c>
      <c r="U2247" s="238" t="s">
        <v>4171</v>
      </c>
      <c r="V2247" s="238" t="s">
        <v>4171</v>
      </c>
      <c r="AB2247" s="238" t="s">
        <v>7214</v>
      </c>
    </row>
    <row r="2248" spans="1:28" x14ac:dyDescent="0.2">
      <c r="A2248" s="238">
        <v>337398</v>
      </c>
      <c r="B2248" s="238" t="s">
        <v>3557</v>
      </c>
      <c r="C2248" s="238" t="s">
        <v>349</v>
      </c>
      <c r="D2248" s="238" t="s">
        <v>257</v>
      </c>
      <c r="H2248" s="238"/>
      <c r="I2248" s="238" t="s">
        <v>4111</v>
      </c>
      <c r="N2248" s="238">
        <v>2000</v>
      </c>
      <c r="V2248" s="238" t="s">
        <v>4171</v>
      </c>
      <c r="W2248" s="238" t="s">
        <v>4171</v>
      </c>
    </row>
    <row r="2249" spans="1:28" x14ac:dyDescent="0.2">
      <c r="A2249" s="238">
        <v>335275</v>
      </c>
      <c r="B2249" s="238" t="s">
        <v>1826</v>
      </c>
      <c r="C2249" s="238" t="s">
        <v>1131</v>
      </c>
      <c r="D2249" s="238" t="s">
        <v>257</v>
      </c>
      <c r="E2249" s="238" t="s">
        <v>66</v>
      </c>
      <c r="F2249" s="239">
        <v>36161</v>
      </c>
      <c r="G2249" s="238" t="s">
        <v>5664</v>
      </c>
      <c r="H2249" s="238" t="s">
        <v>4110</v>
      </c>
      <c r="I2249" s="238" t="s">
        <v>4111</v>
      </c>
      <c r="J2249" s="238" t="s">
        <v>87</v>
      </c>
      <c r="L2249" s="238" t="s">
        <v>98</v>
      </c>
      <c r="O2249" s="238">
        <v>3096</v>
      </c>
      <c r="P2249" s="239">
        <v>44616</v>
      </c>
      <c r="Q2249" s="238">
        <v>22000</v>
      </c>
      <c r="X2249" s="238" t="s">
        <v>5665</v>
      </c>
      <c r="Y2249" s="238" t="s">
        <v>5665</v>
      </c>
      <c r="Z2249" s="238" t="s">
        <v>5666</v>
      </c>
      <c r="AA2249" s="238" t="s">
        <v>5667</v>
      </c>
    </row>
    <row r="2250" spans="1:28" x14ac:dyDescent="0.2">
      <c r="A2250" s="238">
        <v>338574</v>
      </c>
      <c r="B2250" s="238" t="s">
        <v>4813</v>
      </c>
      <c r="C2250" s="238" t="s">
        <v>1226</v>
      </c>
      <c r="D2250" s="238" t="s">
        <v>257</v>
      </c>
      <c r="E2250" s="238" t="s">
        <v>65</v>
      </c>
      <c r="F2250" s="239">
        <v>34912</v>
      </c>
      <c r="G2250" s="238" t="s">
        <v>93</v>
      </c>
      <c r="H2250" s="238" t="s">
        <v>4110</v>
      </c>
      <c r="I2250" s="238" t="s">
        <v>4111</v>
      </c>
      <c r="J2250" s="238" t="s">
        <v>85</v>
      </c>
      <c r="K2250" s="238">
        <v>2013</v>
      </c>
      <c r="L2250" s="238" t="s">
        <v>93</v>
      </c>
      <c r="X2250" s="238" t="s">
        <v>6550</v>
      </c>
      <c r="Y2250" s="238" t="s">
        <v>6551</v>
      </c>
      <c r="Z2250" s="238" t="s">
        <v>5113</v>
      </c>
      <c r="AA2250" s="238" t="s">
        <v>5123</v>
      </c>
    </row>
    <row r="2251" spans="1:28" x14ac:dyDescent="0.2">
      <c r="A2251" s="238">
        <v>337321</v>
      </c>
      <c r="B2251" s="238" t="s">
        <v>3496</v>
      </c>
      <c r="C2251" s="238" t="s">
        <v>788</v>
      </c>
      <c r="D2251" s="238" t="s">
        <v>257</v>
      </c>
      <c r="H2251" s="238"/>
      <c r="I2251" s="238" t="s">
        <v>4111</v>
      </c>
      <c r="N2251" s="238">
        <v>2000</v>
      </c>
      <c r="W2251" s="238" t="s">
        <v>4171</v>
      </c>
    </row>
    <row r="2252" spans="1:28" x14ac:dyDescent="0.2">
      <c r="A2252" s="238">
        <v>337573</v>
      </c>
      <c r="B2252" s="238" t="s">
        <v>1885</v>
      </c>
      <c r="C2252" s="238" t="s">
        <v>788</v>
      </c>
      <c r="D2252" s="238" t="s">
        <v>257</v>
      </c>
      <c r="E2252" s="238" t="s">
        <v>65</v>
      </c>
      <c r="F2252" s="239">
        <v>30858</v>
      </c>
      <c r="G2252" s="238" t="s">
        <v>4063</v>
      </c>
      <c r="H2252" s="238" t="s">
        <v>4110</v>
      </c>
      <c r="I2252" s="238" t="s">
        <v>4111</v>
      </c>
      <c r="X2252" s="238" t="s">
        <v>5121</v>
      </c>
      <c r="Y2252" s="238" t="s">
        <v>5121</v>
      </c>
    </row>
    <row r="2253" spans="1:28" x14ac:dyDescent="0.2">
      <c r="A2253" s="238">
        <v>331363</v>
      </c>
      <c r="B2253" s="238" t="s">
        <v>1578</v>
      </c>
      <c r="C2253" s="238" t="s">
        <v>878</v>
      </c>
      <c r="D2253" s="238" t="s">
        <v>257</v>
      </c>
      <c r="H2253" s="238"/>
      <c r="I2253" s="238" t="s">
        <v>4111</v>
      </c>
      <c r="N2253" s="238">
        <v>2000</v>
      </c>
      <c r="S2253" s="238" t="s">
        <v>4171</v>
      </c>
      <c r="T2253" s="238" t="s">
        <v>4171</v>
      </c>
      <c r="U2253" s="238" t="s">
        <v>4171</v>
      </c>
      <c r="V2253" s="238" t="s">
        <v>4171</v>
      </c>
      <c r="W2253" s="238" t="s">
        <v>4171</v>
      </c>
      <c r="AB2253" s="238" t="s">
        <v>7213</v>
      </c>
    </row>
    <row r="2254" spans="1:28" x14ac:dyDescent="0.2">
      <c r="A2254" s="238">
        <v>332992</v>
      </c>
      <c r="B2254" s="238" t="s">
        <v>2872</v>
      </c>
      <c r="C2254" s="238" t="s">
        <v>231</v>
      </c>
      <c r="D2254" s="238" t="s">
        <v>257</v>
      </c>
      <c r="H2254" s="238"/>
      <c r="I2254" s="238" t="s">
        <v>4111</v>
      </c>
      <c r="N2254" s="238">
        <v>2000</v>
      </c>
      <c r="R2254" s="238" t="s">
        <v>4171</v>
      </c>
      <c r="S2254" s="238" t="s">
        <v>4171</v>
      </c>
      <c r="U2254" s="238" t="s">
        <v>4171</v>
      </c>
      <c r="V2254" s="238" t="s">
        <v>4171</v>
      </c>
      <c r="W2254" s="238" t="s">
        <v>4171</v>
      </c>
      <c r="AB2254" s="238" t="s">
        <v>7213</v>
      </c>
    </row>
    <row r="2255" spans="1:28" x14ac:dyDescent="0.2">
      <c r="A2255" s="238">
        <v>334247</v>
      </c>
      <c r="B2255" s="238" t="s">
        <v>2562</v>
      </c>
      <c r="C2255" s="238" t="s">
        <v>516</v>
      </c>
      <c r="D2255" s="238" t="s">
        <v>257</v>
      </c>
      <c r="H2255" s="238"/>
      <c r="I2255" s="238" t="s">
        <v>4111</v>
      </c>
      <c r="N2255" s="238">
        <v>2000</v>
      </c>
      <c r="S2255" s="238" t="s">
        <v>4171</v>
      </c>
      <c r="T2255" s="238" t="s">
        <v>4171</v>
      </c>
      <c r="U2255" s="238" t="s">
        <v>4171</v>
      </c>
      <c r="V2255" s="238" t="s">
        <v>4171</v>
      </c>
      <c r="W2255" s="238" t="s">
        <v>4171</v>
      </c>
      <c r="AB2255" s="238" t="s">
        <v>7213</v>
      </c>
    </row>
    <row r="2256" spans="1:28" x14ac:dyDescent="0.2">
      <c r="A2256" s="238">
        <v>337861</v>
      </c>
      <c r="B2256" s="238" t="s">
        <v>3789</v>
      </c>
      <c r="C2256" s="238" t="s">
        <v>267</v>
      </c>
      <c r="D2256" s="238" t="s">
        <v>257</v>
      </c>
      <c r="H2256" s="238"/>
      <c r="I2256" s="238" t="s">
        <v>4111</v>
      </c>
      <c r="N2256" s="238">
        <v>2000</v>
      </c>
      <c r="W2256" s="238" t="s">
        <v>4171</v>
      </c>
    </row>
    <row r="2257" spans="1:28" x14ac:dyDescent="0.2">
      <c r="A2257" s="238">
        <v>335134</v>
      </c>
      <c r="B2257" s="238" t="s">
        <v>1794</v>
      </c>
      <c r="C2257" s="238" t="s">
        <v>245</v>
      </c>
      <c r="D2257" s="238" t="s">
        <v>257</v>
      </c>
      <c r="E2257" s="238" t="s">
        <v>65</v>
      </c>
      <c r="F2257" s="239">
        <v>36544</v>
      </c>
      <c r="G2257" s="238" t="s">
        <v>6087</v>
      </c>
      <c r="H2257" s="238" t="s">
        <v>4110</v>
      </c>
      <c r="I2257" s="238" t="s">
        <v>4111</v>
      </c>
      <c r="J2257" s="238" t="s">
        <v>85</v>
      </c>
      <c r="L2257" s="238" t="s">
        <v>84</v>
      </c>
      <c r="X2257" s="238" t="s">
        <v>6088</v>
      </c>
      <c r="Y2257" s="238" t="s">
        <v>6088</v>
      </c>
      <c r="Z2257" s="238" t="s">
        <v>5555</v>
      </c>
      <c r="AA2257" s="238" t="s">
        <v>5117</v>
      </c>
    </row>
    <row r="2258" spans="1:28" x14ac:dyDescent="0.2">
      <c r="A2258" s="238">
        <v>334072</v>
      </c>
      <c r="B2258" s="238" t="s">
        <v>1357</v>
      </c>
      <c r="C2258" s="238" t="s">
        <v>1032</v>
      </c>
      <c r="D2258" s="238" t="s">
        <v>257</v>
      </c>
      <c r="H2258" s="238"/>
      <c r="I2258" s="238" t="s">
        <v>4111</v>
      </c>
      <c r="N2258" s="238">
        <v>2000</v>
      </c>
      <c r="U2258" s="238" t="s">
        <v>4171</v>
      </c>
      <c r="V2258" s="238" t="s">
        <v>4171</v>
      </c>
      <c r="W2258" s="238" t="s">
        <v>4171</v>
      </c>
      <c r="AB2258" s="238" t="s">
        <v>7213</v>
      </c>
    </row>
    <row r="2259" spans="1:28" x14ac:dyDescent="0.2">
      <c r="A2259" s="238">
        <v>335439</v>
      </c>
      <c r="B2259" s="238" t="s">
        <v>3004</v>
      </c>
      <c r="C2259" s="238" t="s">
        <v>210</v>
      </c>
      <c r="D2259" s="238" t="s">
        <v>257</v>
      </c>
      <c r="H2259" s="238"/>
      <c r="I2259" s="238" t="s">
        <v>4111</v>
      </c>
      <c r="N2259" s="238">
        <v>2000</v>
      </c>
      <c r="U2259" s="238" t="s">
        <v>4171</v>
      </c>
      <c r="V2259" s="238" t="s">
        <v>4171</v>
      </c>
      <c r="W2259" s="238" t="s">
        <v>4171</v>
      </c>
    </row>
    <row r="2260" spans="1:28" x14ac:dyDescent="0.2">
      <c r="A2260" s="238">
        <v>334652</v>
      </c>
      <c r="B2260" s="238" t="s">
        <v>2656</v>
      </c>
      <c r="C2260" s="238" t="s">
        <v>554</v>
      </c>
      <c r="D2260" s="238" t="s">
        <v>257</v>
      </c>
      <c r="H2260" s="238"/>
      <c r="I2260" s="238" t="s">
        <v>4111</v>
      </c>
      <c r="N2260" s="238">
        <v>2000</v>
      </c>
      <c r="S2260" s="238" t="s">
        <v>4171</v>
      </c>
      <c r="T2260" s="238" t="s">
        <v>4171</v>
      </c>
      <c r="U2260" s="238" t="s">
        <v>4171</v>
      </c>
      <c r="V2260" s="238" t="s">
        <v>4171</v>
      </c>
      <c r="W2260" s="238" t="s">
        <v>4171</v>
      </c>
      <c r="AB2260" s="238" t="s">
        <v>7213</v>
      </c>
    </row>
    <row r="2261" spans="1:28" x14ac:dyDescent="0.2">
      <c r="A2261" s="238">
        <v>337701</v>
      </c>
      <c r="B2261" s="238" t="s">
        <v>3712</v>
      </c>
      <c r="C2261" s="238" t="s">
        <v>3453</v>
      </c>
      <c r="D2261" s="238" t="s">
        <v>257</v>
      </c>
      <c r="E2261" s="238" t="s">
        <v>66</v>
      </c>
      <c r="F2261" s="239">
        <v>33013</v>
      </c>
      <c r="G2261" s="238" t="s">
        <v>6244</v>
      </c>
      <c r="H2261" s="238" t="s">
        <v>4110</v>
      </c>
      <c r="I2261" s="238" t="s">
        <v>4111</v>
      </c>
      <c r="J2261" s="238" t="s">
        <v>87</v>
      </c>
      <c r="L2261" s="238" t="s">
        <v>94</v>
      </c>
      <c r="X2261" s="238" t="s">
        <v>6245</v>
      </c>
      <c r="Y2261" s="238" t="s">
        <v>6245</v>
      </c>
      <c r="Z2261" s="238" t="s">
        <v>5377</v>
      </c>
      <c r="AA2261" s="238" t="s">
        <v>6246</v>
      </c>
    </row>
    <row r="2262" spans="1:28" x14ac:dyDescent="0.2">
      <c r="A2262" s="238">
        <v>333975</v>
      </c>
      <c r="B2262" s="238" t="s">
        <v>2497</v>
      </c>
      <c r="C2262" s="238" t="s">
        <v>2498</v>
      </c>
      <c r="D2262" s="238" t="s">
        <v>257</v>
      </c>
      <c r="H2262" s="238"/>
      <c r="I2262" s="238" t="s">
        <v>4111</v>
      </c>
      <c r="N2262" s="238">
        <v>2000</v>
      </c>
      <c r="S2262" s="238" t="s">
        <v>4171</v>
      </c>
      <c r="T2262" s="238" t="s">
        <v>4171</v>
      </c>
      <c r="U2262" s="238" t="s">
        <v>4171</v>
      </c>
      <c r="V2262" s="238" t="s">
        <v>4171</v>
      </c>
      <c r="W2262" s="238" t="s">
        <v>4171</v>
      </c>
      <c r="AB2262" s="238" t="s">
        <v>7213</v>
      </c>
    </row>
    <row r="2263" spans="1:28" x14ac:dyDescent="0.2">
      <c r="A2263" s="238">
        <v>331755</v>
      </c>
      <c r="B2263" s="238" t="s">
        <v>2848</v>
      </c>
      <c r="C2263" s="238" t="s">
        <v>566</v>
      </c>
      <c r="D2263" s="238" t="s">
        <v>257</v>
      </c>
      <c r="H2263" s="238"/>
      <c r="I2263" s="238" t="s">
        <v>4111</v>
      </c>
      <c r="N2263" s="238">
        <v>2000</v>
      </c>
      <c r="V2263" s="238" t="s">
        <v>4171</v>
      </c>
      <c r="W2263" s="238" t="s">
        <v>4171</v>
      </c>
      <c r="AB2263" s="238" t="s">
        <v>7213</v>
      </c>
    </row>
    <row r="2264" spans="1:28" x14ac:dyDescent="0.2">
      <c r="A2264" s="238">
        <v>331335</v>
      </c>
      <c r="B2264" s="238" t="s">
        <v>4401</v>
      </c>
      <c r="C2264" s="238" t="s">
        <v>301</v>
      </c>
      <c r="D2264" s="238" t="s">
        <v>257</v>
      </c>
      <c r="H2264" s="238"/>
      <c r="I2264" s="238" t="s">
        <v>4111</v>
      </c>
      <c r="N2264" s="238">
        <v>2000</v>
      </c>
      <c r="V2264" s="238" t="s">
        <v>4171</v>
      </c>
      <c r="W2264" s="238" t="s">
        <v>4171</v>
      </c>
    </row>
    <row r="2265" spans="1:28" x14ac:dyDescent="0.2">
      <c r="A2265" s="238">
        <v>332116</v>
      </c>
      <c r="B2265" s="238" t="s">
        <v>4311</v>
      </c>
      <c r="C2265" s="238" t="s">
        <v>305</v>
      </c>
      <c r="D2265" s="238" t="s">
        <v>257</v>
      </c>
      <c r="H2265" s="238"/>
      <c r="I2265" s="238" t="s">
        <v>4111</v>
      </c>
      <c r="N2265" s="238">
        <v>2000</v>
      </c>
      <c r="U2265" s="238" t="s">
        <v>4171</v>
      </c>
      <c r="V2265" s="238" t="s">
        <v>4171</v>
      </c>
      <c r="AB2265" s="238" t="s">
        <v>7214</v>
      </c>
    </row>
    <row r="2266" spans="1:28" x14ac:dyDescent="0.2">
      <c r="A2266" s="238">
        <v>325097</v>
      </c>
      <c r="B2266" s="238" t="s">
        <v>1234</v>
      </c>
      <c r="C2266" s="238" t="s">
        <v>1104</v>
      </c>
      <c r="D2266" s="238" t="s">
        <v>257</v>
      </c>
      <c r="H2266" s="238"/>
      <c r="I2266" s="238" t="s">
        <v>4111</v>
      </c>
      <c r="N2266" s="238">
        <v>2000</v>
      </c>
      <c r="W2266" s="238" t="s">
        <v>4171</v>
      </c>
      <c r="AB2266" s="238" t="s">
        <v>7213</v>
      </c>
    </row>
    <row r="2267" spans="1:28" x14ac:dyDescent="0.2">
      <c r="A2267" s="238">
        <v>336500</v>
      </c>
      <c r="B2267" s="238" t="s">
        <v>2122</v>
      </c>
      <c r="C2267" s="238" t="s">
        <v>1126</v>
      </c>
      <c r="D2267" s="238" t="s">
        <v>257</v>
      </c>
      <c r="H2267" s="238"/>
      <c r="I2267" s="238" t="s">
        <v>4111</v>
      </c>
      <c r="N2267" s="238">
        <v>2000</v>
      </c>
      <c r="U2267" s="238" t="s">
        <v>4171</v>
      </c>
      <c r="V2267" s="238" t="s">
        <v>4171</v>
      </c>
      <c r="W2267" s="238" t="s">
        <v>4171</v>
      </c>
    </row>
    <row r="2268" spans="1:28" x14ac:dyDescent="0.2">
      <c r="A2268" s="238">
        <v>337263</v>
      </c>
      <c r="B2268" s="238" t="s">
        <v>2200</v>
      </c>
      <c r="C2268" s="238" t="s">
        <v>572</v>
      </c>
      <c r="D2268" s="238" t="s">
        <v>257</v>
      </c>
      <c r="H2268" s="238"/>
      <c r="I2268" s="238" t="s">
        <v>4111</v>
      </c>
      <c r="N2268" s="238">
        <v>2000</v>
      </c>
      <c r="U2268" s="238" t="s">
        <v>4171</v>
      </c>
      <c r="V2268" s="238" t="s">
        <v>4171</v>
      </c>
      <c r="W2268" s="238" t="s">
        <v>4171</v>
      </c>
    </row>
    <row r="2269" spans="1:28" x14ac:dyDescent="0.2">
      <c r="A2269" s="238">
        <v>337529</v>
      </c>
      <c r="B2269" s="238" t="s">
        <v>3628</v>
      </c>
      <c r="C2269" s="238" t="s">
        <v>3443</v>
      </c>
      <c r="D2269" s="238" t="s">
        <v>257</v>
      </c>
      <c r="E2269" s="238" t="s">
        <v>65</v>
      </c>
      <c r="H2269" s="238"/>
      <c r="I2269" s="238" t="s">
        <v>4111</v>
      </c>
      <c r="X2269" s="238" t="s">
        <v>5121</v>
      </c>
      <c r="Y2269" s="238" t="s">
        <v>5121</v>
      </c>
    </row>
    <row r="2270" spans="1:28" x14ac:dyDescent="0.2">
      <c r="A2270" s="238">
        <v>335190</v>
      </c>
      <c r="B2270" s="238" t="s">
        <v>2913</v>
      </c>
      <c r="C2270" s="238" t="s">
        <v>198</v>
      </c>
      <c r="D2270" s="238" t="s">
        <v>257</v>
      </c>
      <c r="H2270" s="238"/>
      <c r="I2270" s="238" t="s">
        <v>4111</v>
      </c>
      <c r="N2270" s="238">
        <v>2000</v>
      </c>
      <c r="U2270" s="238" t="s">
        <v>4171</v>
      </c>
      <c r="V2270" s="238" t="s">
        <v>4171</v>
      </c>
      <c r="W2270" s="238" t="s">
        <v>4171</v>
      </c>
    </row>
    <row r="2271" spans="1:28" x14ac:dyDescent="0.2">
      <c r="A2271" s="238">
        <v>333789</v>
      </c>
      <c r="B2271" s="238" t="s">
        <v>4200</v>
      </c>
      <c r="C2271" s="238" t="s">
        <v>198</v>
      </c>
      <c r="D2271" s="238" t="s">
        <v>257</v>
      </c>
      <c r="H2271" s="238"/>
      <c r="I2271" s="238" t="s">
        <v>4111</v>
      </c>
      <c r="N2271" s="238">
        <v>2000</v>
      </c>
      <c r="AB2271" s="238" t="s">
        <v>7214</v>
      </c>
    </row>
    <row r="2272" spans="1:28" x14ac:dyDescent="0.2">
      <c r="A2272" s="238">
        <v>336236</v>
      </c>
      <c r="B2272" s="238" t="s">
        <v>1075</v>
      </c>
      <c r="C2272" s="238" t="s">
        <v>555</v>
      </c>
      <c r="D2272" s="238" t="s">
        <v>257</v>
      </c>
      <c r="H2272" s="238"/>
      <c r="I2272" s="238" t="s">
        <v>4111</v>
      </c>
      <c r="N2272" s="238">
        <v>2000</v>
      </c>
      <c r="U2272" s="238" t="s">
        <v>4171</v>
      </c>
      <c r="V2272" s="238" t="s">
        <v>4171</v>
      </c>
      <c r="W2272" s="238" t="s">
        <v>4171</v>
      </c>
    </row>
    <row r="2273" spans="1:28" x14ac:dyDescent="0.2">
      <c r="A2273" s="238">
        <v>333206</v>
      </c>
      <c r="B2273" s="238" t="s">
        <v>4497</v>
      </c>
      <c r="C2273" s="238" t="s">
        <v>531</v>
      </c>
      <c r="D2273" s="238" t="s">
        <v>257</v>
      </c>
      <c r="H2273" s="238"/>
      <c r="I2273" s="238" t="s">
        <v>4111</v>
      </c>
      <c r="N2273" s="238">
        <v>2000</v>
      </c>
      <c r="AB2273" s="238" t="s">
        <v>7214</v>
      </c>
    </row>
    <row r="2274" spans="1:28" x14ac:dyDescent="0.2">
      <c r="A2274" s="238">
        <v>338538</v>
      </c>
      <c r="B2274" s="238" t="s">
        <v>4783</v>
      </c>
      <c r="C2274" s="238" t="s">
        <v>521</v>
      </c>
      <c r="D2274" s="238" t="s">
        <v>257</v>
      </c>
      <c r="E2274" s="238" t="s">
        <v>66</v>
      </c>
      <c r="F2274" s="239">
        <v>34456</v>
      </c>
      <c r="G2274" s="238" t="s">
        <v>84</v>
      </c>
      <c r="H2274" s="238" t="s">
        <v>4110</v>
      </c>
      <c r="I2274" s="238" t="s">
        <v>4111</v>
      </c>
      <c r="J2274" s="238" t="s">
        <v>87</v>
      </c>
      <c r="K2274" s="238">
        <v>2014</v>
      </c>
      <c r="L2274" s="238" t="s">
        <v>99</v>
      </c>
      <c r="X2274" s="238" t="s">
        <v>6467</v>
      </c>
      <c r="Y2274" s="238" t="s">
        <v>6468</v>
      </c>
      <c r="Z2274" s="238" t="s">
        <v>5836</v>
      </c>
      <c r="AA2274" s="238" t="s">
        <v>6469</v>
      </c>
    </row>
    <row r="2275" spans="1:28" x14ac:dyDescent="0.2">
      <c r="A2275" s="238">
        <v>302735</v>
      </c>
      <c r="B2275" s="238" t="s">
        <v>1694</v>
      </c>
      <c r="C2275" s="238" t="s">
        <v>899</v>
      </c>
      <c r="D2275" s="238" t="s">
        <v>257</v>
      </c>
      <c r="H2275" s="238"/>
      <c r="I2275" s="238" t="s">
        <v>4111</v>
      </c>
      <c r="N2275" s="238">
        <v>2000</v>
      </c>
      <c r="V2275" s="238" t="s">
        <v>4171</v>
      </c>
      <c r="W2275" s="238" t="s">
        <v>4171</v>
      </c>
    </row>
    <row r="2276" spans="1:28" x14ac:dyDescent="0.2">
      <c r="A2276" s="238">
        <v>338589</v>
      </c>
      <c r="B2276" s="238" t="s">
        <v>4726</v>
      </c>
      <c r="C2276" s="238" t="s">
        <v>297</v>
      </c>
      <c r="D2276" s="238" t="s">
        <v>257</v>
      </c>
      <c r="E2276" s="238" t="s">
        <v>66</v>
      </c>
      <c r="F2276" s="239">
        <v>29037</v>
      </c>
      <c r="G2276" s="238" t="s">
        <v>6068</v>
      </c>
      <c r="H2276" s="238" t="s">
        <v>4110</v>
      </c>
      <c r="I2276" s="238" t="s">
        <v>4111</v>
      </c>
      <c r="J2276" s="238" t="s">
        <v>87</v>
      </c>
      <c r="K2276" s="238">
        <v>2003</v>
      </c>
      <c r="L2276" s="238" t="s">
        <v>84</v>
      </c>
      <c r="O2276" s="238">
        <v>3281</v>
      </c>
      <c r="P2276" s="239">
        <v>44623</v>
      </c>
      <c r="Q2276" s="238">
        <v>49000</v>
      </c>
      <c r="X2276" s="238" t="s">
        <v>6069</v>
      </c>
      <c r="Y2276" s="238" t="s">
        <v>6070</v>
      </c>
      <c r="Z2276" s="238" t="s">
        <v>5555</v>
      </c>
      <c r="AA2276" s="238" t="s">
        <v>5548</v>
      </c>
    </row>
    <row r="2277" spans="1:28" x14ac:dyDescent="0.2">
      <c r="A2277" s="238">
        <v>336429</v>
      </c>
      <c r="B2277" s="238" t="s">
        <v>3286</v>
      </c>
      <c r="C2277" s="238" t="s">
        <v>491</v>
      </c>
      <c r="D2277" s="238" t="s">
        <v>257</v>
      </c>
      <c r="H2277" s="238"/>
      <c r="I2277" s="238" t="s">
        <v>4111</v>
      </c>
      <c r="N2277" s="238">
        <v>2000</v>
      </c>
      <c r="U2277" s="238" t="s">
        <v>4171</v>
      </c>
      <c r="V2277" s="238" t="s">
        <v>4171</v>
      </c>
      <c r="W2277" s="238" t="s">
        <v>4171</v>
      </c>
    </row>
    <row r="2278" spans="1:28" x14ac:dyDescent="0.2">
      <c r="A2278" s="238">
        <v>331877</v>
      </c>
      <c r="B2278" s="238" t="s">
        <v>4263</v>
      </c>
      <c r="C2278" s="238" t="s">
        <v>208</v>
      </c>
      <c r="D2278" s="238" t="s">
        <v>257</v>
      </c>
      <c r="H2278" s="238"/>
      <c r="I2278" s="238" t="s">
        <v>4111</v>
      </c>
      <c r="N2278" s="238">
        <v>2000</v>
      </c>
      <c r="AB2278" s="238" t="s">
        <v>7214</v>
      </c>
    </row>
    <row r="2279" spans="1:28" x14ac:dyDescent="0.2">
      <c r="A2279" s="238">
        <v>326246</v>
      </c>
      <c r="B2279" s="238" t="s">
        <v>1238</v>
      </c>
      <c r="C2279" s="238" t="s">
        <v>1239</v>
      </c>
      <c r="D2279" s="238" t="s">
        <v>257</v>
      </c>
      <c r="H2279" s="238"/>
      <c r="I2279" s="238" t="s">
        <v>4111</v>
      </c>
      <c r="N2279" s="238">
        <v>2000</v>
      </c>
      <c r="U2279" s="238" t="s">
        <v>4171</v>
      </c>
      <c r="V2279" s="238" t="s">
        <v>4171</v>
      </c>
      <c r="W2279" s="238" t="s">
        <v>4171</v>
      </c>
    </row>
    <row r="2280" spans="1:28" x14ac:dyDescent="0.2">
      <c r="A2280" s="238">
        <v>331573</v>
      </c>
      <c r="B2280" s="238" t="s">
        <v>2368</v>
      </c>
      <c r="C2280" s="238" t="s">
        <v>224</v>
      </c>
      <c r="D2280" s="238" t="s">
        <v>257</v>
      </c>
      <c r="H2280" s="238"/>
      <c r="I2280" s="238" t="s">
        <v>4111</v>
      </c>
      <c r="N2280" s="238">
        <v>2000</v>
      </c>
      <c r="S2280" s="238" t="s">
        <v>4171</v>
      </c>
      <c r="T2280" s="238" t="s">
        <v>4171</v>
      </c>
      <c r="U2280" s="238" t="s">
        <v>4171</v>
      </c>
      <c r="V2280" s="238" t="s">
        <v>4171</v>
      </c>
      <c r="W2280" s="238" t="s">
        <v>4171</v>
      </c>
      <c r="AB2280" s="238" t="s">
        <v>7213</v>
      </c>
    </row>
    <row r="2281" spans="1:28" x14ac:dyDescent="0.2">
      <c r="A2281" s="238">
        <v>335452</v>
      </c>
      <c r="B2281" s="238" t="s">
        <v>3009</v>
      </c>
      <c r="C2281" s="238" t="s">
        <v>195</v>
      </c>
      <c r="D2281" s="238" t="s">
        <v>257</v>
      </c>
      <c r="H2281" s="238"/>
      <c r="I2281" s="238" t="s">
        <v>4111</v>
      </c>
      <c r="N2281" s="238">
        <v>2000</v>
      </c>
      <c r="U2281" s="238" t="s">
        <v>4171</v>
      </c>
      <c r="V2281" s="238" t="s">
        <v>4171</v>
      </c>
      <c r="W2281" s="238" t="s">
        <v>4171</v>
      </c>
    </row>
    <row r="2282" spans="1:28" x14ac:dyDescent="0.2">
      <c r="A2282" s="238">
        <v>335827</v>
      </c>
      <c r="B2282" s="238" t="s">
        <v>3093</v>
      </c>
      <c r="C2282" s="238" t="s">
        <v>195</v>
      </c>
      <c r="D2282" s="238" t="s">
        <v>257</v>
      </c>
      <c r="H2282" s="238"/>
      <c r="I2282" s="238" t="s">
        <v>4111</v>
      </c>
      <c r="N2282" s="238">
        <v>2000</v>
      </c>
      <c r="U2282" s="238" t="s">
        <v>4171</v>
      </c>
      <c r="V2282" s="238" t="s">
        <v>4171</v>
      </c>
      <c r="W2282" s="238" t="s">
        <v>4171</v>
      </c>
    </row>
    <row r="2283" spans="1:28" x14ac:dyDescent="0.2">
      <c r="A2283" s="238">
        <v>336198</v>
      </c>
      <c r="B2283" s="238" t="s">
        <v>3212</v>
      </c>
      <c r="C2283" s="238" t="s">
        <v>195</v>
      </c>
      <c r="D2283" s="238" t="s">
        <v>257</v>
      </c>
      <c r="H2283" s="238"/>
      <c r="I2283" s="238" t="s">
        <v>4111</v>
      </c>
      <c r="N2283" s="238">
        <v>2000</v>
      </c>
      <c r="U2283" s="238" t="s">
        <v>4171</v>
      </c>
      <c r="V2283" s="238" t="s">
        <v>4171</v>
      </c>
      <c r="W2283" s="238" t="s">
        <v>4171</v>
      </c>
    </row>
    <row r="2284" spans="1:28" x14ac:dyDescent="0.2">
      <c r="A2284" s="238">
        <v>322490</v>
      </c>
      <c r="B2284" s="238" t="s">
        <v>2726</v>
      </c>
      <c r="C2284" s="238" t="s">
        <v>195</v>
      </c>
      <c r="D2284" s="238" t="s">
        <v>257</v>
      </c>
      <c r="H2284" s="238"/>
      <c r="I2284" s="238" t="s">
        <v>4111</v>
      </c>
      <c r="N2284" s="238">
        <v>2000</v>
      </c>
      <c r="V2284" s="238" t="s">
        <v>4171</v>
      </c>
      <c r="W2284" s="238" t="s">
        <v>4171</v>
      </c>
      <c r="AB2284" s="238" t="s">
        <v>7213</v>
      </c>
    </row>
    <row r="2285" spans="1:28" x14ac:dyDescent="0.2">
      <c r="A2285" s="238">
        <v>334836</v>
      </c>
      <c r="B2285" s="238" t="s">
        <v>4440</v>
      </c>
      <c r="C2285" s="238" t="s">
        <v>195</v>
      </c>
      <c r="D2285" s="238" t="s">
        <v>257</v>
      </c>
      <c r="H2285" s="238"/>
      <c r="I2285" s="238" t="s">
        <v>4111</v>
      </c>
      <c r="N2285" s="238">
        <v>2000</v>
      </c>
      <c r="V2285" s="238" t="s">
        <v>4171</v>
      </c>
      <c r="AB2285" s="238" t="s">
        <v>7214</v>
      </c>
    </row>
    <row r="2286" spans="1:28" x14ac:dyDescent="0.2">
      <c r="A2286" s="238">
        <v>338714</v>
      </c>
      <c r="B2286" s="238" t="s">
        <v>4937</v>
      </c>
      <c r="C2286" s="238" t="s">
        <v>195</v>
      </c>
      <c r="D2286" s="238" t="s">
        <v>257</v>
      </c>
      <c r="E2286" s="238" t="s">
        <v>65</v>
      </c>
      <c r="F2286" s="239">
        <v>32439</v>
      </c>
      <c r="G2286" s="238" t="s">
        <v>4008</v>
      </c>
      <c r="H2286" s="238" t="s">
        <v>4110</v>
      </c>
      <c r="I2286" s="238" t="s">
        <v>4111</v>
      </c>
      <c r="J2286" s="238" t="s">
        <v>87</v>
      </c>
      <c r="K2286" s="238">
        <v>2007</v>
      </c>
      <c r="L2286" s="238" t="s">
        <v>99</v>
      </c>
      <c r="X2286" s="238" t="s">
        <v>6850</v>
      </c>
      <c r="Y2286" s="238" t="s">
        <v>6501</v>
      </c>
      <c r="Z2286" s="238" t="s">
        <v>5377</v>
      </c>
      <c r="AA2286" s="238" t="s">
        <v>5111</v>
      </c>
    </row>
    <row r="2287" spans="1:28" x14ac:dyDescent="0.2">
      <c r="A2287" s="238">
        <v>332803</v>
      </c>
      <c r="B2287" s="238" t="s">
        <v>1322</v>
      </c>
      <c r="C2287" s="238" t="s">
        <v>530</v>
      </c>
      <c r="D2287" s="238" t="s">
        <v>257</v>
      </c>
      <c r="E2287" s="238" t="s">
        <v>65</v>
      </c>
      <c r="F2287" s="239">
        <v>34700</v>
      </c>
      <c r="G2287" s="238" t="s">
        <v>84</v>
      </c>
      <c r="H2287" s="238" t="s">
        <v>4110</v>
      </c>
      <c r="I2287" s="238" t="s">
        <v>4111</v>
      </c>
      <c r="J2287" s="238" t="s">
        <v>87</v>
      </c>
      <c r="L2287" s="238" t="s">
        <v>84</v>
      </c>
      <c r="X2287" s="238" t="s">
        <v>5472</v>
      </c>
      <c r="Y2287" s="238" t="s">
        <v>5472</v>
      </c>
      <c r="Z2287" s="238" t="s">
        <v>5113</v>
      </c>
      <c r="AA2287" s="238" t="s">
        <v>5473</v>
      </c>
      <c r="AB2287" s="238" t="s">
        <v>7213</v>
      </c>
    </row>
    <row r="2288" spans="1:28" x14ac:dyDescent="0.2">
      <c r="A2288" s="238">
        <v>334534</v>
      </c>
      <c r="B2288" s="238" t="s">
        <v>2623</v>
      </c>
      <c r="C2288" s="238" t="s">
        <v>196</v>
      </c>
      <c r="D2288" s="238" t="s">
        <v>257</v>
      </c>
      <c r="H2288" s="238"/>
      <c r="I2288" s="238" t="s">
        <v>4111</v>
      </c>
      <c r="N2288" s="238">
        <v>2000</v>
      </c>
      <c r="S2288" s="238" t="s">
        <v>4171</v>
      </c>
      <c r="T2288" s="238" t="s">
        <v>4171</v>
      </c>
      <c r="U2288" s="238" t="s">
        <v>4171</v>
      </c>
      <c r="V2288" s="238" t="s">
        <v>4171</v>
      </c>
      <c r="W2288" s="238" t="s">
        <v>4171</v>
      </c>
      <c r="AB2288" s="238" t="s">
        <v>7213</v>
      </c>
    </row>
    <row r="2289" spans="1:28" x14ac:dyDescent="0.2">
      <c r="A2289" s="238">
        <v>336387</v>
      </c>
      <c r="B2289" s="238" t="s">
        <v>2088</v>
      </c>
      <c r="C2289" s="238" t="s">
        <v>196</v>
      </c>
      <c r="D2289" s="238" t="s">
        <v>257</v>
      </c>
      <c r="H2289" s="238"/>
      <c r="I2289" s="238" t="s">
        <v>4111</v>
      </c>
      <c r="N2289" s="238">
        <v>2000</v>
      </c>
      <c r="V2289" s="238" t="s">
        <v>4171</v>
      </c>
      <c r="W2289" s="238" t="s">
        <v>4171</v>
      </c>
    </row>
    <row r="2290" spans="1:28" x14ac:dyDescent="0.2">
      <c r="A2290" s="238">
        <v>336952</v>
      </c>
      <c r="B2290" s="238" t="s">
        <v>3405</v>
      </c>
      <c r="C2290" s="238" t="s">
        <v>196</v>
      </c>
      <c r="D2290" s="238" t="s">
        <v>257</v>
      </c>
      <c r="H2290" s="238"/>
      <c r="I2290" s="238" t="s">
        <v>4111</v>
      </c>
      <c r="N2290" s="238">
        <v>2000</v>
      </c>
      <c r="W2290" s="238" t="s">
        <v>4171</v>
      </c>
    </row>
    <row r="2291" spans="1:28" x14ac:dyDescent="0.2">
      <c r="A2291" s="238">
        <v>334013</v>
      </c>
      <c r="B2291" s="238" t="s">
        <v>1611</v>
      </c>
      <c r="C2291" s="238" t="s">
        <v>1612</v>
      </c>
      <c r="D2291" s="238" t="s">
        <v>257</v>
      </c>
      <c r="H2291" s="238"/>
      <c r="I2291" s="238" t="s">
        <v>4111</v>
      </c>
      <c r="N2291" s="238">
        <v>2000</v>
      </c>
      <c r="T2291" s="238" t="s">
        <v>4171</v>
      </c>
      <c r="U2291" s="238" t="s">
        <v>4171</v>
      </c>
      <c r="V2291" s="238" t="s">
        <v>4171</v>
      </c>
      <c r="W2291" s="238" t="s">
        <v>4171</v>
      </c>
      <c r="AB2291" s="238" t="s">
        <v>7213</v>
      </c>
    </row>
    <row r="2292" spans="1:28" x14ac:dyDescent="0.2">
      <c r="A2292" s="238">
        <v>325609</v>
      </c>
      <c r="B2292" s="238" t="s">
        <v>974</v>
      </c>
      <c r="C2292" s="238" t="s">
        <v>327</v>
      </c>
      <c r="D2292" s="238" t="s">
        <v>257</v>
      </c>
      <c r="H2292" s="238"/>
      <c r="I2292" s="238" t="s">
        <v>4111</v>
      </c>
      <c r="N2292" s="238">
        <v>2000</v>
      </c>
      <c r="S2292" s="238" t="s">
        <v>4171</v>
      </c>
      <c r="U2292" s="238" t="s">
        <v>4171</v>
      </c>
      <c r="V2292" s="238" t="s">
        <v>4171</v>
      </c>
      <c r="W2292" s="238" t="s">
        <v>4171</v>
      </c>
      <c r="AB2292" s="238" t="s">
        <v>7213</v>
      </c>
    </row>
    <row r="2293" spans="1:28" x14ac:dyDescent="0.2">
      <c r="A2293" s="238">
        <v>335081</v>
      </c>
      <c r="B2293" s="238" t="s">
        <v>2889</v>
      </c>
      <c r="C2293" s="238" t="s">
        <v>660</v>
      </c>
      <c r="D2293" s="238" t="s">
        <v>257</v>
      </c>
      <c r="H2293" s="238"/>
      <c r="I2293" s="238" t="s">
        <v>4111</v>
      </c>
      <c r="N2293" s="238">
        <v>2000</v>
      </c>
      <c r="U2293" s="238" t="s">
        <v>4171</v>
      </c>
      <c r="V2293" s="238" t="s">
        <v>4171</v>
      </c>
      <c r="W2293" s="238" t="s">
        <v>4171</v>
      </c>
    </row>
    <row r="2294" spans="1:28" x14ac:dyDescent="0.2">
      <c r="A2294" s="238">
        <v>333878</v>
      </c>
      <c r="B2294" s="238" t="s">
        <v>4216</v>
      </c>
      <c r="C2294" s="238" t="s">
        <v>4217</v>
      </c>
      <c r="D2294" s="238" t="s">
        <v>257</v>
      </c>
      <c r="H2294" s="238"/>
      <c r="I2294" s="238" t="s">
        <v>4111</v>
      </c>
      <c r="N2294" s="238">
        <v>2000</v>
      </c>
      <c r="AB2294" s="238" t="s">
        <v>7214</v>
      </c>
    </row>
    <row r="2295" spans="1:28" x14ac:dyDescent="0.2">
      <c r="A2295" s="238">
        <v>338505</v>
      </c>
      <c r="B2295" s="238" t="s">
        <v>4755</v>
      </c>
      <c r="C2295" s="238" t="s">
        <v>3121</v>
      </c>
      <c r="D2295" s="238" t="s">
        <v>257</v>
      </c>
      <c r="E2295" s="238" t="s">
        <v>65</v>
      </c>
      <c r="F2295" s="239">
        <v>31173</v>
      </c>
      <c r="G2295" s="238" t="s">
        <v>5583</v>
      </c>
      <c r="H2295" s="238" t="s">
        <v>4110</v>
      </c>
      <c r="I2295" s="238" t="s">
        <v>4111</v>
      </c>
      <c r="J2295" s="238" t="s">
        <v>87</v>
      </c>
      <c r="K2295" s="238">
        <v>2013</v>
      </c>
      <c r="L2295" s="238" t="s">
        <v>99</v>
      </c>
      <c r="X2295" s="238" t="s">
        <v>6397</v>
      </c>
      <c r="Y2295" s="238" t="s">
        <v>6398</v>
      </c>
      <c r="Z2295" s="238" t="s">
        <v>6019</v>
      </c>
      <c r="AA2295" s="238" t="s">
        <v>5111</v>
      </c>
    </row>
    <row r="2296" spans="1:28" x14ac:dyDescent="0.2">
      <c r="A2296" s="238">
        <v>334605</v>
      </c>
      <c r="B2296" s="238" t="s">
        <v>4443</v>
      </c>
      <c r="C2296" s="238" t="s">
        <v>205</v>
      </c>
      <c r="D2296" s="238" t="s">
        <v>257</v>
      </c>
      <c r="H2296" s="238"/>
      <c r="I2296" s="238" t="s">
        <v>4111</v>
      </c>
      <c r="N2296" s="238">
        <v>2000</v>
      </c>
      <c r="U2296" s="238" t="s">
        <v>4171</v>
      </c>
      <c r="V2296" s="238" t="s">
        <v>4171</v>
      </c>
      <c r="AB2296" s="238" t="s">
        <v>7214</v>
      </c>
    </row>
    <row r="2297" spans="1:28" x14ac:dyDescent="0.2">
      <c r="A2297" s="238">
        <v>337718</v>
      </c>
      <c r="B2297" s="238" t="s">
        <v>3717</v>
      </c>
      <c r="C2297" s="238" t="s">
        <v>205</v>
      </c>
      <c r="D2297" s="238" t="s">
        <v>257</v>
      </c>
      <c r="E2297" s="238" t="s">
        <v>66</v>
      </c>
      <c r="F2297" s="239">
        <v>31423</v>
      </c>
      <c r="G2297" s="238" t="s">
        <v>84</v>
      </c>
      <c r="H2297" s="238" t="s">
        <v>4110</v>
      </c>
      <c r="I2297" s="238" t="s">
        <v>4111</v>
      </c>
      <c r="J2297" s="238" t="s">
        <v>87</v>
      </c>
      <c r="L2297" s="238" t="s">
        <v>84</v>
      </c>
      <c r="X2297" s="238" t="s">
        <v>6251</v>
      </c>
      <c r="Y2297" s="238" t="s">
        <v>6251</v>
      </c>
      <c r="Z2297" s="238" t="s">
        <v>5894</v>
      </c>
      <c r="AA2297" s="238" t="s">
        <v>6252</v>
      </c>
    </row>
    <row r="2298" spans="1:28" x14ac:dyDescent="0.2">
      <c r="A2298" s="238">
        <v>338902</v>
      </c>
      <c r="B2298" s="238" t="s">
        <v>5086</v>
      </c>
      <c r="C2298" s="238" t="s">
        <v>5087</v>
      </c>
      <c r="D2298" s="238" t="s">
        <v>4609</v>
      </c>
      <c r="E2298" s="238" t="s">
        <v>66</v>
      </c>
      <c r="F2298" s="239">
        <v>33569</v>
      </c>
      <c r="G2298" s="238" t="s">
        <v>5124</v>
      </c>
      <c r="H2298" s="238" t="s">
        <v>4110</v>
      </c>
      <c r="I2298" s="238" t="s">
        <v>4111</v>
      </c>
      <c r="J2298" s="238" t="s">
        <v>87</v>
      </c>
      <c r="L2298" s="238" t="s">
        <v>84</v>
      </c>
      <c r="X2298" s="238" t="s">
        <v>7179</v>
      </c>
      <c r="Y2298" s="238" t="s">
        <v>7179</v>
      </c>
      <c r="Z2298" s="238" t="s">
        <v>5377</v>
      </c>
      <c r="AA2298" s="238" t="s">
        <v>5123</v>
      </c>
    </row>
    <row r="2299" spans="1:28" x14ac:dyDescent="0.2">
      <c r="A2299" s="238">
        <v>338672</v>
      </c>
      <c r="B2299" s="238" t="s">
        <v>4903</v>
      </c>
      <c r="C2299" s="238" t="s">
        <v>327</v>
      </c>
      <c r="D2299" s="238" t="s">
        <v>4609</v>
      </c>
      <c r="E2299" s="238" t="s">
        <v>65</v>
      </c>
      <c r="F2299" s="239">
        <v>31695</v>
      </c>
      <c r="G2299" s="238" t="s">
        <v>6756</v>
      </c>
      <c r="H2299" s="238" t="s">
        <v>4110</v>
      </c>
      <c r="I2299" s="238" t="s">
        <v>4111</v>
      </c>
      <c r="J2299" s="238" t="s">
        <v>85</v>
      </c>
      <c r="K2299" s="238">
        <v>2004</v>
      </c>
      <c r="L2299" s="238" t="s">
        <v>97</v>
      </c>
      <c r="X2299" s="238" t="s">
        <v>6757</v>
      </c>
      <c r="Y2299" s="238" t="s">
        <v>6758</v>
      </c>
      <c r="Z2299" s="238" t="s">
        <v>5377</v>
      </c>
      <c r="AA2299" s="238" t="s">
        <v>5611</v>
      </c>
    </row>
    <row r="2300" spans="1:28" x14ac:dyDescent="0.2">
      <c r="A2300" s="238">
        <v>335813</v>
      </c>
      <c r="B2300" s="238" t="s">
        <v>1944</v>
      </c>
      <c r="C2300" s="238" t="s">
        <v>232</v>
      </c>
      <c r="D2300" s="238" t="s">
        <v>769</v>
      </c>
      <c r="H2300" s="238"/>
      <c r="I2300" s="238" t="s">
        <v>4111</v>
      </c>
      <c r="N2300" s="238">
        <v>2000</v>
      </c>
      <c r="U2300" s="238" t="s">
        <v>4171</v>
      </c>
      <c r="V2300" s="238" t="s">
        <v>4171</v>
      </c>
      <c r="W2300" s="238" t="s">
        <v>4171</v>
      </c>
    </row>
    <row r="2301" spans="1:28" x14ac:dyDescent="0.2">
      <c r="A2301" s="238">
        <v>323814</v>
      </c>
      <c r="B2301" s="238" t="s">
        <v>2251</v>
      </c>
      <c r="C2301" s="238" t="s">
        <v>267</v>
      </c>
      <c r="D2301" s="238" t="s">
        <v>873</v>
      </c>
      <c r="H2301" s="238"/>
      <c r="I2301" s="238" t="s">
        <v>4111</v>
      </c>
      <c r="N2301" s="238">
        <v>2000</v>
      </c>
      <c r="S2301" s="238" t="s">
        <v>4171</v>
      </c>
      <c r="T2301" s="238" t="s">
        <v>4171</v>
      </c>
      <c r="U2301" s="238" t="s">
        <v>4171</v>
      </c>
      <c r="V2301" s="238" t="s">
        <v>4171</v>
      </c>
      <c r="W2301" s="238" t="s">
        <v>4171</v>
      </c>
      <c r="AB2301" s="238" t="s">
        <v>7213</v>
      </c>
    </row>
    <row r="2302" spans="1:28" x14ac:dyDescent="0.2">
      <c r="A2302" s="238">
        <v>335243</v>
      </c>
      <c r="B2302" s="238" t="s">
        <v>2931</v>
      </c>
      <c r="C2302" s="238" t="s">
        <v>280</v>
      </c>
      <c r="D2302" s="238" t="s">
        <v>873</v>
      </c>
      <c r="H2302" s="238"/>
      <c r="I2302" s="238" t="s">
        <v>4111</v>
      </c>
      <c r="N2302" s="238">
        <v>2000</v>
      </c>
      <c r="U2302" s="238" t="s">
        <v>4171</v>
      </c>
      <c r="V2302" s="238" t="s">
        <v>4171</v>
      </c>
      <c r="W2302" s="238" t="s">
        <v>4171</v>
      </c>
    </row>
    <row r="2303" spans="1:28" x14ac:dyDescent="0.2">
      <c r="A2303" s="238">
        <v>336954</v>
      </c>
      <c r="B2303" s="238" t="s">
        <v>3406</v>
      </c>
      <c r="C2303" s="238" t="s">
        <v>280</v>
      </c>
      <c r="D2303" s="238" t="s">
        <v>2176</v>
      </c>
      <c r="H2303" s="238"/>
      <c r="I2303" s="238" t="s">
        <v>4111</v>
      </c>
      <c r="N2303" s="238">
        <v>2000</v>
      </c>
      <c r="U2303" s="238" t="s">
        <v>4171</v>
      </c>
      <c r="V2303" s="238" t="s">
        <v>4171</v>
      </c>
      <c r="W2303" s="238" t="s">
        <v>4171</v>
      </c>
    </row>
    <row r="2304" spans="1:28" x14ac:dyDescent="0.2">
      <c r="A2304" s="238">
        <v>335394</v>
      </c>
      <c r="B2304" s="238" t="s">
        <v>1853</v>
      </c>
      <c r="C2304" s="238" t="s">
        <v>221</v>
      </c>
      <c r="D2304" s="238" t="s">
        <v>986</v>
      </c>
      <c r="H2304" s="238"/>
      <c r="I2304" s="238" t="s">
        <v>4111</v>
      </c>
      <c r="N2304" s="238">
        <v>2000</v>
      </c>
      <c r="W2304" s="238" t="s">
        <v>4171</v>
      </c>
    </row>
    <row r="2305" spans="1:28" x14ac:dyDescent="0.2">
      <c r="A2305" s="238">
        <v>328263</v>
      </c>
      <c r="B2305" s="238" t="s">
        <v>1467</v>
      </c>
      <c r="C2305" s="238" t="s">
        <v>340</v>
      </c>
      <c r="D2305" s="238" t="s">
        <v>986</v>
      </c>
      <c r="H2305" s="238"/>
      <c r="I2305" s="238" t="s">
        <v>4111</v>
      </c>
      <c r="N2305" s="238">
        <v>2000</v>
      </c>
      <c r="S2305" s="238" t="s">
        <v>4171</v>
      </c>
      <c r="U2305" s="238" t="s">
        <v>4171</v>
      </c>
      <c r="V2305" s="238" t="s">
        <v>4171</v>
      </c>
      <c r="W2305" s="238" t="s">
        <v>4171</v>
      </c>
      <c r="AB2305" s="238" t="s">
        <v>7213</v>
      </c>
    </row>
    <row r="2306" spans="1:28" x14ac:dyDescent="0.2">
      <c r="A2306" s="238">
        <v>338727</v>
      </c>
      <c r="B2306" s="238" t="s">
        <v>4673</v>
      </c>
      <c r="C2306" s="238" t="s">
        <v>195</v>
      </c>
      <c r="D2306" s="238" t="s">
        <v>4397</v>
      </c>
      <c r="E2306" s="238" t="s">
        <v>66</v>
      </c>
      <c r="F2306" s="239">
        <v>32369</v>
      </c>
      <c r="G2306" s="238" t="s">
        <v>5267</v>
      </c>
      <c r="H2306" s="238" t="s">
        <v>4110</v>
      </c>
      <c r="I2306" s="238" t="s">
        <v>4111</v>
      </c>
      <c r="J2306" s="238" t="s">
        <v>85</v>
      </c>
      <c r="K2306" s="238">
        <v>2006</v>
      </c>
      <c r="L2306" s="238" t="s">
        <v>96</v>
      </c>
      <c r="X2306" s="238" t="s">
        <v>5268</v>
      </c>
      <c r="Y2306" s="238" t="s">
        <v>5269</v>
      </c>
      <c r="Z2306" s="238" t="s">
        <v>5270</v>
      </c>
      <c r="AA2306" s="238" t="s">
        <v>5112</v>
      </c>
    </row>
    <row r="2307" spans="1:28" x14ac:dyDescent="0.2">
      <c r="A2307" s="238">
        <v>338883</v>
      </c>
      <c r="B2307" s="238" t="s">
        <v>5081</v>
      </c>
      <c r="C2307" s="238" t="s">
        <v>267</v>
      </c>
      <c r="D2307" s="238" t="s">
        <v>5082</v>
      </c>
      <c r="E2307" s="238" t="s">
        <v>65</v>
      </c>
      <c r="F2307" s="239">
        <v>32145</v>
      </c>
      <c r="G2307" s="238" t="s">
        <v>4553</v>
      </c>
      <c r="H2307" s="238" t="s">
        <v>4110</v>
      </c>
      <c r="I2307" s="238" t="s">
        <v>4111</v>
      </c>
      <c r="J2307" s="238" t="s">
        <v>5335</v>
      </c>
      <c r="L2307" s="238" t="s">
        <v>92</v>
      </c>
      <c r="X2307" s="238" t="s">
        <v>7172</v>
      </c>
      <c r="Y2307" s="238" t="s">
        <v>7172</v>
      </c>
      <c r="Z2307" s="238" t="s">
        <v>7173</v>
      </c>
      <c r="AA2307" s="238" t="s">
        <v>5109</v>
      </c>
    </row>
    <row r="2308" spans="1:28" x14ac:dyDescent="0.2">
      <c r="A2308" s="238">
        <v>332435</v>
      </c>
      <c r="B2308" s="238" t="s">
        <v>1545</v>
      </c>
      <c r="C2308" s="238" t="s">
        <v>482</v>
      </c>
      <c r="D2308" s="238" t="s">
        <v>1203</v>
      </c>
      <c r="H2308" s="238"/>
      <c r="I2308" s="238" t="s">
        <v>4111</v>
      </c>
      <c r="N2308" s="238">
        <v>2000</v>
      </c>
      <c r="W2308" s="238" t="s">
        <v>4171</v>
      </c>
      <c r="AB2308" s="238" t="s">
        <v>7213</v>
      </c>
    </row>
    <row r="2309" spans="1:28" x14ac:dyDescent="0.2">
      <c r="A2309" s="238">
        <v>338513</v>
      </c>
      <c r="B2309" s="238" t="s">
        <v>4761</v>
      </c>
      <c r="C2309" s="238" t="s">
        <v>443</v>
      </c>
      <c r="D2309" s="238" t="s">
        <v>1203</v>
      </c>
      <c r="E2309" s="238" t="s">
        <v>65</v>
      </c>
      <c r="F2309" s="239">
        <v>31801</v>
      </c>
      <c r="G2309" s="238" t="s">
        <v>84</v>
      </c>
      <c r="H2309" s="238" t="s">
        <v>4110</v>
      </c>
      <c r="I2309" s="238" t="s">
        <v>4111</v>
      </c>
      <c r="J2309" s="238" t="s">
        <v>85</v>
      </c>
      <c r="K2309" s="238">
        <v>2005</v>
      </c>
      <c r="L2309" s="238" t="s">
        <v>84</v>
      </c>
      <c r="X2309" s="238" t="s">
        <v>6413</v>
      </c>
      <c r="Y2309" s="238" t="s">
        <v>6414</v>
      </c>
      <c r="Z2309" s="238" t="s">
        <v>6415</v>
      </c>
      <c r="AA2309" s="238" t="s">
        <v>5136</v>
      </c>
    </row>
    <row r="2310" spans="1:28" x14ac:dyDescent="0.2">
      <c r="A2310" s="238">
        <v>338778</v>
      </c>
      <c r="B2310" s="238" t="s">
        <v>4986</v>
      </c>
      <c r="C2310" s="238" t="s">
        <v>245</v>
      </c>
      <c r="D2310" s="238" t="s">
        <v>4304</v>
      </c>
      <c r="E2310" s="238" t="s">
        <v>65</v>
      </c>
      <c r="F2310" s="239">
        <v>31318</v>
      </c>
      <c r="G2310" s="238" t="s">
        <v>95</v>
      </c>
      <c r="H2310" s="238" t="s">
        <v>4110</v>
      </c>
      <c r="I2310" s="238" t="s">
        <v>4111</v>
      </c>
      <c r="J2310" s="238" t="s">
        <v>87</v>
      </c>
      <c r="K2310" s="238">
        <v>2003</v>
      </c>
      <c r="L2310" s="238" t="s">
        <v>84</v>
      </c>
      <c r="X2310" s="238" t="s">
        <v>6974</v>
      </c>
      <c r="Y2310" s="238" t="s">
        <v>5610</v>
      </c>
      <c r="Z2310" s="238" t="s">
        <v>5925</v>
      </c>
      <c r="AA2310" s="238" t="s">
        <v>5125</v>
      </c>
    </row>
    <row r="2311" spans="1:28" x14ac:dyDescent="0.2">
      <c r="A2311" s="238">
        <v>335898</v>
      </c>
      <c r="B2311" s="238" t="s">
        <v>1965</v>
      </c>
      <c r="C2311" s="238" t="s">
        <v>1892</v>
      </c>
      <c r="D2311" s="238" t="s">
        <v>4304</v>
      </c>
      <c r="E2311" s="238" t="s">
        <v>66</v>
      </c>
      <c r="F2311" s="239">
        <v>31850</v>
      </c>
      <c r="G2311" s="238" t="s">
        <v>4058</v>
      </c>
      <c r="H2311" s="238" t="s">
        <v>4110</v>
      </c>
      <c r="I2311" s="238" t="s">
        <v>4111</v>
      </c>
      <c r="J2311" s="238" t="s">
        <v>5335</v>
      </c>
      <c r="L2311" s="238" t="s">
        <v>86</v>
      </c>
      <c r="X2311" s="238" t="s">
        <v>6118</v>
      </c>
      <c r="Y2311" s="238" t="s">
        <v>6118</v>
      </c>
      <c r="Z2311" s="238" t="s">
        <v>6119</v>
      </c>
      <c r="AA2311" s="238" t="s">
        <v>5111</v>
      </c>
    </row>
    <row r="2312" spans="1:28" x14ac:dyDescent="0.2">
      <c r="A2312" s="238">
        <v>335515</v>
      </c>
      <c r="B2312" s="238" t="s">
        <v>1882</v>
      </c>
      <c r="C2312" s="238" t="s">
        <v>267</v>
      </c>
      <c r="D2312" s="238" t="s">
        <v>397</v>
      </c>
      <c r="H2312" s="238"/>
      <c r="I2312" s="238" t="s">
        <v>4111</v>
      </c>
      <c r="N2312" s="238">
        <v>2000</v>
      </c>
      <c r="W2312" s="238" t="s">
        <v>4171</v>
      </c>
    </row>
    <row r="2313" spans="1:28" x14ac:dyDescent="0.2">
      <c r="A2313" s="238">
        <v>335951</v>
      </c>
      <c r="B2313" s="238" t="s">
        <v>1981</v>
      </c>
      <c r="C2313" s="238" t="s">
        <v>245</v>
      </c>
      <c r="D2313" s="238" t="s">
        <v>397</v>
      </c>
      <c r="E2313" s="238" t="s">
        <v>65</v>
      </c>
      <c r="F2313" s="239">
        <v>32874</v>
      </c>
      <c r="G2313" s="238" t="s">
        <v>5124</v>
      </c>
      <c r="H2313" s="238" t="s">
        <v>4110</v>
      </c>
      <c r="I2313" s="238" t="s">
        <v>4111</v>
      </c>
      <c r="J2313" s="238" t="s">
        <v>87</v>
      </c>
      <c r="L2313" s="238" t="s">
        <v>84</v>
      </c>
      <c r="X2313" s="238" t="s">
        <v>5721</v>
      </c>
      <c r="Y2313" s="238" t="s">
        <v>5721</v>
      </c>
      <c r="Z2313" s="238" t="s">
        <v>5722</v>
      </c>
      <c r="AA2313" s="238" t="s">
        <v>5117</v>
      </c>
    </row>
    <row r="2314" spans="1:28" x14ac:dyDescent="0.2">
      <c r="A2314" s="238">
        <v>332751</v>
      </c>
      <c r="B2314" s="238" t="s">
        <v>1182</v>
      </c>
      <c r="C2314" s="238" t="s">
        <v>263</v>
      </c>
      <c r="D2314" s="238" t="s">
        <v>397</v>
      </c>
      <c r="H2314" s="238"/>
      <c r="I2314" s="238" t="s">
        <v>4111</v>
      </c>
      <c r="N2314" s="238">
        <v>2000</v>
      </c>
      <c r="S2314" s="238" t="s">
        <v>4171</v>
      </c>
      <c r="T2314" s="238" t="s">
        <v>4171</v>
      </c>
      <c r="U2314" s="238" t="s">
        <v>4171</v>
      </c>
      <c r="V2314" s="238" t="s">
        <v>4171</v>
      </c>
      <c r="W2314" s="238" t="s">
        <v>4171</v>
      </c>
      <c r="AB2314" s="238" t="s">
        <v>7213</v>
      </c>
    </row>
    <row r="2315" spans="1:28" x14ac:dyDescent="0.2">
      <c r="A2315" s="238">
        <v>338558</v>
      </c>
      <c r="B2315" s="238" t="s">
        <v>4800</v>
      </c>
      <c r="C2315" s="238" t="s">
        <v>452</v>
      </c>
      <c r="D2315" s="238" t="s">
        <v>397</v>
      </c>
      <c r="E2315" s="238" t="s">
        <v>66</v>
      </c>
      <c r="F2315" s="239">
        <v>34147</v>
      </c>
      <c r="G2315" s="238" t="s">
        <v>4006</v>
      </c>
      <c r="H2315" s="238" t="s">
        <v>4110</v>
      </c>
      <c r="I2315" s="238" t="s">
        <v>4111</v>
      </c>
      <c r="J2315" s="238" t="s">
        <v>6514</v>
      </c>
      <c r="K2315" s="238">
        <v>2011</v>
      </c>
      <c r="L2315" s="238" t="s">
        <v>86</v>
      </c>
      <c r="X2315" s="238" t="s">
        <v>6515</v>
      </c>
      <c r="Y2315" s="238" t="s">
        <v>5974</v>
      </c>
      <c r="Z2315" s="238" t="s">
        <v>6516</v>
      </c>
      <c r="AA2315" s="238" t="s">
        <v>5112</v>
      </c>
    </row>
    <row r="2316" spans="1:28" x14ac:dyDescent="0.2">
      <c r="A2316" s="238">
        <v>338228</v>
      </c>
      <c r="B2316" s="238" t="s">
        <v>4511</v>
      </c>
      <c r="C2316" s="238" t="s">
        <v>4742</v>
      </c>
      <c r="D2316" s="238" t="s">
        <v>4410</v>
      </c>
      <c r="E2316" s="238" t="s">
        <v>66</v>
      </c>
      <c r="F2316" s="239">
        <v>30056</v>
      </c>
      <c r="G2316" s="238" t="s">
        <v>4010</v>
      </c>
      <c r="H2316" s="238" t="s">
        <v>4110</v>
      </c>
      <c r="I2316" s="238" t="s">
        <v>4111</v>
      </c>
      <c r="J2316" s="238" t="s">
        <v>87</v>
      </c>
      <c r="L2316" s="238" t="s">
        <v>99</v>
      </c>
      <c r="X2316" s="238" t="s">
        <v>6368</v>
      </c>
      <c r="Y2316" s="238" t="s">
        <v>6368</v>
      </c>
      <c r="Z2316" s="238" t="s">
        <v>6369</v>
      </c>
      <c r="AA2316" s="238" t="s">
        <v>5123</v>
      </c>
    </row>
    <row r="2317" spans="1:28" x14ac:dyDescent="0.2">
      <c r="A2317" s="238">
        <v>319632</v>
      </c>
      <c r="B2317" s="238" t="s">
        <v>1706</v>
      </c>
      <c r="C2317" s="238" t="s">
        <v>210</v>
      </c>
      <c r="D2317" s="238" t="s">
        <v>487</v>
      </c>
      <c r="H2317" s="238"/>
      <c r="I2317" s="238" t="s">
        <v>4111</v>
      </c>
      <c r="N2317" s="238">
        <v>2000</v>
      </c>
      <c r="R2317" s="238" t="s">
        <v>4171</v>
      </c>
      <c r="U2317" s="238" t="s">
        <v>4171</v>
      </c>
      <c r="V2317" s="238" t="s">
        <v>4171</v>
      </c>
      <c r="W2317" s="238" t="s">
        <v>4171</v>
      </c>
      <c r="AB2317" s="238" t="s">
        <v>7213</v>
      </c>
    </row>
    <row r="2318" spans="1:28" x14ac:dyDescent="0.2">
      <c r="A2318" s="238">
        <v>329719</v>
      </c>
      <c r="B2318" s="238" t="s">
        <v>1740</v>
      </c>
      <c r="C2318" s="238" t="s">
        <v>327</v>
      </c>
      <c r="D2318" s="238" t="s">
        <v>1741</v>
      </c>
      <c r="H2318" s="238"/>
      <c r="I2318" s="238" t="s">
        <v>4111</v>
      </c>
      <c r="N2318" s="238">
        <v>2000</v>
      </c>
      <c r="V2318" s="238" t="s">
        <v>4171</v>
      </c>
      <c r="W2318" s="238" t="s">
        <v>4171</v>
      </c>
    </row>
    <row r="2319" spans="1:28" x14ac:dyDescent="0.2">
      <c r="A2319" s="238">
        <v>334407</v>
      </c>
      <c r="B2319" s="238" t="s">
        <v>2596</v>
      </c>
      <c r="C2319" s="238" t="s">
        <v>449</v>
      </c>
      <c r="D2319" s="238" t="s">
        <v>906</v>
      </c>
      <c r="H2319" s="238"/>
      <c r="I2319" s="238" t="s">
        <v>4111</v>
      </c>
      <c r="N2319" s="238">
        <v>2000</v>
      </c>
      <c r="S2319" s="238" t="s">
        <v>4171</v>
      </c>
      <c r="T2319" s="238" t="s">
        <v>4171</v>
      </c>
      <c r="U2319" s="238" t="s">
        <v>4171</v>
      </c>
      <c r="V2319" s="238" t="s">
        <v>4171</v>
      </c>
      <c r="W2319" s="238" t="s">
        <v>4171</v>
      </c>
      <c r="AB2319" s="238" t="s">
        <v>7213</v>
      </c>
    </row>
    <row r="2320" spans="1:28" x14ac:dyDescent="0.2">
      <c r="A2320" s="238">
        <v>329341</v>
      </c>
      <c r="B2320" s="238" t="s">
        <v>4228</v>
      </c>
      <c r="C2320" s="238" t="s">
        <v>4291</v>
      </c>
      <c r="D2320" s="238" t="s">
        <v>906</v>
      </c>
      <c r="H2320" s="238"/>
      <c r="I2320" s="238" t="s">
        <v>4111</v>
      </c>
      <c r="N2320" s="238">
        <v>2000</v>
      </c>
      <c r="AB2320" s="238" t="s">
        <v>7214</v>
      </c>
    </row>
    <row r="2321" spans="1:28" x14ac:dyDescent="0.2">
      <c r="A2321" s="238">
        <v>330101</v>
      </c>
      <c r="B2321" s="238" t="s">
        <v>2327</v>
      </c>
      <c r="C2321" s="238" t="s">
        <v>232</v>
      </c>
      <c r="D2321" s="238" t="s">
        <v>976</v>
      </c>
      <c r="H2321" s="238"/>
      <c r="I2321" s="238" t="s">
        <v>4111</v>
      </c>
      <c r="N2321" s="238">
        <v>2000</v>
      </c>
      <c r="S2321" s="238" t="s">
        <v>4171</v>
      </c>
      <c r="T2321" s="238" t="s">
        <v>4171</v>
      </c>
      <c r="U2321" s="238" t="s">
        <v>4171</v>
      </c>
      <c r="V2321" s="238" t="s">
        <v>4171</v>
      </c>
      <c r="W2321" s="238" t="s">
        <v>4171</v>
      </c>
      <c r="AB2321" s="238" t="s">
        <v>7213</v>
      </c>
    </row>
    <row r="2322" spans="1:28" x14ac:dyDescent="0.2">
      <c r="A2322" s="238">
        <v>332297</v>
      </c>
      <c r="B2322" s="238" t="s">
        <v>1312</v>
      </c>
      <c r="C2322" s="238" t="s">
        <v>210</v>
      </c>
      <c r="D2322" s="238" t="s">
        <v>976</v>
      </c>
      <c r="H2322" s="238"/>
      <c r="I2322" s="238" t="s">
        <v>4111</v>
      </c>
      <c r="N2322" s="238">
        <v>2000</v>
      </c>
      <c r="U2322" s="238" t="s">
        <v>4171</v>
      </c>
      <c r="V2322" s="238" t="s">
        <v>4171</v>
      </c>
      <c r="W2322" s="238" t="s">
        <v>4171</v>
      </c>
      <c r="AB2322" s="238" t="s">
        <v>7213</v>
      </c>
    </row>
    <row r="2323" spans="1:28" x14ac:dyDescent="0.2">
      <c r="A2323" s="238">
        <v>334841</v>
      </c>
      <c r="B2323" s="238" t="s">
        <v>2688</v>
      </c>
      <c r="C2323" s="238" t="s">
        <v>201</v>
      </c>
      <c r="D2323" s="238" t="s">
        <v>976</v>
      </c>
      <c r="H2323" s="238"/>
      <c r="I2323" s="238" t="s">
        <v>4111</v>
      </c>
      <c r="N2323" s="238">
        <v>2000</v>
      </c>
      <c r="S2323" s="238" t="s">
        <v>4171</v>
      </c>
      <c r="T2323" s="238" t="s">
        <v>4171</v>
      </c>
      <c r="U2323" s="238" t="s">
        <v>4171</v>
      </c>
      <c r="V2323" s="238" t="s">
        <v>4171</v>
      </c>
      <c r="W2323" s="238" t="s">
        <v>4171</v>
      </c>
      <c r="AB2323" s="238" t="s">
        <v>7213</v>
      </c>
    </row>
    <row r="2324" spans="1:28" x14ac:dyDescent="0.2">
      <c r="A2324" s="238">
        <v>338593</v>
      </c>
      <c r="B2324" s="238" t="s">
        <v>4828</v>
      </c>
      <c r="C2324" s="238" t="s">
        <v>470</v>
      </c>
      <c r="D2324" s="238" t="s">
        <v>976</v>
      </c>
      <c r="E2324" s="238" t="s">
        <v>66</v>
      </c>
      <c r="F2324" s="239">
        <v>35800</v>
      </c>
      <c r="G2324" s="238" t="s">
        <v>4037</v>
      </c>
      <c r="H2324" s="238" t="s">
        <v>4110</v>
      </c>
      <c r="I2324" s="238" t="s">
        <v>4111</v>
      </c>
      <c r="J2324" s="238" t="s">
        <v>87</v>
      </c>
      <c r="K2324" s="238">
        <v>2015</v>
      </c>
      <c r="L2324" s="238" t="s">
        <v>84</v>
      </c>
      <c r="X2324" s="238" t="s">
        <v>6582</v>
      </c>
      <c r="Y2324" s="238" t="s">
        <v>6583</v>
      </c>
      <c r="Z2324" s="238" t="s">
        <v>5875</v>
      </c>
      <c r="AA2324" s="238" t="s">
        <v>5123</v>
      </c>
    </row>
    <row r="2325" spans="1:28" x14ac:dyDescent="0.2">
      <c r="A2325" s="238">
        <v>336272</v>
      </c>
      <c r="B2325" s="238" t="s">
        <v>850</v>
      </c>
      <c r="C2325" s="238" t="s">
        <v>198</v>
      </c>
      <c r="D2325" s="238" t="s">
        <v>976</v>
      </c>
      <c r="H2325" s="238"/>
      <c r="I2325" s="238" t="s">
        <v>4111</v>
      </c>
      <c r="N2325" s="238">
        <v>2000</v>
      </c>
      <c r="V2325" s="238" t="s">
        <v>4171</v>
      </c>
      <c r="W2325" s="238" t="s">
        <v>4171</v>
      </c>
    </row>
    <row r="2326" spans="1:28" x14ac:dyDescent="0.2">
      <c r="A2326" s="238">
        <v>336308</v>
      </c>
      <c r="B2326" s="238" t="s">
        <v>3245</v>
      </c>
      <c r="C2326" s="238" t="s">
        <v>590</v>
      </c>
      <c r="D2326" s="238" t="s">
        <v>976</v>
      </c>
      <c r="H2326" s="238"/>
      <c r="I2326" s="238" t="s">
        <v>4111</v>
      </c>
      <c r="N2326" s="238">
        <v>2000</v>
      </c>
      <c r="U2326" s="238" t="s">
        <v>4171</v>
      </c>
      <c r="V2326" s="238" t="s">
        <v>4171</v>
      </c>
      <c r="W2326" s="238" t="s">
        <v>4171</v>
      </c>
    </row>
    <row r="2327" spans="1:28" x14ac:dyDescent="0.2">
      <c r="A2327" s="238">
        <v>334245</v>
      </c>
      <c r="B2327" s="238" t="s">
        <v>2561</v>
      </c>
      <c r="C2327" s="238" t="s">
        <v>586</v>
      </c>
      <c r="D2327" s="238" t="s">
        <v>872</v>
      </c>
      <c r="H2327" s="238"/>
      <c r="I2327" s="238" t="s">
        <v>4111</v>
      </c>
      <c r="N2327" s="238">
        <v>2000</v>
      </c>
      <c r="S2327" s="238" t="s">
        <v>4171</v>
      </c>
      <c r="T2327" s="238" t="s">
        <v>4171</v>
      </c>
      <c r="U2327" s="238" t="s">
        <v>4171</v>
      </c>
      <c r="V2327" s="238" t="s">
        <v>4171</v>
      </c>
      <c r="W2327" s="238" t="s">
        <v>4171</v>
      </c>
      <c r="AB2327" s="238" t="s">
        <v>7213</v>
      </c>
    </row>
    <row r="2328" spans="1:28" x14ac:dyDescent="0.2">
      <c r="A2328" s="238">
        <v>332347</v>
      </c>
      <c r="B2328" s="238" t="s">
        <v>2857</v>
      </c>
      <c r="C2328" s="238" t="s">
        <v>330</v>
      </c>
      <c r="D2328" s="238" t="s">
        <v>872</v>
      </c>
      <c r="H2328" s="238"/>
      <c r="I2328" s="238" t="s">
        <v>4111</v>
      </c>
      <c r="N2328" s="238">
        <v>2000</v>
      </c>
      <c r="R2328" s="238" t="s">
        <v>4171</v>
      </c>
      <c r="S2328" s="238" t="s">
        <v>4171</v>
      </c>
      <c r="U2328" s="238" t="s">
        <v>4171</v>
      </c>
      <c r="V2328" s="238" t="s">
        <v>4171</v>
      </c>
      <c r="W2328" s="238" t="s">
        <v>4171</v>
      </c>
      <c r="AB2328" s="238" t="s">
        <v>7213</v>
      </c>
    </row>
    <row r="2329" spans="1:28" x14ac:dyDescent="0.2">
      <c r="A2329" s="238">
        <v>321334</v>
      </c>
      <c r="B2329" s="238" t="s">
        <v>2231</v>
      </c>
      <c r="C2329" s="238" t="s">
        <v>267</v>
      </c>
      <c r="D2329" s="238" t="s">
        <v>872</v>
      </c>
      <c r="H2329" s="238"/>
      <c r="I2329" s="238" t="s">
        <v>4111</v>
      </c>
      <c r="N2329" s="238">
        <v>2000</v>
      </c>
      <c r="S2329" s="238" t="s">
        <v>4171</v>
      </c>
      <c r="T2329" s="238" t="s">
        <v>4171</v>
      </c>
      <c r="U2329" s="238" t="s">
        <v>4171</v>
      </c>
      <c r="V2329" s="238" t="s">
        <v>4171</v>
      </c>
      <c r="W2329" s="238" t="s">
        <v>4171</v>
      </c>
      <c r="AB2329" s="238" t="s">
        <v>7213</v>
      </c>
    </row>
    <row r="2330" spans="1:28" x14ac:dyDescent="0.2">
      <c r="A2330" s="238">
        <v>328360</v>
      </c>
      <c r="B2330" s="238" t="s">
        <v>4255</v>
      </c>
      <c r="C2330" s="238" t="s">
        <v>230</v>
      </c>
      <c r="D2330" s="238" t="s">
        <v>872</v>
      </c>
      <c r="H2330" s="238"/>
      <c r="I2330" s="238" t="s">
        <v>4111</v>
      </c>
      <c r="N2330" s="238">
        <v>2000</v>
      </c>
      <c r="R2330" s="238" t="s">
        <v>4171</v>
      </c>
      <c r="S2330" s="238" t="s">
        <v>4171</v>
      </c>
      <c r="U2330" s="238" t="s">
        <v>4171</v>
      </c>
      <c r="V2330" s="238" t="s">
        <v>4171</v>
      </c>
      <c r="AB2330" s="238" t="s">
        <v>7214</v>
      </c>
    </row>
    <row r="2331" spans="1:28" x14ac:dyDescent="0.2">
      <c r="A2331" s="238">
        <v>337395</v>
      </c>
      <c r="B2331" s="238" t="s">
        <v>3555</v>
      </c>
      <c r="C2331" s="238" t="s">
        <v>230</v>
      </c>
      <c r="D2331" s="238" t="s">
        <v>872</v>
      </c>
      <c r="E2331" s="238" t="s">
        <v>66</v>
      </c>
      <c r="F2331" s="239">
        <v>32887</v>
      </c>
      <c r="G2331" s="238" t="s">
        <v>84</v>
      </c>
      <c r="H2331" s="238" t="s">
        <v>4110</v>
      </c>
      <c r="I2331" s="238" t="s">
        <v>4111</v>
      </c>
      <c r="J2331" s="238" t="s">
        <v>87</v>
      </c>
      <c r="L2331" s="238" t="s">
        <v>99</v>
      </c>
      <c r="O2331" s="238">
        <v>1921</v>
      </c>
      <c r="P2331" s="239">
        <v>44593</v>
      </c>
      <c r="Q2331" s="238">
        <v>14000</v>
      </c>
      <c r="X2331" s="238" t="s">
        <v>6043</v>
      </c>
      <c r="Y2331" s="238" t="s">
        <v>6043</v>
      </c>
      <c r="Z2331" s="238" t="s">
        <v>6044</v>
      </c>
      <c r="AA2331" s="238" t="s">
        <v>5146</v>
      </c>
    </row>
    <row r="2332" spans="1:28" x14ac:dyDescent="0.2">
      <c r="A2332" s="238">
        <v>333826</v>
      </c>
      <c r="B2332" s="238" t="s">
        <v>1340</v>
      </c>
      <c r="C2332" s="238" t="s">
        <v>1341</v>
      </c>
      <c r="D2332" s="238" t="s">
        <v>872</v>
      </c>
      <c r="H2332" s="238"/>
      <c r="I2332" s="238" t="s">
        <v>4111</v>
      </c>
      <c r="N2332" s="238">
        <v>2000</v>
      </c>
      <c r="U2332" s="238" t="s">
        <v>4171</v>
      </c>
      <c r="V2332" s="238" t="s">
        <v>4171</v>
      </c>
      <c r="W2332" s="238" t="s">
        <v>4171</v>
      </c>
      <c r="AB2332" s="238" t="s">
        <v>7213</v>
      </c>
    </row>
    <row r="2333" spans="1:28" x14ac:dyDescent="0.2">
      <c r="A2333" s="238">
        <v>335914</v>
      </c>
      <c r="B2333" s="238" t="s">
        <v>1970</v>
      </c>
      <c r="C2333" s="238" t="s">
        <v>196</v>
      </c>
      <c r="D2333" s="238" t="s">
        <v>872</v>
      </c>
      <c r="E2333" s="238" t="s">
        <v>66</v>
      </c>
      <c r="F2333" s="239">
        <v>33089</v>
      </c>
      <c r="G2333" s="238" t="s">
        <v>5593</v>
      </c>
      <c r="H2333" s="238" t="s">
        <v>4110</v>
      </c>
      <c r="I2333" s="238" t="s">
        <v>4111</v>
      </c>
      <c r="J2333" s="238" t="s">
        <v>87</v>
      </c>
      <c r="L2333" s="238" t="s">
        <v>93</v>
      </c>
      <c r="X2333" s="238" t="s">
        <v>6120</v>
      </c>
      <c r="Y2333" s="238" t="s">
        <v>6120</v>
      </c>
      <c r="Z2333" s="238" t="s">
        <v>6121</v>
      </c>
      <c r="AA2333" s="238" t="s">
        <v>5870</v>
      </c>
    </row>
    <row r="2334" spans="1:28" x14ac:dyDescent="0.2">
      <c r="A2334" s="238">
        <v>328478</v>
      </c>
      <c r="B2334" s="238" t="s">
        <v>4211</v>
      </c>
      <c r="C2334" s="238" t="s">
        <v>532</v>
      </c>
      <c r="D2334" s="238" t="s">
        <v>872</v>
      </c>
      <c r="H2334" s="238"/>
      <c r="I2334" s="238" t="s">
        <v>4111</v>
      </c>
      <c r="N2334" s="238">
        <v>2000</v>
      </c>
      <c r="U2334" s="238" t="s">
        <v>4171</v>
      </c>
      <c r="V2334" s="238" t="s">
        <v>4171</v>
      </c>
      <c r="AB2334" s="238" t="s">
        <v>7214</v>
      </c>
    </row>
    <row r="2335" spans="1:28" x14ac:dyDescent="0.2">
      <c r="A2335" s="238">
        <v>335104</v>
      </c>
      <c r="B2335" s="238" t="s">
        <v>1786</v>
      </c>
      <c r="C2335" s="238" t="s">
        <v>196</v>
      </c>
      <c r="D2335" s="238" t="s">
        <v>1787</v>
      </c>
      <c r="H2335" s="238"/>
      <c r="I2335" s="238" t="s">
        <v>4111</v>
      </c>
      <c r="N2335" s="238">
        <v>2000</v>
      </c>
      <c r="U2335" s="238" t="s">
        <v>4171</v>
      </c>
      <c r="V2335" s="238" t="s">
        <v>4171</v>
      </c>
      <c r="W2335" s="238" t="s">
        <v>4171</v>
      </c>
    </row>
    <row r="2336" spans="1:28" x14ac:dyDescent="0.2">
      <c r="A2336" s="238">
        <v>337254</v>
      </c>
      <c r="B2336" s="238" t="s">
        <v>938</v>
      </c>
      <c r="C2336" s="238" t="s">
        <v>245</v>
      </c>
      <c r="D2336" s="238" t="s">
        <v>497</v>
      </c>
      <c r="H2336" s="238"/>
      <c r="I2336" s="238" t="s">
        <v>4111</v>
      </c>
      <c r="N2336" s="238">
        <v>2000</v>
      </c>
      <c r="V2336" s="238" t="s">
        <v>4171</v>
      </c>
      <c r="W2336" s="238" t="s">
        <v>4171</v>
      </c>
    </row>
    <row r="2337" spans="1:28" x14ac:dyDescent="0.2">
      <c r="A2337" s="238">
        <v>316059</v>
      </c>
      <c r="B2337" s="238" t="s">
        <v>4319</v>
      </c>
      <c r="C2337" s="238" t="s">
        <v>278</v>
      </c>
      <c r="D2337" s="238" t="s">
        <v>497</v>
      </c>
      <c r="H2337" s="238"/>
      <c r="I2337" s="238" t="s">
        <v>4111</v>
      </c>
      <c r="N2337" s="238">
        <v>2000</v>
      </c>
      <c r="AB2337" s="238" t="s">
        <v>7214</v>
      </c>
    </row>
    <row r="2338" spans="1:28" x14ac:dyDescent="0.2">
      <c r="A2338" s="238">
        <v>338205</v>
      </c>
      <c r="B2338" s="238" t="s">
        <v>3962</v>
      </c>
      <c r="C2338" s="238" t="s">
        <v>313</v>
      </c>
      <c r="D2338" s="238" t="s">
        <v>497</v>
      </c>
      <c r="H2338" s="238"/>
      <c r="I2338" s="238" t="s">
        <v>4111</v>
      </c>
      <c r="N2338" s="238">
        <v>2000</v>
      </c>
      <c r="V2338" s="238" t="s">
        <v>4171</v>
      </c>
      <c r="W2338" s="238" t="s">
        <v>4171</v>
      </c>
    </row>
    <row r="2339" spans="1:28" x14ac:dyDescent="0.2">
      <c r="A2339" s="238">
        <v>336424</v>
      </c>
      <c r="B2339" s="238" t="s">
        <v>2096</v>
      </c>
      <c r="C2339" s="238" t="s">
        <v>368</v>
      </c>
      <c r="D2339" s="238" t="s">
        <v>736</v>
      </c>
      <c r="H2339" s="238"/>
      <c r="I2339" s="238" t="s">
        <v>4111</v>
      </c>
      <c r="N2339" s="238">
        <v>2000</v>
      </c>
      <c r="V2339" s="238" t="s">
        <v>4171</v>
      </c>
      <c r="W2339" s="238" t="s">
        <v>4171</v>
      </c>
    </row>
    <row r="2340" spans="1:28" x14ac:dyDescent="0.2">
      <c r="A2340" s="238">
        <v>334289</v>
      </c>
      <c r="B2340" s="238" t="s">
        <v>2570</v>
      </c>
      <c r="C2340" s="238" t="s">
        <v>1865</v>
      </c>
      <c r="D2340" s="238" t="s">
        <v>736</v>
      </c>
      <c r="H2340" s="238"/>
      <c r="I2340" s="238" t="s">
        <v>4111</v>
      </c>
      <c r="N2340" s="238">
        <v>2000</v>
      </c>
      <c r="S2340" s="238" t="s">
        <v>4171</v>
      </c>
      <c r="T2340" s="238" t="s">
        <v>4171</v>
      </c>
      <c r="U2340" s="238" t="s">
        <v>4171</v>
      </c>
      <c r="V2340" s="238" t="s">
        <v>4171</v>
      </c>
      <c r="W2340" s="238" t="s">
        <v>4171</v>
      </c>
      <c r="AB2340" s="238" t="s">
        <v>7213</v>
      </c>
    </row>
    <row r="2341" spans="1:28" x14ac:dyDescent="0.2">
      <c r="A2341" s="238">
        <v>329052</v>
      </c>
      <c r="B2341" s="238" t="s">
        <v>1476</v>
      </c>
      <c r="C2341" s="238" t="s">
        <v>421</v>
      </c>
      <c r="D2341" s="238" t="s">
        <v>736</v>
      </c>
      <c r="H2341" s="238"/>
      <c r="I2341" s="238" t="s">
        <v>4111</v>
      </c>
      <c r="N2341" s="238">
        <v>2000</v>
      </c>
      <c r="T2341" s="238" t="s">
        <v>4171</v>
      </c>
      <c r="U2341" s="238" t="s">
        <v>4171</v>
      </c>
      <c r="V2341" s="238" t="s">
        <v>4171</v>
      </c>
      <c r="W2341" s="238" t="s">
        <v>4171</v>
      </c>
      <c r="AB2341" s="238" t="s">
        <v>7213</v>
      </c>
    </row>
    <row r="2342" spans="1:28" x14ac:dyDescent="0.2">
      <c r="A2342" s="238">
        <v>332795</v>
      </c>
      <c r="B2342" s="238" t="s">
        <v>2414</v>
      </c>
      <c r="C2342" s="238" t="s">
        <v>203</v>
      </c>
      <c r="D2342" s="238" t="s">
        <v>777</v>
      </c>
      <c r="H2342" s="238"/>
      <c r="I2342" s="238" t="s">
        <v>4111</v>
      </c>
      <c r="N2342" s="238">
        <v>2000</v>
      </c>
      <c r="S2342" s="238" t="s">
        <v>4171</v>
      </c>
      <c r="T2342" s="238" t="s">
        <v>4171</v>
      </c>
      <c r="U2342" s="238" t="s">
        <v>4171</v>
      </c>
      <c r="V2342" s="238" t="s">
        <v>4171</v>
      </c>
      <c r="W2342" s="238" t="s">
        <v>4171</v>
      </c>
      <c r="AB2342" s="238" t="s">
        <v>7213</v>
      </c>
    </row>
    <row r="2343" spans="1:28" x14ac:dyDescent="0.2">
      <c r="A2343" s="238">
        <v>336956</v>
      </c>
      <c r="B2343" s="238" t="s">
        <v>1323</v>
      </c>
      <c r="C2343" s="238" t="s">
        <v>203</v>
      </c>
      <c r="D2343" s="238" t="s">
        <v>777</v>
      </c>
      <c r="H2343" s="238"/>
      <c r="I2343" s="238" t="s">
        <v>4111</v>
      </c>
      <c r="N2343" s="238">
        <v>2000</v>
      </c>
      <c r="U2343" s="238" t="s">
        <v>4171</v>
      </c>
      <c r="V2343" s="238" t="s">
        <v>4171</v>
      </c>
      <c r="W2343" s="238" t="s">
        <v>4171</v>
      </c>
    </row>
    <row r="2344" spans="1:28" x14ac:dyDescent="0.2">
      <c r="A2344" s="238">
        <v>337191</v>
      </c>
      <c r="B2344" s="238" t="s">
        <v>3416</v>
      </c>
      <c r="C2344" s="238" t="s">
        <v>600</v>
      </c>
      <c r="D2344" s="238" t="s">
        <v>777</v>
      </c>
      <c r="H2344" s="238"/>
      <c r="I2344" s="238" t="s">
        <v>4111</v>
      </c>
      <c r="N2344" s="238">
        <v>2000</v>
      </c>
      <c r="U2344" s="238" t="s">
        <v>4171</v>
      </c>
      <c r="V2344" s="238" t="s">
        <v>4171</v>
      </c>
      <c r="W2344" s="238" t="s">
        <v>4171</v>
      </c>
    </row>
    <row r="2345" spans="1:28" x14ac:dyDescent="0.2">
      <c r="A2345" s="238">
        <v>337677</v>
      </c>
      <c r="B2345" s="238" t="s">
        <v>3697</v>
      </c>
      <c r="C2345" s="238" t="s">
        <v>470</v>
      </c>
      <c r="D2345" s="238" t="s">
        <v>777</v>
      </c>
      <c r="H2345" s="238"/>
      <c r="I2345" s="238" t="s">
        <v>4111</v>
      </c>
      <c r="N2345" s="238">
        <v>2000</v>
      </c>
      <c r="V2345" s="238" t="s">
        <v>4171</v>
      </c>
      <c r="W2345" s="238" t="s">
        <v>4171</v>
      </c>
    </row>
    <row r="2346" spans="1:28" x14ac:dyDescent="0.2">
      <c r="A2346" s="238">
        <v>329811</v>
      </c>
      <c r="B2346" s="238" t="s">
        <v>4323</v>
      </c>
      <c r="C2346" s="238" t="s">
        <v>198</v>
      </c>
      <c r="D2346" s="238" t="s">
        <v>777</v>
      </c>
      <c r="H2346" s="238"/>
      <c r="I2346" s="238" t="s">
        <v>4111</v>
      </c>
      <c r="N2346" s="238">
        <v>2000</v>
      </c>
      <c r="V2346" s="238" t="s">
        <v>4171</v>
      </c>
      <c r="AB2346" s="238" t="s">
        <v>7214</v>
      </c>
    </row>
    <row r="2347" spans="1:28" x14ac:dyDescent="0.2">
      <c r="A2347" s="238">
        <v>337800</v>
      </c>
      <c r="B2347" s="238" t="s">
        <v>3761</v>
      </c>
      <c r="C2347" s="238" t="s">
        <v>219</v>
      </c>
      <c r="D2347" s="238" t="s">
        <v>777</v>
      </c>
      <c r="E2347" s="238" t="s">
        <v>65</v>
      </c>
      <c r="F2347" s="239">
        <v>36448</v>
      </c>
      <c r="G2347" s="238" t="s">
        <v>4064</v>
      </c>
      <c r="H2347" s="238" t="s">
        <v>4110</v>
      </c>
      <c r="I2347" s="238" t="s">
        <v>4111</v>
      </c>
      <c r="J2347" s="238" t="s">
        <v>87</v>
      </c>
      <c r="L2347" s="238" t="s">
        <v>84</v>
      </c>
      <c r="X2347" s="238" t="s">
        <v>6270</v>
      </c>
      <c r="Y2347" s="238" t="s">
        <v>6270</v>
      </c>
      <c r="Z2347" s="238" t="s">
        <v>5848</v>
      </c>
      <c r="AA2347" s="238" t="s">
        <v>5141</v>
      </c>
    </row>
    <row r="2348" spans="1:28" x14ac:dyDescent="0.2">
      <c r="A2348" s="238">
        <v>332664</v>
      </c>
      <c r="B2348" s="238" t="s">
        <v>1073</v>
      </c>
      <c r="C2348" s="238" t="s">
        <v>392</v>
      </c>
      <c r="D2348" s="238" t="s">
        <v>777</v>
      </c>
      <c r="H2348" s="238"/>
      <c r="I2348" s="238" t="s">
        <v>4111</v>
      </c>
      <c r="N2348" s="238">
        <v>2000</v>
      </c>
      <c r="U2348" s="238" t="s">
        <v>4171</v>
      </c>
      <c r="V2348" s="238" t="s">
        <v>4171</v>
      </c>
      <c r="W2348" s="238" t="s">
        <v>4171</v>
      </c>
      <c r="AB2348" s="238" t="s">
        <v>7213</v>
      </c>
    </row>
    <row r="2349" spans="1:28" x14ac:dyDescent="0.2">
      <c r="A2349" s="238">
        <v>332247</v>
      </c>
      <c r="B2349" s="238" t="s">
        <v>1307</v>
      </c>
      <c r="C2349" s="238" t="s">
        <v>195</v>
      </c>
      <c r="D2349" s="238" t="s">
        <v>777</v>
      </c>
      <c r="H2349" s="238"/>
      <c r="I2349" s="238" t="s">
        <v>4111</v>
      </c>
      <c r="N2349" s="238">
        <v>2000</v>
      </c>
      <c r="U2349" s="238" t="s">
        <v>4171</v>
      </c>
      <c r="V2349" s="238" t="s">
        <v>4171</v>
      </c>
      <c r="W2349" s="238" t="s">
        <v>4171</v>
      </c>
      <c r="AB2349" s="238" t="s">
        <v>7213</v>
      </c>
    </row>
    <row r="2350" spans="1:28" x14ac:dyDescent="0.2">
      <c r="A2350" s="238">
        <v>333761</v>
      </c>
      <c r="B2350" s="238" t="s">
        <v>1333</v>
      </c>
      <c r="C2350" s="238" t="s">
        <v>195</v>
      </c>
      <c r="D2350" s="238" t="s">
        <v>777</v>
      </c>
      <c r="H2350" s="238"/>
      <c r="I2350" s="238" t="s">
        <v>4111</v>
      </c>
      <c r="N2350" s="238">
        <v>2000</v>
      </c>
      <c r="U2350" s="238" t="s">
        <v>4171</v>
      </c>
      <c r="V2350" s="238" t="s">
        <v>4171</v>
      </c>
      <c r="W2350" s="238" t="s">
        <v>4171</v>
      </c>
      <c r="AB2350" s="238" t="s">
        <v>7213</v>
      </c>
    </row>
    <row r="2351" spans="1:28" x14ac:dyDescent="0.2">
      <c r="A2351" s="238">
        <v>327134</v>
      </c>
      <c r="B2351" s="238" t="s">
        <v>2770</v>
      </c>
      <c r="C2351" s="238" t="s">
        <v>871</v>
      </c>
      <c r="D2351" s="238" t="s">
        <v>777</v>
      </c>
      <c r="H2351" s="238"/>
      <c r="I2351" s="238" t="s">
        <v>4111</v>
      </c>
      <c r="N2351" s="238">
        <v>2000</v>
      </c>
      <c r="R2351" s="238" t="s">
        <v>4171</v>
      </c>
      <c r="S2351" s="238" t="s">
        <v>4171</v>
      </c>
      <c r="U2351" s="238" t="s">
        <v>4171</v>
      </c>
      <c r="V2351" s="238" t="s">
        <v>4171</v>
      </c>
      <c r="W2351" s="238" t="s">
        <v>4171</v>
      </c>
      <c r="AB2351" s="238" t="s">
        <v>7213</v>
      </c>
    </row>
    <row r="2352" spans="1:28" x14ac:dyDescent="0.2">
      <c r="A2352" s="238">
        <v>334712</v>
      </c>
      <c r="B2352" s="238" t="s">
        <v>2667</v>
      </c>
      <c r="C2352" s="238" t="s">
        <v>543</v>
      </c>
      <c r="D2352" s="238" t="s">
        <v>777</v>
      </c>
      <c r="H2352" s="238"/>
      <c r="I2352" s="238" t="s">
        <v>4111</v>
      </c>
      <c r="N2352" s="238">
        <v>2000</v>
      </c>
      <c r="S2352" s="238" t="s">
        <v>4171</v>
      </c>
      <c r="T2352" s="238" t="s">
        <v>4171</v>
      </c>
      <c r="U2352" s="238" t="s">
        <v>4171</v>
      </c>
      <c r="V2352" s="238" t="s">
        <v>4171</v>
      </c>
      <c r="W2352" s="238" t="s">
        <v>4171</v>
      </c>
      <c r="AB2352" s="238" t="s">
        <v>7213</v>
      </c>
    </row>
    <row r="2353" spans="1:28" x14ac:dyDescent="0.2">
      <c r="A2353" s="238">
        <v>335494</v>
      </c>
      <c r="B2353" s="238" t="s">
        <v>3014</v>
      </c>
      <c r="C2353" s="238" t="s">
        <v>427</v>
      </c>
      <c r="D2353" s="238" t="s">
        <v>777</v>
      </c>
      <c r="H2353" s="238"/>
      <c r="I2353" s="238" t="s">
        <v>4111</v>
      </c>
      <c r="N2353" s="238">
        <v>2000</v>
      </c>
      <c r="V2353" s="238" t="s">
        <v>4171</v>
      </c>
      <c r="W2353" s="238" t="s">
        <v>4171</v>
      </c>
    </row>
    <row r="2354" spans="1:28" x14ac:dyDescent="0.2">
      <c r="A2354" s="238">
        <v>337492</v>
      </c>
      <c r="B2354" s="238" t="s">
        <v>3610</v>
      </c>
      <c r="C2354" s="238" t="s">
        <v>196</v>
      </c>
      <c r="D2354" s="238" t="s">
        <v>777</v>
      </c>
      <c r="H2354" s="238"/>
      <c r="I2354" s="238" t="s">
        <v>4111</v>
      </c>
      <c r="N2354" s="238">
        <v>2000</v>
      </c>
      <c r="W2354" s="238" t="s">
        <v>4171</v>
      </c>
    </row>
    <row r="2355" spans="1:28" x14ac:dyDescent="0.2">
      <c r="A2355" s="238">
        <v>328241</v>
      </c>
      <c r="B2355" s="238" t="s">
        <v>2791</v>
      </c>
      <c r="C2355" s="238" t="s">
        <v>344</v>
      </c>
      <c r="D2355" s="238" t="s">
        <v>777</v>
      </c>
      <c r="H2355" s="238"/>
      <c r="I2355" s="238" t="s">
        <v>4111</v>
      </c>
      <c r="N2355" s="238">
        <v>2000</v>
      </c>
      <c r="R2355" s="238" t="s">
        <v>4171</v>
      </c>
      <c r="T2355" s="238" t="s">
        <v>4171</v>
      </c>
      <c r="U2355" s="238" t="s">
        <v>4171</v>
      </c>
      <c r="V2355" s="238" t="s">
        <v>4171</v>
      </c>
      <c r="W2355" s="238" t="s">
        <v>4171</v>
      </c>
      <c r="AB2355" s="238" t="s">
        <v>7213</v>
      </c>
    </row>
    <row r="2356" spans="1:28" x14ac:dyDescent="0.2">
      <c r="A2356" s="238">
        <v>335040</v>
      </c>
      <c r="B2356" s="238" t="s">
        <v>1771</v>
      </c>
      <c r="C2356" s="238" t="s">
        <v>373</v>
      </c>
      <c r="D2356" s="238" t="s">
        <v>777</v>
      </c>
      <c r="E2356" s="238" t="s">
        <v>65</v>
      </c>
      <c r="F2356" s="239">
        <v>36481</v>
      </c>
      <c r="G2356" s="238" t="s">
        <v>5124</v>
      </c>
      <c r="H2356" s="238" t="s">
        <v>4110</v>
      </c>
      <c r="I2356" s="238" t="s">
        <v>4111</v>
      </c>
      <c r="J2356" s="238" t="s">
        <v>85</v>
      </c>
      <c r="L2356" s="238" t="s">
        <v>84</v>
      </c>
      <c r="X2356" s="238" t="s">
        <v>5637</v>
      </c>
      <c r="Y2356" s="238" t="s">
        <v>5637</v>
      </c>
      <c r="Z2356" s="238" t="s">
        <v>5638</v>
      </c>
      <c r="AA2356" s="238" t="s">
        <v>5145</v>
      </c>
    </row>
    <row r="2357" spans="1:28" x14ac:dyDescent="0.2">
      <c r="A2357" s="238">
        <v>332258</v>
      </c>
      <c r="B2357" s="238" t="s">
        <v>2394</v>
      </c>
      <c r="C2357" s="238" t="s">
        <v>313</v>
      </c>
      <c r="D2357" s="238" t="s">
        <v>777</v>
      </c>
      <c r="H2357" s="238"/>
      <c r="I2357" s="238" t="s">
        <v>4111</v>
      </c>
      <c r="N2357" s="238">
        <v>2000</v>
      </c>
      <c r="S2357" s="238" t="s">
        <v>4171</v>
      </c>
      <c r="T2357" s="238" t="s">
        <v>4171</v>
      </c>
      <c r="U2357" s="238" t="s">
        <v>4171</v>
      </c>
      <c r="V2357" s="238" t="s">
        <v>4171</v>
      </c>
      <c r="W2357" s="238" t="s">
        <v>4171</v>
      </c>
      <c r="AB2357" s="238" t="s">
        <v>7213</v>
      </c>
    </row>
    <row r="2358" spans="1:28" x14ac:dyDescent="0.2">
      <c r="A2358" s="238">
        <v>335844</v>
      </c>
      <c r="B2358" s="238" t="s">
        <v>3098</v>
      </c>
      <c r="C2358" s="238" t="s">
        <v>203</v>
      </c>
      <c r="D2358" s="238" t="s">
        <v>620</v>
      </c>
      <c r="H2358" s="238"/>
      <c r="I2358" s="238" t="s">
        <v>4111</v>
      </c>
      <c r="N2358" s="238">
        <v>2000</v>
      </c>
      <c r="V2358" s="238" t="s">
        <v>4171</v>
      </c>
      <c r="W2358" s="238" t="s">
        <v>4171</v>
      </c>
    </row>
    <row r="2359" spans="1:28" x14ac:dyDescent="0.2">
      <c r="A2359" s="238">
        <v>332891</v>
      </c>
      <c r="B2359" s="238" t="s">
        <v>1324</v>
      </c>
      <c r="C2359" s="238" t="s">
        <v>195</v>
      </c>
      <c r="D2359" s="238" t="s">
        <v>620</v>
      </c>
      <c r="H2359" s="238"/>
      <c r="I2359" s="238" t="s">
        <v>4111</v>
      </c>
      <c r="N2359" s="238">
        <v>2000</v>
      </c>
      <c r="U2359" s="238" t="s">
        <v>4171</v>
      </c>
      <c r="V2359" s="238" t="s">
        <v>4171</v>
      </c>
      <c r="W2359" s="238" t="s">
        <v>4171</v>
      </c>
      <c r="AB2359" s="238" t="s">
        <v>7213</v>
      </c>
    </row>
    <row r="2360" spans="1:28" x14ac:dyDescent="0.2">
      <c r="A2360" s="238">
        <v>338242</v>
      </c>
      <c r="B2360" s="238" t="s">
        <v>3976</v>
      </c>
      <c r="C2360" s="238" t="s">
        <v>4742</v>
      </c>
      <c r="D2360" s="238" t="s">
        <v>4745</v>
      </c>
      <c r="E2360" s="238" t="s">
        <v>65</v>
      </c>
      <c r="F2360" s="239">
        <v>33399</v>
      </c>
      <c r="G2360" s="238" t="s">
        <v>4080</v>
      </c>
      <c r="H2360" s="238" t="s">
        <v>4110</v>
      </c>
      <c r="I2360" s="238" t="s">
        <v>4111</v>
      </c>
      <c r="J2360" s="238" t="s">
        <v>87</v>
      </c>
      <c r="L2360" s="238" t="s">
        <v>84</v>
      </c>
      <c r="X2360" s="238" t="s">
        <v>6373</v>
      </c>
      <c r="Y2360" s="238" t="s">
        <v>6373</v>
      </c>
      <c r="Z2360" s="238" t="s">
        <v>6374</v>
      </c>
      <c r="AA2360" s="238" t="s">
        <v>6375</v>
      </c>
    </row>
    <row r="2361" spans="1:28" x14ac:dyDescent="0.2">
      <c r="A2361" s="238">
        <v>337449</v>
      </c>
      <c r="B2361" s="238" t="s">
        <v>3586</v>
      </c>
      <c r="C2361" s="238" t="s">
        <v>203</v>
      </c>
      <c r="D2361" s="238" t="s">
        <v>922</v>
      </c>
      <c r="H2361" s="238"/>
      <c r="I2361" s="238" t="s">
        <v>4111</v>
      </c>
      <c r="N2361" s="238">
        <v>2000</v>
      </c>
      <c r="V2361" s="238" t="s">
        <v>4171</v>
      </c>
      <c r="W2361" s="238" t="s">
        <v>4171</v>
      </c>
    </row>
    <row r="2362" spans="1:28" x14ac:dyDescent="0.2">
      <c r="A2362" s="238">
        <v>326771</v>
      </c>
      <c r="B2362" s="238" t="s">
        <v>1453</v>
      </c>
      <c r="C2362" s="238" t="s">
        <v>298</v>
      </c>
      <c r="D2362" s="238" t="s">
        <v>922</v>
      </c>
      <c r="H2362" s="238"/>
      <c r="I2362" s="238" t="s">
        <v>4111</v>
      </c>
      <c r="N2362" s="238">
        <v>2000</v>
      </c>
      <c r="T2362" s="238" t="s">
        <v>4171</v>
      </c>
      <c r="U2362" s="238" t="s">
        <v>4171</v>
      </c>
      <c r="V2362" s="238" t="s">
        <v>4171</v>
      </c>
      <c r="W2362" s="238" t="s">
        <v>4171</v>
      </c>
      <c r="AB2362" s="238" t="s">
        <v>7213</v>
      </c>
    </row>
    <row r="2363" spans="1:28" x14ac:dyDescent="0.2">
      <c r="A2363" s="238">
        <v>338051</v>
      </c>
      <c r="B2363" s="238" t="s">
        <v>3881</v>
      </c>
      <c r="C2363" s="238" t="s">
        <v>522</v>
      </c>
      <c r="D2363" s="238" t="s">
        <v>922</v>
      </c>
      <c r="E2363" s="238" t="s">
        <v>65</v>
      </c>
      <c r="F2363" s="239">
        <v>35796</v>
      </c>
      <c r="G2363" s="238" t="s">
        <v>4043</v>
      </c>
      <c r="H2363" s="238" t="s">
        <v>4110</v>
      </c>
      <c r="I2363" s="238" t="s">
        <v>4111</v>
      </c>
      <c r="J2363" s="238" t="s">
        <v>85</v>
      </c>
      <c r="L2363" s="238" t="s">
        <v>94</v>
      </c>
      <c r="X2363" s="238" t="s">
        <v>6332</v>
      </c>
      <c r="Y2363" s="238" t="s">
        <v>6332</v>
      </c>
      <c r="Z2363" s="238" t="s">
        <v>5935</v>
      </c>
      <c r="AA2363" s="238" t="s">
        <v>5123</v>
      </c>
    </row>
    <row r="2364" spans="1:28" x14ac:dyDescent="0.2">
      <c r="A2364" s="238">
        <v>333782</v>
      </c>
      <c r="B2364" s="238" t="s">
        <v>2451</v>
      </c>
      <c r="C2364" s="238" t="s">
        <v>198</v>
      </c>
      <c r="D2364" s="238" t="s">
        <v>922</v>
      </c>
      <c r="H2364" s="238"/>
      <c r="I2364" s="238" t="s">
        <v>4111</v>
      </c>
      <c r="N2364" s="238">
        <v>2000</v>
      </c>
      <c r="S2364" s="238" t="s">
        <v>4171</v>
      </c>
      <c r="T2364" s="238" t="s">
        <v>4171</v>
      </c>
      <c r="U2364" s="238" t="s">
        <v>4171</v>
      </c>
      <c r="V2364" s="238" t="s">
        <v>4171</v>
      </c>
      <c r="W2364" s="238" t="s">
        <v>4171</v>
      </c>
      <c r="AB2364" s="238" t="s">
        <v>7213</v>
      </c>
    </row>
    <row r="2365" spans="1:28" x14ac:dyDescent="0.2">
      <c r="A2365" s="238">
        <v>335692</v>
      </c>
      <c r="B2365" s="238" t="s">
        <v>1708</v>
      </c>
      <c r="C2365" s="238" t="s">
        <v>290</v>
      </c>
      <c r="D2365" s="238" t="s">
        <v>922</v>
      </c>
      <c r="H2365" s="238"/>
      <c r="I2365" s="238" t="s">
        <v>4111</v>
      </c>
      <c r="N2365" s="238">
        <v>2000</v>
      </c>
      <c r="U2365" s="238" t="s">
        <v>4171</v>
      </c>
      <c r="V2365" s="238" t="s">
        <v>4171</v>
      </c>
      <c r="W2365" s="238" t="s">
        <v>4171</v>
      </c>
    </row>
    <row r="2366" spans="1:28" x14ac:dyDescent="0.2">
      <c r="A2366" s="238">
        <v>336575</v>
      </c>
      <c r="B2366" s="238" t="s">
        <v>3316</v>
      </c>
      <c r="C2366" s="238" t="s">
        <v>270</v>
      </c>
      <c r="D2366" s="238" t="s">
        <v>922</v>
      </c>
      <c r="H2366" s="238"/>
      <c r="I2366" s="238" t="s">
        <v>4111</v>
      </c>
      <c r="N2366" s="238">
        <v>2000</v>
      </c>
      <c r="U2366" s="238" t="s">
        <v>4171</v>
      </c>
      <c r="V2366" s="238" t="s">
        <v>4171</v>
      </c>
      <c r="W2366" s="238" t="s">
        <v>4171</v>
      </c>
    </row>
    <row r="2367" spans="1:28" x14ac:dyDescent="0.2">
      <c r="A2367" s="238">
        <v>332289</v>
      </c>
      <c r="B2367" s="238" t="s">
        <v>1535</v>
      </c>
      <c r="C2367" s="238" t="s">
        <v>455</v>
      </c>
      <c r="D2367" s="238" t="s">
        <v>922</v>
      </c>
      <c r="H2367" s="238"/>
      <c r="I2367" s="238" t="s">
        <v>4111</v>
      </c>
      <c r="N2367" s="238">
        <v>2000</v>
      </c>
      <c r="T2367" s="238" t="s">
        <v>4171</v>
      </c>
      <c r="U2367" s="238" t="s">
        <v>4171</v>
      </c>
      <c r="V2367" s="238" t="s">
        <v>4171</v>
      </c>
      <c r="W2367" s="238" t="s">
        <v>4171</v>
      </c>
      <c r="AB2367" s="238" t="s">
        <v>7213</v>
      </c>
    </row>
    <row r="2368" spans="1:28" x14ac:dyDescent="0.2">
      <c r="A2368" s="238">
        <v>337780</v>
      </c>
      <c r="B2368" s="238" t="s">
        <v>3753</v>
      </c>
      <c r="C2368" s="238" t="s">
        <v>476</v>
      </c>
      <c r="D2368" s="238" t="s">
        <v>922</v>
      </c>
      <c r="H2368" s="238"/>
      <c r="I2368" s="238" t="s">
        <v>4111</v>
      </c>
      <c r="N2368" s="238">
        <v>2000</v>
      </c>
      <c r="W2368" s="238" t="s">
        <v>4171</v>
      </c>
    </row>
    <row r="2369" spans="1:28" x14ac:dyDescent="0.2">
      <c r="A2369" s="238">
        <v>333899</v>
      </c>
      <c r="B2369" s="238" t="s">
        <v>1596</v>
      </c>
      <c r="C2369" s="238" t="s">
        <v>210</v>
      </c>
      <c r="D2369" s="238" t="s">
        <v>1597</v>
      </c>
      <c r="H2369" s="238"/>
      <c r="I2369" s="238" t="s">
        <v>4111</v>
      </c>
      <c r="N2369" s="238">
        <v>2000</v>
      </c>
      <c r="T2369" s="238" t="s">
        <v>4171</v>
      </c>
      <c r="U2369" s="238" t="s">
        <v>4171</v>
      </c>
      <c r="V2369" s="238" t="s">
        <v>4171</v>
      </c>
      <c r="W2369" s="238" t="s">
        <v>4171</v>
      </c>
      <c r="AB2369" s="238" t="s">
        <v>7213</v>
      </c>
    </row>
    <row r="2370" spans="1:28" x14ac:dyDescent="0.2">
      <c r="A2370" s="238">
        <v>333942</v>
      </c>
      <c r="B2370" s="238" t="s">
        <v>1600</v>
      </c>
      <c r="C2370" s="238" t="s">
        <v>287</v>
      </c>
      <c r="D2370" s="238" t="s">
        <v>702</v>
      </c>
      <c r="H2370" s="238"/>
      <c r="I2370" s="238" t="s">
        <v>4111</v>
      </c>
      <c r="N2370" s="238">
        <v>2000</v>
      </c>
      <c r="T2370" s="238" t="s">
        <v>4171</v>
      </c>
      <c r="U2370" s="238" t="s">
        <v>4171</v>
      </c>
      <c r="V2370" s="238" t="s">
        <v>4171</v>
      </c>
      <c r="W2370" s="238" t="s">
        <v>4171</v>
      </c>
      <c r="AB2370" s="238" t="s">
        <v>7213</v>
      </c>
    </row>
    <row r="2371" spans="1:28" x14ac:dyDescent="0.2">
      <c r="A2371" s="238">
        <v>338052</v>
      </c>
      <c r="B2371" s="238" t="s">
        <v>3882</v>
      </c>
      <c r="C2371" s="238" t="s">
        <v>290</v>
      </c>
      <c r="D2371" s="238" t="s">
        <v>702</v>
      </c>
      <c r="H2371" s="238"/>
      <c r="I2371" s="238" t="s">
        <v>4111</v>
      </c>
      <c r="N2371" s="238">
        <v>2000</v>
      </c>
      <c r="V2371" s="238" t="s">
        <v>4171</v>
      </c>
      <c r="W2371" s="238" t="s">
        <v>4171</v>
      </c>
    </row>
    <row r="2372" spans="1:28" x14ac:dyDescent="0.2">
      <c r="A2372" s="238">
        <v>338043</v>
      </c>
      <c r="B2372" s="238" t="s">
        <v>3878</v>
      </c>
      <c r="C2372" s="238" t="s">
        <v>4739</v>
      </c>
      <c r="D2372" s="238" t="s">
        <v>4545</v>
      </c>
      <c r="E2372" s="238" t="s">
        <v>66</v>
      </c>
      <c r="F2372" s="239">
        <v>31189</v>
      </c>
      <c r="G2372" s="238" t="s">
        <v>84</v>
      </c>
      <c r="H2372" s="238" t="s">
        <v>4110</v>
      </c>
      <c r="I2372" s="238" t="s">
        <v>4111</v>
      </c>
      <c r="J2372" s="238" t="s">
        <v>87</v>
      </c>
      <c r="L2372" s="238" t="s">
        <v>84</v>
      </c>
      <c r="X2372" s="238" t="s">
        <v>6327</v>
      </c>
      <c r="Y2372" s="238" t="s">
        <v>6327</v>
      </c>
      <c r="Z2372" s="238" t="s">
        <v>5904</v>
      </c>
      <c r="AA2372" s="238" t="s">
        <v>6328</v>
      </c>
    </row>
    <row r="2373" spans="1:28" x14ac:dyDescent="0.2">
      <c r="A2373" s="238">
        <v>336685</v>
      </c>
      <c r="B2373" s="238" t="s">
        <v>2175</v>
      </c>
      <c r="C2373" s="238" t="s">
        <v>512</v>
      </c>
      <c r="D2373" s="238" t="s">
        <v>4545</v>
      </c>
      <c r="E2373" s="238" t="s">
        <v>65</v>
      </c>
      <c r="F2373" s="239">
        <v>33482</v>
      </c>
      <c r="G2373" s="238" t="s">
        <v>84</v>
      </c>
      <c r="H2373" s="238" t="s">
        <v>4110</v>
      </c>
      <c r="I2373" s="238" t="s">
        <v>4111</v>
      </c>
      <c r="J2373" s="238" t="s">
        <v>5335</v>
      </c>
      <c r="L2373" s="238" t="s">
        <v>102</v>
      </c>
      <c r="X2373" s="238" t="s">
        <v>5787</v>
      </c>
      <c r="Y2373" s="238" t="s">
        <v>5787</v>
      </c>
      <c r="Z2373" s="238" t="s">
        <v>5788</v>
      </c>
      <c r="AA2373" s="238" t="s">
        <v>5111</v>
      </c>
    </row>
    <row r="2374" spans="1:28" x14ac:dyDescent="0.2">
      <c r="A2374" s="238">
        <v>338556</v>
      </c>
      <c r="B2374" s="238" t="s">
        <v>4797</v>
      </c>
      <c r="C2374" s="238" t="s">
        <v>301</v>
      </c>
      <c r="D2374" s="238" t="s">
        <v>4798</v>
      </c>
      <c r="E2374" s="238" t="s">
        <v>66</v>
      </c>
      <c r="F2374" s="239">
        <v>29588</v>
      </c>
      <c r="G2374" s="238" t="s">
        <v>4065</v>
      </c>
      <c r="H2374" s="238" t="s">
        <v>4110</v>
      </c>
      <c r="I2374" s="238" t="s">
        <v>4111</v>
      </c>
      <c r="J2374" s="238" t="s">
        <v>87</v>
      </c>
      <c r="K2374" s="238">
        <v>1999</v>
      </c>
      <c r="L2374" s="238" t="s">
        <v>86</v>
      </c>
      <c r="X2374" s="238" t="s">
        <v>6510</v>
      </c>
      <c r="Y2374" s="238" t="s">
        <v>5357</v>
      </c>
      <c r="Z2374" s="238" t="s">
        <v>6511</v>
      </c>
      <c r="AA2374" s="238" t="s">
        <v>5142</v>
      </c>
    </row>
    <row r="2375" spans="1:28" x14ac:dyDescent="0.2">
      <c r="A2375" s="238">
        <v>336434</v>
      </c>
      <c r="B2375" s="238" t="s">
        <v>2098</v>
      </c>
      <c r="C2375" s="238" t="s">
        <v>203</v>
      </c>
      <c r="D2375" s="238" t="s">
        <v>229</v>
      </c>
      <c r="H2375" s="238"/>
      <c r="I2375" s="238" t="s">
        <v>4111</v>
      </c>
      <c r="N2375" s="238">
        <v>2000</v>
      </c>
      <c r="U2375" s="238" t="s">
        <v>4171</v>
      </c>
      <c r="V2375" s="238" t="s">
        <v>4171</v>
      </c>
      <c r="W2375" s="238" t="s">
        <v>4171</v>
      </c>
    </row>
    <row r="2376" spans="1:28" x14ac:dyDescent="0.2">
      <c r="A2376" s="238">
        <v>335854</v>
      </c>
      <c r="B2376" s="238" t="s">
        <v>1955</v>
      </c>
      <c r="C2376" s="238" t="s">
        <v>203</v>
      </c>
      <c r="D2376" s="238" t="s">
        <v>229</v>
      </c>
      <c r="H2376" s="238"/>
      <c r="I2376" s="238" t="s">
        <v>4111</v>
      </c>
      <c r="N2376" s="238">
        <v>2000</v>
      </c>
      <c r="V2376" s="238" t="s">
        <v>4171</v>
      </c>
      <c r="W2376" s="238" t="s">
        <v>4171</v>
      </c>
    </row>
    <row r="2377" spans="1:28" x14ac:dyDescent="0.2">
      <c r="A2377" s="238">
        <v>336530</v>
      </c>
      <c r="B2377" s="238" t="s">
        <v>2137</v>
      </c>
      <c r="C2377" s="238" t="s">
        <v>203</v>
      </c>
      <c r="D2377" s="238" t="s">
        <v>229</v>
      </c>
      <c r="E2377" s="238" t="s">
        <v>66</v>
      </c>
      <c r="F2377" s="239">
        <v>32096</v>
      </c>
      <c r="G2377" s="238" t="s">
        <v>84</v>
      </c>
      <c r="H2377" s="238" t="s">
        <v>4110</v>
      </c>
      <c r="I2377" s="238" t="s">
        <v>4111</v>
      </c>
      <c r="J2377" s="238" t="s">
        <v>87</v>
      </c>
      <c r="L2377" s="238" t="s">
        <v>86</v>
      </c>
      <c r="X2377" s="238" t="s">
        <v>5774</v>
      </c>
      <c r="Y2377" s="238" t="s">
        <v>5774</v>
      </c>
      <c r="Z2377" s="238" t="s">
        <v>5543</v>
      </c>
      <c r="AA2377" s="238" t="s">
        <v>5775</v>
      </c>
    </row>
    <row r="2378" spans="1:28" x14ac:dyDescent="0.2">
      <c r="A2378" s="238">
        <v>324016</v>
      </c>
      <c r="B2378" s="238" t="s">
        <v>2255</v>
      </c>
      <c r="C2378" s="238" t="s">
        <v>203</v>
      </c>
      <c r="D2378" s="238" t="s">
        <v>229</v>
      </c>
      <c r="E2378" s="238" t="s">
        <v>65</v>
      </c>
      <c r="F2378" s="239">
        <v>33974</v>
      </c>
      <c r="G2378" s="238" t="s">
        <v>5411</v>
      </c>
      <c r="H2378" s="238" t="s">
        <v>4110</v>
      </c>
      <c r="I2378" s="238" t="s">
        <v>4111</v>
      </c>
      <c r="J2378" s="238" t="s">
        <v>87</v>
      </c>
      <c r="L2378" s="238" t="s">
        <v>100</v>
      </c>
      <c r="X2378" s="238" t="s">
        <v>5412</v>
      </c>
      <c r="Y2378" s="238" t="s">
        <v>5412</v>
      </c>
      <c r="Z2378" s="238" t="s">
        <v>5413</v>
      </c>
      <c r="AA2378" s="238" t="s">
        <v>5111</v>
      </c>
      <c r="AB2378" s="238" t="s">
        <v>7213</v>
      </c>
    </row>
    <row r="2379" spans="1:28" x14ac:dyDescent="0.2">
      <c r="A2379" s="238">
        <v>327357</v>
      </c>
      <c r="B2379" s="238" t="s">
        <v>4305</v>
      </c>
      <c r="C2379" s="238" t="s">
        <v>4306</v>
      </c>
      <c r="D2379" s="238" t="s">
        <v>229</v>
      </c>
      <c r="H2379" s="238"/>
      <c r="I2379" s="238" t="s">
        <v>4111</v>
      </c>
      <c r="N2379" s="238">
        <v>2000</v>
      </c>
      <c r="AB2379" s="238" t="s">
        <v>7214</v>
      </c>
    </row>
    <row r="2380" spans="1:28" x14ac:dyDescent="0.2">
      <c r="A2380" s="238">
        <v>330089</v>
      </c>
      <c r="B2380" s="238" t="s">
        <v>1743</v>
      </c>
      <c r="C2380" s="238" t="s">
        <v>456</v>
      </c>
      <c r="D2380" s="238" t="s">
        <v>229</v>
      </c>
      <c r="H2380" s="238"/>
      <c r="I2380" s="238" t="s">
        <v>4111</v>
      </c>
      <c r="N2380" s="238">
        <v>2000</v>
      </c>
      <c r="R2380" s="238" t="s">
        <v>4171</v>
      </c>
      <c r="S2380" s="238" t="s">
        <v>4171</v>
      </c>
      <c r="U2380" s="238" t="s">
        <v>4171</v>
      </c>
      <c r="V2380" s="238" t="s">
        <v>4171</v>
      </c>
      <c r="W2380" s="238" t="s">
        <v>4171</v>
      </c>
    </row>
    <row r="2381" spans="1:28" x14ac:dyDescent="0.2">
      <c r="A2381" s="238">
        <v>335430</v>
      </c>
      <c r="B2381" s="238" t="s">
        <v>2999</v>
      </c>
      <c r="C2381" s="238" t="s">
        <v>456</v>
      </c>
      <c r="D2381" s="238" t="s">
        <v>229</v>
      </c>
      <c r="H2381" s="238"/>
      <c r="I2381" s="238" t="s">
        <v>4111</v>
      </c>
      <c r="N2381" s="238">
        <v>2000</v>
      </c>
      <c r="W2381" s="238" t="s">
        <v>4171</v>
      </c>
    </row>
    <row r="2382" spans="1:28" x14ac:dyDescent="0.2">
      <c r="A2382" s="238">
        <v>327410</v>
      </c>
      <c r="B2382" s="238" t="s">
        <v>2284</v>
      </c>
      <c r="C2382" s="238" t="s">
        <v>298</v>
      </c>
      <c r="D2382" s="238" t="s">
        <v>229</v>
      </c>
      <c r="H2382" s="238"/>
      <c r="I2382" s="238" t="s">
        <v>4111</v>
      </c>
      <c r="N2382" s="238">
        <v>2000</v>
      </c>
      <c r="S2382" s="238" t="s">
        <v>4171</v>
      </c>
      <c r="T2382" s="238" t="s">
        <v>4171</v>
      </c>
      <c r="U2382" s="238" t="s">
        <v>4171</v>
      </c>
      <c r="V2382" s="238" t="s">
        <v>4171</v>
      </c>
      <c r="W2382" s="238" t="s">
        <v>4171</v>
      </c>
    </row>
    <row r="2383" spans="1:28" x14ac:dyDescent="0.2">
      <c r="A2383" s="238">
        <v>331478</v>
      </c>
      <c r="B2383" s="238" t="s">
        <v>2839</v>
      </c>
      <c r="C2383" s="238" t="s">
        <v>298</v>
      </c>
      <c r="D2383" s="238" t="s">
        <v>229</v>
      </c>
      <c r="H2383" s="238"/>
      <c r="I2383" s="238" t="s">
        <v>4111</v>
      </c>
      <c r="N2383" s="238">
        <v>2000</v>
      </c>
      <c r="R2383" s="238" t="s">
        <v>4171</v>
      </c>
      <c r="S2383" s="238" t="s">
        <v>4171</v>
      </c>
      <c r="U2383" s="238" t="s">
        <v>4171</v>
      </c>
      <c r="V2383" s="238" t="s">
        <v>4171</v>
      </c>
      <c r="W2383" s="238" t="s">
        <v>4171</v>
      </c>
      <c r="AB2383" s="238" t="s">
        <v>7213</v>
      </c>
    </row>
    <row r="2384" spans="1:28" x14ac:dyDescent="0.2">
      <c r="A2384" s="238">
        <v>328543</v>
      </c>
      <c r="B2384" s="238" t="s">
        <v>1471</v>
      </c>
      <c r="C2384" s="238" t="s">
        <v>260</v>
      </c>
      <c r="D2384" s="238" t="s">
        <v>229</v>
      </c>
      <c r="H2384" s="238"/>
      <c r="I2384" s="238" t="s">
        <v>4111</v>
      </c>
      <c r="N2384" s="238">
        <v>2000</v>
      </c>
      <c r="S2384" s="238" t="s">
        <v>4171</v>
      </c>
      <c r="U2384" s="238" t="s">
        <v>4171</v>
      </c>
      <c r="V2384" s="238" t="s">
        <v>4171</v>
      </c>
      <c r="W2384" s="238" t="s">
        <v>4171</v>
      </c>
      <c r="AB2384" s="238" t="s">
        <v>7213</v>
      </c>
    </row>
    <row r="2385" spans="1:28" x14ac:dyDescent="0.2">
      <c r="A2385" s="238">
        <v>336556</v>
      </c>
      <c r="B2385" s="238" t="s">
        <v>2144</v>
      </c>
      <c r="C2385" s="238" t="s">
        <v>210</v>
      </c>
      <c r="D2385" s="238" t="s">
        <v>229</v>
      </c>
      <c r="E2385" s="238" t="s">
        <v>66</v>
      </c>
      <c r="F2385" s="239">
        <v>35796</v>
      </c>
      <c r="G2385" s="238" t="s">
        <v>4005</v>
      </c>
      <c r="H2385" s="238" t="s">
        <v>4110</v>
      </c>
      <c r="I2385" s="238" t="s">
        <v>4111</v>
      </c>
      <c r="J2385" s="238" t="s">
        <v>85</v>
      </c>
      <c r="L2385" s="238" t="s">
        <v>86</v>
      </c>
      <c r="X2385" s="238" t="s">
        <v>5778</v>
      </c>
      <c r="Y2385" s="238" t="s">
        <v>5778</v>
      </c>
      <c r="Z2385" s="238" t="s">
        <v>5543</v>
      </c>
      <c r="AA2385" s="238" t="s">
        <v>5779</v>
      </c>
    </row>
    <row r="2386" spans="1:28" x14ac:dyDescent="0.2">
      <c r="A2386" s="238">
        <v>337989</v>
      </c>
      <c r="B2386" s="238" t="s">
        <v>3849</v>
      </c>
      <c r="C2386" s="238" t="s">
        <v>210</v>
      </c>
      <c r="D2386" s="238" t="s">
        <v>229</v>
      </c>
      <c r="E2386" s="238" t="s">
        <v>65</v>
      </c>
      <c r="F2386" s="239">
        <v>32551</v>
      </c>
      <c r="G2386" s="238" t="s">
        <v>84</v>
      </c>
      <c r="H2386" s="238" t="s">
        <v>4110</v>
      </c>
      <c r="I2386" s="238" t="s">
        <v>4111</v>
      </c>
      <c r="J2386" s="238" t="s">
        <v>85</v>
      </c>
      <c r="L2386" s="238" t="s">
        <v>84</v>
      </c>
      <c r="X2386" s="238" t="s">
        <v>6315</v>
      </c>
      <c r="Y2386" s="238" t="s">
        <v>6315</v>
      </c>
      <c r="Z2386" s="238" t="s">
        <v>5842</v>
      </c>
      <c r="AA2386" s="238" t="s">
        <v>6316</v>
      </c>
    </row>
    <row r="2387" spans="1:28" x14ac:dyDescent="0.2">
      <c r="A2387" s="238">
        <v>335582</v>
      </c>
      <c r="B2387" s="238" t="s">
        <v>3036</v>
      </c>
      <c r="C2387" s="238" t="s">
        <v>569</v>
      </c>
      <c r="D2387" s="238" t="s">
        <v>229</v>
      </c>
      <c r="H2387" s="238"/>
      <c r="I2387" s="238" t="s">
        <v>4111</v>
      </c>
      <c r="N2387" s="238">
        <v>2000</v>
      </c>
      <c r="U2387" s="238" t="s">
        <v>4171</v>
      </c>
      <c r="V2387" s="238" t="s">
        <v>4171</v>
      </c>
      <c r="W2387" s="238" t="s">
        <v>4171</v>
      </c>
    </row>
    <row r="2388" spans="1:28" x14ac:dyDescent="0.2">
      <c r="A2388" s="238">
        <v>337962</v>
      </c>
      <c r="B2388" s="238" t="s">
        <v>672</v>
      </c>
      <c r="C2388" s="238" t="s">
        <v>332</v>
      </c>
      <c r="D2388" s="238" t="s">
        <v>229</v>
      </c>
      <c r="E2388" s="238" t="s">
        <v>65</v>
      </c>
      <c r="F2388" s="239">
        <v>31778</v>
      </c>
      <c r="G2388" s="238" t="s">
        <v>94</v>
      </c>
      <c r="H2388" s="238" t="s">
        <v>4110</v>
      </c>
      <c r="I2388" s="238" t="s">
        <v>4111</v>
      </c>
      <c r="J2388" s="238" t="s">
        <v>87</v>
      </c>
      <c r="L2388" s="238" t="s">
        <v>94</v>
      </c>
      <c r="X2388" s="238" t="s">
        <v>6300</v>
      </c>
      <c r="Y2388" s="238" t="s">
        <v>6300</v>
      </c>
      <c r="Z2388" s="238" t="s">
        <v>5977</v>
      </c>
      <c r="AA2388" s="238" t="s">
        <v>5595</v>
      </c>
    </row>
    <row r="2389" spans="1:28" x14ac:dyDescent="0.2">
      <c r="A2389" s="238">
        <v>332381</v>
      </c>
      <c r="B2389" s="238" t="s">
        <v>1759</v>
      </c>
      <c r="C2389" s="238" t="s">
        <v>434</v>
      </c>
      <c r="D2389" s="238" t="s">
        <v>229</v>
      </c>
      <c r="H2389" s="238"/>
      <c r="I2389" s="238" t="s">
        <v>4111</v>
      </c>
      <c r="N2389" s="238">
        <v>2000</v>
      </c>
      <c r="R2389" s="238" t="s">
        <v>4171</v>
      </c>
      <c r="U2389" s="238" t="s">
        <v>4171</v>
      </c>
      <c r="V2389" s="238" t="s">
        <v>4171</v>
      </c>
      <c r="W2389" s="238" t="s">
        <v>4171</v>
      </c>
      <c r="AB2389" s="238" t="s">
        <v>7213</v>
      </c>
    </row>
    <row r="2390" spans="1:28" x14ac:dyDescent="0.2">
      <c r="A2390" s="238">
        <v>333829</v>
      </c>
      <c r="B2390" s="238" t="s">
        <v>2462</v>
      </c>
      <c r="C2390" s="238" t="s">
        <v>305</v>
      </c>
      <c r="D2390" s="238" t="s">
        <v>229</v>
      </c>
      <c r="H2390" s="238"/>
      <c r="I2390" s="238" t="s">
        <v>4111</v>
      </c>
      <c r="N2390" s="238">
        <v>2000</v>
      </c>
      <c r="S2390" s="238" t="s">
        <v>4171</v>
      </c>
      <c r="T2390" s="238" t="s">
        <v>4171</v>
      </c>
      <c r="U2390" s="238" t="s">
        <v>4171</v>
      </c>
      <c r="V2390" s="238" t="s">
        <v>4171</v>
      </c>
      <c r="W2390" s="238" t="s">
        <v>4171</v>
      </c>
      <c r="AB2390" s="238" t="s">
        <v>7213</v>
      </c>
    </row>
    <row r="2391" spans="1:28" x14ac:dyDescent="0.2">
      <c r="A2391" s="238">
        <v>338806</v>
      </c>
      <c r="B2391" s="238" t="s">
        <v>5014</v>
      </c>
      <c r="C2391" s="238" t="s">
        <v>4526</v>
      </c>
      <c r="D2391" s="238" t="s">
        <v>229</v>
      </c>
      <c r="E2391" s="238" t="s">
        <v>65</v>
      </c>
      <c r="F2391" s="239">
        <v>35065</v>
      </c>
      <c r="G2391" s="238" t="s">
        <v>6008</v>
      </c>
      <c r="H2391" s="238" t="s">
        <v>4110</v>
      </c>
      <c r="I2391" s="238" t="s">
        <v>4111</v>
      </c>
      <c r="J2391" s="238" t="s">
        <v>87</v>
      </c>
      <c r="K2391" s="238">
        <v>2013</v>
      </c>
      <c r="L2391" s="238" t="s">
        <v>93</v>
      </c>
      <c r="X2391" s="238" t="s">
        <v>7039</v>
      </c>
      <c r="Y2391" s="238" t="s">
        <v>7040</v>
      </c>
      <c r="Z2391" s="238" t="s">
        <v>5543</v>
      </c>
      <c r="AA2391" s="238" t="s">
        <v>5111</v>
      </c>
    </row>
    <row r="2392" spans="1:28" x14ac:dyDescent="0.2">
      <c r="A2392" s="238">
        <v>332246</v>
      </c>
      <c r="B2392" s="238" t="s">
        <v>1306</v>
      </c>
      <c r="C2392" s="238" t="s">
        <v>272</v>
      </c>
      <c r="D2392" s="238" t="s">
        <v>229</v>
      </c>
      <c r="H2392" s="238"/>
      <c r="I2392" s="238" t="s">
        <v>4111</v>
      </c>
      <c r="N2392" s="238">
        <v>2000</v>
      </c>
      <c r="U2392" s="238" t="s">
        <v>4171</v>
      </c>
      <c r="V2392" s="238" t="s">
        <v>4171</v>
      </c>
      <c r="W2392" s="238" t="s">
        <v>4171</v>
      </c>
      <c r="AB2392" s="238" t="s">
        <v>7213</v>
      </c>
    </row>
    <row r="2393" spans="1:28" x14ac:dyDescent="0.2">
      <c r="A2393" s="238">
        <v>334566</v>
      </c>
      <c r="B2393" s="238" t="s">
        <v>1672</v>
      </c>
      <c r="C2393" s="238" t="s">
        <v>285</v>
      </c>
      <c r="D2393" s="238" t="s">
        <v>229</v>
      </c>
      <c r="H2393" s="238"/>
      <c r="I2393" s="238" t="s">
        <v>4111</v>
      </c>
      <c r="N2393" s="238">
        <v>2000</v>
      </c>
      <c r="T2393" s="238" t="s">
        <v>4171</v>
      </c>
      <c r="U2393" s="238" t="s">
        <v>4171</v>
      </c>
      <c r="V2393" s="238" t="s">
        <v>4171</v>
      </c>
      <c r="W2393" s="238" t="s">
        <v>4171</v>
      </c>
      <c r="AB2393" s="238" t="s">
        <v>7213</v>
      </c>
    </row>
    <row r="2394" spans="1:28" x14ac:dyDescent="0.2">
      <c r="A2394" s="238">
        <v>336704</v>
      </c>
      <c r="B2394" s="238" t="s">
        <v>2179</v>
      </c>
      <c r="C2394" s="238" t="s">
        <v>282</v>
      </c>
      <c r="D2394" s="238" t="s">
        <v>229</v>
      </c>
      <c r="H2394" s="238"/>
      <c r="I2394" s="238" t="s">
        <v>4111</v>
      </c>
      <c r="N2394" s="238">
        <v>2000</v>
      </c>
      <c r="V2394" s="238" t="s">
        <v>4171</v>
      </c>
      <c r="W2394" s="238" t="s">
        <v>4171</v>
      </c>
    </row>
    <row r="2395" spans="1:28" x14ac:dyDescent="0.2">
      <c r="A2395" s="238">
        <v>336079</v>
      </c>
      <c r="B2395" s="238" t="s">
        <v>3176</v>
      </c>
      <c r="C2395" s="238" t="s">
        <v>1862</v>
      </c>
      <c r="D2395" s="238" t="s">
        <v>229</v>
      </c>
      <c r="H2395" s="238"/>
      <c r="I2395" s="238" t="s">
        <v>4111</v>
      </c>
      <c r="N2395" s="238">
        <v>2000</v>
      </c>
      <c r="U2395" s="238" t="s">
        <v>4171</v>
      </c>
      <c r="V2395" s="238" t="s">
        <v>4171</v>
      </c>
      <c r="W2395" s="238" t="s">
        <v>4171</v>
      </c>
    </row>
    <row r="2396" spans="1:28" x14ac:dyDescent="0.2">
      <c r="A2396" s="238">
        <v>333784</v>
      </c>
      <c r="B2396" s="238" t="s">
        <v>539</v>
      </c>
      <c r="C2396" s="238" t="s">
        <v>1156</v>
      </c>
      <c r="D2396" s="238" t="s">
        <v>229</v>
      </c>
      <c r="H2396" s="238"/>
      <c r="I2396" s="238" t="s">
        <v>4111</v>
      </c>
      <c r="N2396" s="238">
        <v>2000</v>
      </c>
      <c r="S2396" s="238" t="s">
        <v>4171</v>
      </c>
      <c r="T2396" s="238" t="s">
        <v>4171</v>
      </c>
      <c r="U2396" s="238" t="s">
        <v>4171</v>
      </c>
      <c r="V2396" s="238" t="s">
        <v>4171</v>
      </c>
      <c r="W2396" s="238" t="s">
        <v>4171</v>
      </c>
      <c r="AB2396" s="238" t="s">
        <v>7213</v>
      </c>
    </row>
    <row r="2397" spans="1:28" x14ac:dyDescent="0.2">
      <c r="A2397" s="238">
        <v>334282</v>
      </c>
      <c r="B2397" s="238" t="s">
        <v>2568</v>
      </c>
      <c r="C2397" s="238" t="s">
        <v>1156</v>
      </c>
      <c r="D2397" s="238" t="s">
        <v>229</v>
      </c>
      <c r="H2397" s="238"/>
      <c r="I2397" s="238" t="s">
        <v>4111</v>
      </c>
      <c r="N2397" s="238">
        <v>2000</v>
      </c>
      <c r="S2397" s="238" t="s">
        <v>4171</v>
      </c>
      <c r="T2397" s="238" t="s">
        <v>4171</v>
      </c>
      <c r="U2397" s="238" t="s">
        <v>4171</v>
      </c>
      <c r="V2397" s="238" t="s">
        <v>4171</v>
      </c>
      <c r="W2397" s="238" t="s">
        <v>4171</v>
      </c>
      <c r="AB2397" s="238" t="s">
        <v>7213</v>
      </c>
    </row>
    <row r="2398" spans="1:28" x14ac:dyDescent="0.2">
      <c r="A2398" s="238">
        <v>325003</v>
      </c>
      <c r="B2398" s="238" t="s">
        <v>2744</v>
      </c>
      <c r="C2398" s="238" t="s">
        <v>198</v>
      </c>
      <c r="D2398" s="238" t="s">
        <v>229</v>
      </c>
      <c r="H2398" s="238"/>
      <c r="I2398" s="238" t="s">
        <v>4111</v>
      </c>
      <c r="N2398" s="238">
        <v>2000</v>
      </c>
      <c r="R2398" s="238" t="s">
        <v>4171</v>
      </c>
      <c r="T2398" s="238" t="s">
        <v>4171</v>
      </c>
      <c r="U2398" s="238" t="s">
        <v>4171</v>
      </c>
      <c r="V2398" s="238" t="s">
        <v>4171</v>
      </c>
      <c r="W2398" s="238" t="s">
        <v>4171</v>
      </c>
    </row>
    <row r="2399" spans="1:28" x14ac:dyDescent="0.2">
      <c r="A2399" s="238">
        <v>335300</v>
      </c>
      <c r="B2399" s="238" t="s">
        <v>2942</v>
      </c>
      <c r="C2399" s="238" t="s">
        <v>198</v>
      </c>
      <c r="D2399" s="238" t="s">
        <v>229</v>
      </c>
      <c r="H2399" s="238"/>
      <c r="I2399" s="238" t="s">
        <v>4111</v>
      </c>
      <c r="N2399" s="238">
        <v>2000</v>
      </c>
      <c r="U2399" s="238" t="s">
        <v>4171</v>
      </c>
      <c r="V2399" s="238" t="s">
        <v>4171</v>
      </c>
      <c r="W2399" s="238" t="s">
        <v>4171</v>
      </c>
    </row>
    <row r="2400" spans="1:28" x14ac:dyDescent="0.2">
      <c r="A2400" s="238">
        <v>334477</v>
      </c>
      <c r="B2400" s="238" t="s">
        <v>2610</v>
      </c>
      <c r="C2400" s="238" t="s">
        <v>198</v>
      </c>
      <c r="D2400" s="238" t="s">
        <v>229</v>
      </c>
      <c r="E2400" s="238" t="s">
        <v>65</v>
      </c>
      <c r="F2400" s="239">
        <v>35186</v>
      </c>
      <c r="G2400" s="238" t="s">
        <v>4047</v>
      </c>
      <c r="H2400" s="238" t="s">
        <v>4110</v>
      </c>
      <c r="I2400" s="238" t="s">
        <v>4111</v>
      </c>
      <c r="J2400" s="238" t="s">
        <v>85</v>
      </c>
      <c r="L2400" s="238" t="s">
        <v>86</v>
      </c>
      <c r="X2400" s="238" t="s">
        <v>5619</v>
      </c>
      <c r="Y2400" s="238" t="s">
        <v>5619</v>
      </c>
      <c r="Z2400" s="238" t="s">
        <v>5527</v>
      </c>
      <c r="AA2400" s="238" t="s">
        <v>5112</v>
      </c>
    </row>
    <row r="2401" spans="1:28" x14ac:dyDescent="0.2">
      <c r="A2401" s="238">
        <v>333214</v>
      </c>
      <c r="B2401" s="238" t="s">
        <v>1570</v>
      </c>
      <c r="C2401" s="238" t="s">
        <v>295</v>
      </c>
      <c r="D2401" s="238" t="s">
        <v>229</v>
      </c>
      <c r="H2401" s="238"/>
      <c r="I2401" s="238" t="s">
        <v>4111</v>
      </c>
      <c r="N2401" s="238">
        <v>2000</v>
      </c>
      <c r="S2401" s="238" t="s">
        <v>4171</v>
      </c>
      <c r="U2401" s="238" t="s">
        <v>4171</v>
      </c>
      <c r="V2401" s="238" t="s">
        <v>4171</v>
      </c>
      <c r="W2401" s="238" t="s">
        <v>4171</v>
      </c>
      <c r="AB2401" s="238" t="s">
        <v>7213</v>
      </c>
    </row>
    <row r="2402" spans="1:28" x14ac:dyDescent="0.2">
      <c r="A2402" s="238">
        <v>333871</v>
      </c>
      <c r="B2402" s="238" t="s">
        <v>2473</v>
      </c>
      <c r="C2402" s="238" t="s">
        <v>2237</v>
      </c>
      <c r="D2402" s="238" t="s">
        <v>229</v>
      </c>
      <c r="H2402" s="238"/>
      <c r="I2402" s="238" t="s">
        <v>4111</v>
      </c>
      <c r="N2402" s="238">
        <v>2000</v>
      </c>
      <c r="S2402" s="238" t="s">
        <v>4171</v>
      </c>
      <c r="T2402" s="238" t="s">
        <v>4171</v>
      </c>
      <c r="U2402" s="238" t="s">
        <v>4171</v>
      </c>
      <c r="V2402" s="238" t="s">
        <v>4171</v>
      </c>
      <c r="W2402" s="238" t="s">
        <v>4171</v>
      </c>
      <c r="AB2402" s="238" t="s">
        <v>7213</v>
      </c>
    </row>
    <row r="2403" spans="1:28" x14ac:dyDescent="0.2">
      <c r="A2403" s="238">
        <v>332256</v>
      </c>
      <c r="B2403" s="238" t="s">
        <v>2393</v>
      </c>
      <c r="C2403" s="238" t="s">
        <v>352</v>
      </c>
      <c r="D2403" s="238" t="s">
        <v>229</v>
      </c>
      <c r="H2403" s="238"/>
      <c r="I2403" s="238" t="s">
        <v>4111</v>
      </c>
      <c r="N2403" s="238">
        <v>2000</v>
      </c>
      <c r="S2403" s="238" t="s">
        <v>4171</v>
      </c>
      <c r="T2403" s="238" t="s">
        <v>4171</v>
      </c>
      <c r="U2403" s="238" t="s">
        <v>4171</v>
      </c>
      <c r="V2403" s="238" t="s">
        <v>4171</v>
      </c>
      <c r="W2403" s="238" t="s">
        <v>4171</v>
      </c>
      <c r="AB2403" s="238" t="s">
        <v>7213</v>
      </c>
    </row>
    <row r="2404" spans="1:28" x14ac:dyDescent="0.2">
      <c r="A2404" s="238">
        <v>336153</v>
      </c>
      <c r="B2404" s="238" t="s">
        <v>3196</v>
      </c>
      <c r="C2404" s="238" t="s">
        <v>664</v>
      </c>
      <c r="D2404" s="238" t="s">
        <v>229</v>
      </c>
      <c r="H2404" s="238"/>
      <c r="I2404" s="238" t="s">
        <v>4111</v>
      </c>
      <c r="N2404" s="238">
        <v>2000</v>
      </c>
      <c r="U2404" s="238" t="s">
        <v>4171</v>
      </c>
      <c r="V2404" s="238" t="s">
        <v>4171</v>
      </c>
      <c r="W2404" s="238" t="s">
        <v>4171</v>
      </c>
    </row>
    <row r="2405" spans="1:28" x14ac:dyDescent="0.2">
      <c r="A2405" s="238">
        <v>336560</v>
      </c>
      <c r="B2405" s="238" t="s">
        <v>2145</v>
      </c>
      <c r="C2405" s="238" t="s">
        <v>449</v>
      </c>
      <c r="D2405" s="238" t="s">
        <v>229</v>
      </c>
      <c r="H2405" s="238"/>
      <c r="I2405" s="238" t="s">
        <v>4111</v>
      </c>
      <c r="N2405" s="238">
        <v>2000</v>
      </c>
      <c r="V2405" s="238" t="s">
        <v>4171</v>
      </c>
      <c r="W2405" s="238" t="s">
        <v>4171</v>
      </c>
    </row>
    <row r="2406" spans="1:28" x14ac:dyDescent="0.2">
      <c r="A2406" s="238">
        <v>335985</v>
      </c>
      <c r="B2406" s="238" t="s">
        <v>3147</v>
      </c>
      <c r="C2406" s="238" t="s">
        <v>336</v>
      </c>
      <c r="D2406" s="238" t="s">
        <v>229</v>
      </c>
      <c r="H2406" s="238"/>
      <c r="I2406" s="238" t="s">
        <v>4111</v>
      </c>
      <c r="N2406" s="238">
        <v>2000</v>
      </c>
      <c r="U2406" s="238" t="s">
        <v>4171</v>
      </c>
      <c r="V2406" s="238" t="s">
        <v>4171</v>
      </c>
      <c r="W2406" s="238" t="s">
        <v>4171</v>
      </c>
    </row>
    <row r="2407" spans="1:28" x14ac:dyDescent="0.2">
      <c r="A2407" s="238">
        <v>337316</v>
      </c>
      <c r="B2407" s="238" t="s">
        <v>3527</v>
      </c>
      <c r="C2407" s="238" t="s">
        <v>195</v>
      </c>
      <c r="D2407" s="238" t="s">
        <v>229</v>
      </c>
      <c r="H2407" s="238"/>
      <c r="I2407" s="238" t="s">
        <v>4111</v>
      </c>
      <c r="N2407" s="238">
        <v>2000</v>
      </c>
      <c r="V2407" s="238" t="s">
        <v>4171</v>
      </c>
      <c r="W2407" s="238" t="s">
        <v>4171</v>
      </c>
    </row>
    <row r="2408" spans="1:28" x14ac:dyDescent="0.2">
      <c r="A2408" s="238">
        <v>338743</v>
      </c>
      <c r="B2408" s="238" t="s">
        <v>4962</v>
      </c>
      <c r="C2408" s="238" t="s">
        <v>195</v>
      </c>
      <c r="D2408" s="238" t="s">
        <v>229</v>
      </c>
      <c r="E2408" s="238" t="s">
        <v>65</v>
      </c>
      <c r="F2408" s="239">
        <v>36540</v>
      </c>
      <c r="G2408" s="238" t="s">
        <v>4431</v>
      </c>
      <c r="H2408" s="238" t="s">
        <v>4110</v>
      </c>
      <c r="I2408" s="238" t="s">
        <v>4111</v>
      </c>
      <c r="J2408" s="238" t="s">
        <v>85</v>
      </c>
      <c r="K2408" s="238">
        <v>2018</v>
      </c>
      <c r="L2408" s="238" t="s">
        <v>84</v>
      </c>
      <c r="X2408" s="238" t="s">
        <v>6908</v>
      </c>
      <c r="Y2408" s="238" t="s">
        <v>6578</v>
      </c>
      <c r="Z2408" s="238" t="s">
        <v>5603</v>
      </c>
      <c r="AA2408" s="238" t="s">
        <v>6909</v>
      </c>
    </row>
    <row r="2409" spans="1:28" x14ac:dyDescent="0.2">
      <c r="A2409" s="238">
        <v>333941</v>
      </c>
      <c r="B2409" s="238" t="s">
        <v>1138</v>
      </c>
      <c r="C2409" s="238" t="s">
        <v>1112</v>
      </c>
      <c r="D2409" s="238" t="s">
        <v>229</v>
      </c>
      <c r="H2409" s="238"/>
      <c r="I2409" s="238" t="s">
        <v>4111</v>
      </c>
      <c r="N2409" s="238">
        <v>2000</v>
      </c>
      <c r="V2409" s="238" t="s">
        <v>4171</v>
      </c>
      <c r="W2409" s="238" t="s">
        <v>4171</v>
      </c>
      <c r="AB2409" s="238" t="s">
        <v>7213</v>
      </c>
    </row>
    <row r="2410" spans="1:28" x14ac:dyDescent="0.2">
      <c r="A2410" s="238">
        <v>337845</v>
      </c>
      <c r="B2410" s="238" t="s">
        <v>3784</v>
      </c>
      <c r="C2410" s="238" t="s">
        <v>524</v>
      </c>
      <c r="D2410" s="238" t="s">
        <v>229</v>
      </c>
      <c r="H2410" s="238"/>
      <c r="I2410" s="238" t="s">
        <v>4111</v>
      </c>
      <c r="N2410" s="238">
        <v>2000</v>
      </c>
      <c r="V2410" s="238" t="s">
        <v>4171</v>
      </c>
      <c r="W2410" s="238" t="s">
        <v>4171</v>
      </c>
    </row>
    <row r="2411" spans="1:28" x14ac:dyDescent="0.2">
      <c r="A2411" s="238">
        <v>335368</v>
      </c>
      <c r="B2411" s="238" t="s">
        <v>2972</v>
      </c>
      <c r="C2411" s="238" t="s">
        <v>760</v>
      </c>
      <c r="D2411" s="238" t="s">
        <v>229</v>
      </c>
      <c r="H2411" s="238"/>
      <c r="I2411" s="238" t="s">
        <v>4111</v>
      </c>
      <c r="N2411" s="238">
        <v>2000</v>
      </c>
      <c r="U2411" s="238" t="s">
        <v>4171</v>
      </c>
      <c r="V2411" s="238" t="s">
        <v>4171</v>
      </c>
      <c r="W2411" s="238" t="s">
        <v>4171</v>
      </c>
    </row>
    <row r="2412" spans="1:28" x14ac:dyDescent="0.2">
      <c r="A2412" s="238">
        <v>338197</v>
      </c>
      <c r="B2412" s="238" t="s">
        <v>3956</v>
      </c>
      <c r="C2412" s="238" t="s">
        <v>3957</v>
      </c>
      <c r="D2412" s="238" t="s">
        <v>229</v>
      </c>
      <c r="H2412" s="238"/>
      <c r="I2412" s="238" t="s">
        <v>4111</v>
      </c>
      <c r="N2412" s="238">
        <v>2000</v>
      </c>
      <c r="V2412" s="238" t="s">
        <v>4171</v>
      </c>
      <c r="W2412" s="238" t="s">
        <v>4171</v>
      </c>
    </row>
    <row r="2413" spans="1:28" x14ac:dyDescent="0.2">
      <c r="A2413" s="238">
        <v>336359</v>
      </c>
      <c r="B2413" s="238" t="s">
        <v>2083</v>
      </c>
      <c r="C2413" s="238" t="s">
        <v>1335</v>
      </c>
      <c r="D2413" s="238" t="s">
        <v>229</v>
      </c>
      <c r="H2413" s="238"/>
      <c r="I2413" s="238" t="s">
        <v>4111</v>
      </c>
      <c r="N2413" s="238">
        <v>2000</v>
      </c>
      <c r="U2413" s="238" t="s">
        <v>4171</v>
      </c>
      <c r="V2413" s="238" t="s">
        <v>4171</v>
      </c>
      <c r="W2413" s="238" t="s">
        <v>4171</v>
      </c>
    </row>
    <row r="2414" spans="1:28" x14ac:dyDescent="0.2">
      <c r="A2414" s="238">
        <v>335376</v>
      </c>
      <c r="B2414" s="238" t="s">
        <v>1847</v>
      </c>
      <c r="C2414" s="238" t="s">
        <v>1848</v>
      </c>
      <c r="D2414" s="238" t="s">
        <v>229</v>
      </c>
      <c r="H2414" s="238"/>
      <c r="I2414" s="238" t="s">
        <v>4111</v>
      </c>
      <c r="N2414" s="238">
        <v>2000</v>
      </c>
      <c r="V2414" s="238" t="s">
        <v>4171</v>
      </c>
      <c r="W2414" s="238" t="s">
        <v>4171</v>
      </c>
    </row>
    <row r="2415" spans="1:28" x14ac:dyDescent="0.2">
      <c r="A2415" s="238">
        <v>338565</v>
      </c>
      <c r="B2415" s="238" t="s">
        <v>4806</v>
      </c>
      <c r="C2415" s="238" t="s">
        <v>196</v>
      </c>
      <c r="D2415" s="238" t="s">
        <v>229</v>
      </c>
      <c r="E2415" s="238" t="s">
        <v>66</v>
      </c>
      <c r="F2415" s="239">
        <v>31674</v>
      </c>
      <c r="G2415" s="238" t="s">
        <v>84</v>
      </c>
      <c r="H2415" s="238" t="s">
        <v>6077</v>
      </c>
      <c r="I2415" s="238" t="s">
        <v>4111</v>
      </c>
      <c r="J2415" s="238" t="s">
        <v>87</v>
      </c>
      <c r="K2415" s="238">
        <v>2007</v>
      </c>
      <c r="L2415" s="238" t="s">
        <v>84</v>
      </c>
      <c r="X2415" s="238" t="s">
        <v>6530</v>
      </c>
      <c r="Y2415" s="238" t="s">
        <v>6531</v>
      </c>
      <c r="Z2415" s="238" t="s">
        <v>5513</v>
      </c>
      <c r="AA2415" s="238" t="s">
        <v>6532</v>
      </c>
    </row>
    <row r="2416" spans="1:28" x14ac:dyDescent="0.2">
      <c r="A2416" s="238">
        <v>327781</v>
      </c>
      <c r="B2416" s="238" t="s">
        <v>1463</v>
      </c>
      <c r="C2416" s="238" t="s">
        <v>196</v>
      </c>
      <c r="D2416" s="238" t="s">
        <v>229</v>
      </c>
      <c r="E2416" s="238" t="s">
        <v>66</v>
      </c>
      <c r="F2416" s="239">
        <v>31067</v>
      </c>
      <c r="G2416" s="238" t="s">
        <v>84</v>
      </c>
      <c r="H2416" s="238" t="s">
        <v>4110</v>
      </c>
      <c r="I2416" s="238" t="s">
        <v>4111</v>
      </c>
      <c r="J2416" s="238" t="s">
        <v>87</v>
      </c>
      <c r="L2416" s="238" t="s">
        <v>84</v>
      </c>
      <c r="X2416" s="238" t="s">
        <v>6030</v>
      </c>
      <c r="Y2416" s="238" t="s">
        <v>6030</v>
      </c>
      <c r="Z2416" s="238" t="s">
        <v>5543</v>
      </c>
      <c r="AA2416" s="238" t="s">
        <v>5948</v>
      </c>
    </row>
    <row r="2417" spans="1:28" x14ac:dyDescent="0.2">
      <c r="A2417" s="238">
        <v>321286</v>
      </c>
      <c r="B2417" s="238" t="s">
        <v>2230</v>
      </c>
      <c r="C2417" s="238" t="s">
        <v>327</v>
      </c>
      <c r="D2417" s="238" t="s">
        <v>229</v>
      </c>
      <c r="H2417" s="238"/>
      <c r="I2417" s="238" t="s">
        <v>4111</v>
      </c>
      <c r="N2417" s="238">
        <v>2000</v>
      </c>
      <c r="S2417" s="238" t="s">
        <v>4171</v>
      </c>
      <c r="T2417" s="238" t="s">
        <v>4171</v>
      </c>
      <c r="U2417" s="238" t="s">
        <v>4171</v>
      </c>
      <c r="V2417" s="238" t="s">
        <v>4171</v>
      </c>
      <c r="W2417" s="238" t="s">
        <v>4171</v>
      </c>
      <c r="AB2417" s="238" t="s">
        <v>7213</v>
      </c>
    </row>
    <row r="2418" spans="1:28" x14ac:dyDescent="0.2">
      <c r="A2418" s="238">
        <v>334602</v>
      </c>
      <c r="B2418" s="238" t="s">
        <v>2645</v>
      </c>
      <c r="C2418" s="238" t="s">
        <v>327</v>
      </c>
      <c r="D2418" s="238" t="s">
        <v>229</v>
      </c>
      <c r="H2418" s="238"/>
      <c r="I2418" s="238" t="s">
        <v>4111</v>
      </c>
      <c r="N2418" s="238">
        <v>2000</v>
      </c>
      <c r="S2418" s="238" t="s">
        <v>4171</v>
      </c>
      <c r="T2418" s="238" t="s">
        <v>4171</v>
      </c>
      <c r="U2418" s="238" t="s">
        <v>4171</v>
      </c>
      <c r="V2418" s="238" t="s">
        <v>4171</v>
      </c>
      <c r="W2418" s="238" t="s">
        <v>4171</v>
      </c>
      <c r="AB2418" s="238" t="s">
        <v>7213</v>
      </c>
    </row>
    <row r="2419" spans="1:28" x14ac:dyDescent="0.2">
      <c r="A2419" s="238">
        <v>334631</v>
      </c>
      <c r="B2419" s="238" t="s">
        <v>4454</v>
      </c>
      <c r="C2419" s="238" t="s">
        <v>327</v>
      </c>
      <c r="D2419" s="238" t="s">
        <v>229</v>
      </c>
      <c r="E2419" s="238" t="s">
        <v>66</v>
      </c>
      <c r="F2419" s="239">
        <v>36161</v>
      </c>
      <c r="G2419" s="238" t="s">
        <v>4608</v>
      </c>
      <c r="H2419" s="238" t="s">
        <v>4110</v>
      </c>
      <c r="I2419" s="238" t="s">
        <v>4111</v>
      </c>
      <c r="J2419" s="238" t="s">
        <v>85</v>
      </c>
      <c r="L2419" s="238" t="s">
        <v>86</v>
      </c>
      <c r="X2419" s="238" t="s">
        <v>5512</v>
      </c>
      <c r="Y2419" s="238" t="s">
        <v>5512</v>
      </c>
      <c r="Z2419" s="238" t="s">
        <v>5513</v>
      </c>
      <c r="AA2419" s="238" t="s">
        <v>5111</v>
      </c>
      <c r="AB2419" s="238" t="s">
        <v>7213</v>
      </c>
    </row>
    <row r="2420" spans="1:28" x14ac:dyDescent="0.2">
      <c r="A2420" s="238">
        <v>337402</v>
      </c>
      <c r="B2420" s="238" t="s">
        <v>3465</v>
      </c>
      <c r="C2420" s="238" t="s">
        <v>452</v>
      </c>
      <c r="D2420" s="238" t="s">
        <v>229</v>
      </c>
      <c r="E2420" s="238" t="s">
        <v>66</v>
      </c>
      <c r="F2420" s="239">
        <v>35094</v>
      </c>
      <c r="G2420" s="238" t="s">
        <v>3752</v>
      </c>
      <c r="H2420" s="238" t="s">
        <v>4110</v>
      </c>
      <c r="I2420" s="238" t="s">
        <v>4111</v>
      </c>
      <c r="J2420" s="238" t="s">
        <v>87</v>
      </c>
      <c r="L2420" s="238" t="s">
        <v>86</v>
      </c>
      <c r="X2420" s="238" t="s">
        <v>6191</v>
      </c>
      <c r="Y2420" s="238" t="s">
        <v>6191</v>
      </c>
      <c r="Z2420" s="238" t="s">
        <v>5513</v>
      </c>
      <c r="AA2420" s="238" t="s">
        <v>5111</v>
      </c>
    </row>
    <row r="2421" spans="1:28" x14ac:dyDescent="0.2">
      <c r="A2421" s="238">
        <v>334500</v>
      </c>
      <c r="B2421" s="238" t="s">
        <v>2616</v>
      </c>
      <c r="C2421" s="238" t="s">
        <v>660</v>
      </c>
      <c r="D2421" s="238" t="s">
        <v>229</v>
      </c>
      <c r="H2421" s="238"/>
      <c r="I2421" s="238" t="s">
        <v>4111</v>
      </c>
      <c r="N2421" s="238">
        <v>2000</v>
      </c>
      <c r="S2421" s="238" t="s">
        <v>4171</v>
      </c>
      <c r="T2421" s="238" t="s">
        <v>4171</v>
      </c>
      <c r="U2421" s="238" t="s">
        <v>4171</v>
      </c>
      <c r="V2421" s="238" t="s">
        <v>4171</v>
      </c>
      <c r="W2421" s="238" t="s">
        <v>4171</v>
      </c>
      <c r="AB2421" s="238" t="s">
        <v>7213</v>
      </c>
    </row>
    <row r="2422" spans="1:28" x14ac:dyDescent="0.2">
      <c r="A2422" s="238">
        <v>336214</v>
      </c>
      <c r="B2422" s="238" t="s">
        <v>2049</v>
      </c>
      <c r="C2422" s="238" t="s">
        <v>360</v>
      </c>
      <c r="D2422" s="238" t="s">
        <v>229</v>
      </c>
      <c r="H2422" s="238"/>
      <c r="I2422" s="238" t="s">
        <v>4111</v>
      </c>
      <c r="N2422" s="238">
        <v>2000</v>
      </c>
      <c r="W2422" s="238" t="s">
        <v>4171</v>
      </c>
    </row>
    <row r="2423" spans="1:28" x14ac:dyDescent="0.2">
      <c r="A2423" s="238">
        <v>335668</v>
      </c>
      <c r="B2423" s="238" t="s">
        <v>3060</v>
      </c>
      <c r="C2423" s="238" t="s">
        <v>250</v>
      </c>
      <c r="D2423" s="238" t="s">
        <v>229</v>
      </c>
      <c r="H2423" s="238"/>
      <c r="I2423" s="238" t="s">
        <v>4111</v>
      </c>
      <c r="N2423" s="238">
        <v>2000</v>
      </c>
      <c r="U2423" s="238" t="s">
        <v>4171</v>
      </c>
      <c r="V2423" s="238" t="s">
        <v>4171</v>
      </c>
      <c r="W2423" s="238" t="s">
        <v>4171</v>
      </c>
    </row>
    <row r="2424" spans="1:28" x14ac:dyDescent="0.2">
      <c r="A2424" s="238">
        <v>333959</v>
      </c>
      <c r="B2424" s="238" t="s">
        <v>1351</v>
      </c>
      <c r="C2424" s="238" t="s">
        <v>1135</v>
      </c>
      <c r="D2424" s="238" t="s">
        <v>229</v>
      </c>
      <c r="H2424" s="238"/>
      <c r="I2424" s="238" t="s">
        <v>4111</v>
      </c>
      <c r="N2424" s="238">
        <v>2000</v>
      </c>
      <c r="V2424" s="238" t="s">
        <v>4171</v>
      </c>
      <c r="W2424" s="238" t="s">
        <v>4171</v>
      </c>
    </row>
    <row r="2425" spans="1:28" x14ac:dyDescent="0.2">
      <c r="A2425" s="238">
        <v>334520</v>
      </c>
      <c r="B2425" s="238" t="s">
        <v>4426</v>
      </c>
      <c r="C2425" s="238" t="s">
        <v>205</v>
      </c>
      <c r="D2425" s="238" t="s">
        <v>229</v>
      </c>
      <c r="H2425" s="238"/>
      <c r="I2425" s="238" t="s">
        <v>4111</v>
      </c>
      <c r="N2425" s="238">
        <v>2000</v>
      </c>
      <c r="V2425" s="238" t="s">
        <v>4171</v>
      </c>
      <c r="AB2425" s="238" t="s">
        <v>7214</v>
      </c>
    </row>
    <row r="2426" spans="1:28" x14ac:dyDescent="0.2">
      <c r="A2426" s="238">
        <v>338245</v>
      </c>
      <c r="B2426" s="238" t="s">
        <v>3977</v>
      </c>
      <c r="C2426" s="238" t="s">
        <v>3978</v>
      </c>
      <c r="D2426" s="238" t="s">
        <v>3690</v>
      </c>
      <c r="E2426" s="238" t="s">
        <v>65</v>
      </c>
      <c r="F2426" s="239">
        <v>34700</v>
      </c>
      <c r="G2426" s="238" t="s">
        <v>84</v>
      </c>
      <c r="H2426" s="238" t="s">
        <v>4110</v>
      </c>
      <c r="I2426" s="238" t="s">
        <v>4111</v>
      </c>
      <c r="J2426" s="238" t="s">
        <v>87</v>
      </c>
      <c r="L2426" s="238" t="s">
        <v>84</v>
      </c>
      <c r="X2426" s="238" t="s">
        <v>6376</v>
      </c>
      <c r="Y2426" s="238" t="s">
        <v>6376</v>
      </c>
      <c r="Z2426" s="238" t="s">
        <v>5543</v>
      </c>
      <c r="AA2426" s="238" t="s">
        <v>5112</v>
      </c>
    </row>
    <row r="2427" spans="1:28" x14ac:dyDescent="0.2">
      <c r="A2427" s="238">
        <v>321729</v>
      </c>
      <c r="B2427" s="238" t="s">
        <v>2234</v>
      </c>
      <c r="C2427" s="238" t="s">
        <v>260</v>
      </c>
      <c r="D2427" s="238" t="s">
        <v>234</v>
      </c>
      <c r="H2427" s="238"/>
      <c r="I2427" s="238" t="s">
        <v>4111</v>
      </c>
      <c r="N2427" s="238">
        <v>2000</v>
      </c>
      <c r="S2427" s="238" t="s">
        <v>4171</v>
      </c>
      <c r="T2427" s="238" t="s">
        <v>4171</v>
      </c>
      <c r="U2427" s="238" t="s">
        <v>4171</v>
      </c>
      <c r="V2427" s="238" t="s">
        <v>4171</v>
      </c>
      <c r="W2427" s="238" t="s">
        <v>4171</v>
      </c>
      <c r="AB2427" s="238" t="s">
        <v>7213</v>
      </c>
    </row>
    <row r="2428" spans="1:28" x14ac:dyDescent="0.2">
      <c r="A2428" s="238">
        <v>333266</v>
      </c>
      <c r="B2428" s="238" t="s">
        <v>1108</v>
      </c>
      <c r="C2428" s="238" t="s">
        <v>260</v>
      </c>
      <c r="D2428" s="238" t="s">
        <v>234</v>
      </c>
      <c r="H2428" s="238"/>
      <c r="I2428" s="238" t="s">
        <v>4111</v>
      </c>
      <c r="N2428" s="238">
        <v>2000</v>
      </c>
      <c r="V2428" s="238" t="s">
        <v>4171</v>
      </c>
      <c r="W2428" s="238" t="s">
        <v>4171</v>
      </c>
      <c r="AB2428" s="238" t="s">
        <v>7213</v>
      </c>
    </row>
    <row r="2429" spans="1:28" x14ac:dyDescent="0.2">
      <c r="A2429" s="238">
        <v>338103</v>
      </c>
      <c r="B2429" s="238" t="s">
        <v>3909</v>
      </c>
      <c r="C2429" s="238" t="s">
        <v>484</v>
      </c>
      <c r="D2429" s="238" t="s">
        <v>234</v>
      </c>
      <c r="H2429" s="238"/>
      <c r="I2429" s="238" t="s">
        <v>4111</v>
      </c>
      <c r="X2429" s="238" t="s">
        <v>5121</v>
      </c>
      <c r="Y2429" s="238" t="s">
        <v>5121</v>
      </c>
    </row>
    <row r="2430" spans="1:28" x14ac:dyDescent="0.2">
      <c r="A2430" s="238">
        <v>336616</v>
      </c>
      <c r="B2430" s="238" t="s">
        <v>3329</v>
      </c>
      <c r="C2430" s="238" t="s">
        <v>4730</v>
      </c>
      <c r="D2430" s="238" t="s">
        <v>234</v>
      </c>
      <c r="H2430" s="238"/>
      <c r="I2430" s="238" t="s">
        <v>4111</v>
      </c>
      <c r="N2430" s="238">
        <v>2000</v>
      </c>
      <c r="W2430" s="238" t="s">
        <v>4171</v>
      </c>
    </row>
    <row r="2431" spans="1:28" x14ac:dyDescent="0.2">
      <c r="A2431" s="238">
        <v>338126</v>
      </c>
      <c r="B2431" s="238" t="s">
        <v>3920</v>
      </c>
      <c r="C2431" s="238" t="s">
        <v>406</v>
      </c>
      <c r="D2431" s="238" t="s">
        <v>261</v>
      </c>
      <c r="H2431" s="238"/>
      <c r="I2431" s="238" t="s">
        <v>4111</v>
      </c>
      <c r="N2431" s="238">
        <v>2000</v>
      </c>
      <c r="V2431" s="238" t="s">
        <v>4171</v>
      </c>
      <c r="W2431" s="238" t="s">
        <v>4171</v>
      </c>
    </row>
    <row r="2432" spans="1:28" x14ac:dyDescent="0.2">
      <c r="A2432" s="238">
        <v>338765</v>
      </c>
      <c r="B2432" s="238" t="s">
        <v>4975</v>
      </c>
      <c r="C2432" s="238" t="s">
        <v>379</v>
      </c>
      <c r="D2432" s="238" t="s">
        <v>261</v>
      </c>
      <c r="E2432" s="238" t="s">
        <v>65</v>
      </c>
      <c r="F2432" s="239">
        <v>35091</v>
      </c>
      <c r="G2432" s="238" t="s">
        <v>6947</v>
      </c>
      <c r="H2432" s="238" t="s">
        <v>4110</v>
      </c>
      <c r="I2432" s="238" t="s">
        <v>4111</v>
      </c>
      <c r="J2432" s="238" t="s">
        <v>87</v>
      </c>
      <c r="K2432" s="238">
        <v>2013</v>
      </c>
      <c r="L2432" s="238" t="s">
        <v>86</v>
      </c>
      <c r="X2432" s="238" t="s">
        <v>6948</v>
      </c>
      <c r="Y2432" s="238" t="s">
        <v>6949</v>
      </c>
      <c r="Z2432" s="238" t="s">
        <v>5873</v>
      </c>
      <c r="AA2432" s="238" t="s">
        <v>5114</v>
      </c>
    </row>
    <row r="2433" spans="1:28" x14ac:dyDescent="0.2">
      <c r="A2433" s="238">
        <v>335992</v>
      </c>
      <c r="B2433" s="238" t="s">
        <v>1990</v>
      </c>
      <c r="C2433" s="238" t="s">
        <v>352</v>
      </c>
      <c r="D2433" s="238" t="s">
        <v>261</v>
      </c>
      <c r="E2433" s="238" t="s">
        <v>65</v>
      </c>
      <c r="F2433" s="239">
        <v>35172</v>
      </c>
      <c r="G2433" s="238" t="s">
        <v>5726</v>
      </c>
      <c r="H2433" s="238" t="s">
        <v>4110</v>
      </c>
      <c r="I2433" s="238" t="s">
        <v>4111</v>
      </c>
      <c r="J2433" s="238" t="s">
        <v>87</v>
      </c>
      <c r="L2433" s="238" t="s">
        <v>100</v>
      </c>
      <c r="X2433" s="238" t="s">
        <v>5727</v>
      </c>
      <c r="Y2433" s="238" t="s">
        <v>5727</v>
      </c>
      <c r="Z2433" s="238" t="s">
        <v>5728</v>
      </c>
      <c r="AA2433" s="238" t="s">
        <v>5193</v>
      </c>
    </row>
    <row r="2434" spans="1:28" x14ac:dyDescent="0.2">
      <c r="A2434" s="238">
        <v>335088</v>
      </c>
      <c r="B2434" s="238" t="s">
        <v>563</v>
      </c>
      <c r="C2434" s="238" t="s">
        <v>496</v>
      </c>
      <c r="D2434" s="238" t="s">
        <v>261</v>
      </c>
      <c r="H2434" s="238"/>
      <c r="I2434" s="238" t="s">
        <v>4111</v>
      </c>
      <c r="N2434" s="238">
        <v>2000</v>
      </c>
      <c r="U2434" s="238" t="s">
        <v>4171</v>
      </c>
      <c r="V2434" s="238" t="s">
        <v>4171</v>
      </c>
      <c r="W2434" s="238" t="s">
        <v>4171</v>
      </c>
    </row>
    <row r="2435" spans="1:28" x14ac:dyDescent="0.2">
      <c r="A2435" s="238">
        <v>332197</v>
      </c>
      <c r="B2435" s="238" t="s">
        <v>1531</v>
      </c>
      <c r="C2435" s="238" t="s">
        <v>195</v>
      </c>
      <c r="D2435" s="238" t="s">
        <v>261</v>
      </c>
      <c r="H2435" s="238"/>
      <c r="I2435" s="238" t="s">
        <v>4111</v>
      </c>
      <c r="N2435" s="238">
        <v>2000</v>
      </c>
      <c r="T2435" s="238" t="s">
        <v>4171</v>
      </c>
      <c r="U2435" s="238" t="s">
        <v>4171</v>
      </c>
      <c r="V2435" s="238" t="s">
        <v>4171</v>
      </c>
      <c r="W2435" s="238" t="s">
        <v>4171</v>
      </c>
    </row>
    <row r="2436" spans="1:28" x14ac:dyDescent="0.2">
      <c r="A2436" s="238">
        <v>338763</v>
      </c>
      <c r="B2436" s="238" t="s">
        <v>4974</v>
      </c>
      <c r="C2436" s="238" t="s">
        <v>196</v>
      </c>
      <c r="D2436" s="238" t="s">
        <v>261</v>
      </c>
      <c r="E2436" s="238" t="s">
        <v>65</v>
      </c>
      <c r="F2436" s="239">
        <v>31638</v>
      </c>
      <c r="G2436" s="238" t="s">
        <v>5593</v>
      </c>
      <c r="H2436" s="238" t="s">
        <v>4110</v>
      </c>
      <c r="I2436" s="238" t="s">
        <v>4111</v>
      </c>
      <c r="J2436" s="238" t="s">
        <v>85</v>
      </c>
      <c r="K2436" s="238">
        <v>2005</v>
      </c>
      <c r="L2436" s="238" t="s">
        <v>84</v>
      </c>
      <c r="X2436" s="238" t="s">
        <v>6945</v>
      </c>
      <c r="Y2436" s="238" t="s">
        <v>6493</v>
      </c>
      <c r="Z2436" s="238" t="s">
        <v>6946</v>
      </c>
      <c r="AA2436" s="238" t="s">
        <v>5123</v>
      </c>
    </row>
    <row r="2437" spans="1:28" x14ac:dyDescent="0.2">
      <c r="A2437" s="238">
        <v>336024</v>
      </c>
      <c r="B2437" s="238" t="s">
        <v>3162</v>
      </c>
      <c r="C2437" s="238" t="s">
        <v>273</v>
      </c>
      <c r="D2437" s="238" t="s">
        <v>261</v>
      </c>
      <c r="H2437" s="238"/>
      <c r="I2437" s="238" t="s">
        <v>4111</v>
      </c>
      <c r="N2437" s="238">
        <v>2000</v>
      </c>
      <c r="U2437" s="238" t="s">
        <v>4171</v>
      </c>
      <c r="V2437" s="238" t="s">
        <v>4171</v>
      </c>
      <c r="W2437" s="238" t="s">
        <v>4171</v>
      </c>
    </row>
    <row r="2438" spans="1:28" x14ac:dyDescent="0.2">
      <c r="A2438" s="238">
        <v>338695</v>
      </c>
      <c r="B2438" s="238" t="s">
        <v>4666</v>
      </c>
      <c r="C2438" s="238" t="s">
        <v>309</v>
      </c>
      <c r="D2438" s="238" t="s">
        <v>261</v>
      </c>
      <c r="E2438" s="238" t="s">
        <v>65</v>
      </c>
      <c r="F2438" s="239">
        <v>28235</v>
      </c>
      <c r="G2438" s="238" t="s">
        <v>4022</v>
      </c>
      <c r="H2438" s="238" t="s">
        <v>4110</v>
      </c>
      <c r="I2438" s="238" t="s">
        <v>4111</v>
      </c>
      <c r="X2438" s="238" t="s">
        <v>5245</v>
      </c>
      <c r="Y2438" s="238" t="s">
        <v>5246</v>
      </c>
      <c r="Z2438" s="238" t="s">
        <v>5247</v>
      </c>
      <c r="AA2438" s="238" t="s">
        <v>5248</v>
      </c>
    </row>
    <row r="2439" spans="1:28" x14ac:dyDescent="0.2">
      <c r="A2439" s="238">
        <v>311405</v>
      </c>
      <c r="B2439" s="238" t="s">
        <v>439</v>
      </c>
      <c r="C2439" s="238" t="s">
        <v>267</v>
      </c>
      <c r="D2439" s="238" t="s">
        <v>440</v>
      </c>
      <c r="H2439" s="238"/>
      <c r="I2439" s="238" t="s">
        <v>4111</v>
      </c>
      <c r="N2439" s="238">
        <v>2000</v>
      </c>
      <c r="V2439" s="238" t="s">
        <v>4171</v>
      </c>
      <c r="W2439" s="238" t="s">
        <v>4171</v>
      </c>
      <c r="AB2439" s="238" t="s">
        <v>7213</v>
      </c>
    </row>
    <row r="2440" spans="1:28" x14ac:dyDescent="0.2">
      <c r="A2440" s="238">
        <v>337585</v>
      </c>
      <c r="B2440" s="238" t="s">
        <v>3656</v>
      </c>
      <c r="C2440" s="238" t="s">
        <v>388</v>
      </c>
      <c r="D2440" s="238" t="s">
        <v>314</v>
      </c>
      <c r="H2440" s="238"/>
      <c r="I2440" s="238" t="s">
        <v>4111</v>
      </c>
      <c r="N2440" s="238">
        <v>2000</v>
      </c>
      <c r="V2440" s="238" t="s">
        <v>4171</v>
      </c>
      <c r="W2440" s="238" t="s">
        <v>4171</v>
      </c>
    </row>
    <row r="2441" spans="1:28" x14ac:dyDescent="0.2">
      <c r="A2441" s="238">
        <v>333038</v>
      </c>
      <c r="B2441" s="238" t="s">
        <v>2428</v>
      </c>
      <c r="C2441" s="238" t="s">
        <v>2045</v>
      </c>
      <c r="D2441" s="238" t="s">
        <v>314</v>
      </c>
      <c r="H2441" s="238"/>
      <c r="I2441" s="238" t="s">
        <v>4111</v>
      </c>
      <c r="N2441" s="238">
        <v>2000</v>
      </c>
      <c r="S2441" s="238" t="s">
        <v>4171</v>
      </c>
      <c r="T2441" s="238" t="s">
        <v>4171</v>
      </c>
      <c r="U2441" s="238" t="s">
        <v>4171</v>
      </c>
      <c r="V2441" s="238" t="s">
        <v>4171</v>
      </c>
      <c r="W2441" s="238" t="s">
        <v>4171</v>
      </c>
      <c r="AB2441" s="238" t="s">
        <v>7213</v>
      </c>
    </row>
    <row r="2442" spans="1:28" x14ac:dyDescent="0.2">
      <c r="A2442" s="238">
        <v>330556</v>
      </c>
      <c r="B2442" s="238" t="s">
        <v>1501</v>
      </c>
      <c r="C2442" s="238" t="s">
        <v>475</v>
      </c>
      <c r="D2442" s="238" t="s">
        <v>314</v>
      </c>
      <c r="H2442" s="238"/>
      <c r="I2442" s="238" t="s">
        <v>4111</v>
      </c>
      <c r="N2442" s="238">
        <v>2000</v>
      </c>
      <c r="T2442" s="238" t="s">
        <v>4171</v>
      </c>
      <c r="U2442" s="238" t="s">
        <v>4171</v>
      </c>
      <c r="V2442" s="238" t="s">
        <v>4171</v>
      </c>
      <c r="W2442" s="238" t="s">
        <v>4171</v>
      </c>
      <c r="AB2442" s="238" t="s">
        <v>7213</v>
      </c>
    </row>
    <row r="2443" spans="1:28" x14ac:dyDescent="0.2">
      <c r="A2443" s="238">
        <v>338706</v>
      </c>
      <c r="B2443" s="238" t="s">
        <v>4928</v>
      </c>
      <c r="C2443" s="238" t="s">
        <v>235</v>
      </c>
      <c r="D2443" s="238" t="s">
        <v>314</v>
      </c>
      <c r="E2443" s="238" t="s">
        <v>65</v>
      </c>
      <c r="F2443" s="239">
        <v>30958</v>
      </c>
      <c r="G2443" s="238" t="s">
        <v>84</v>
      </c>
      <c r="H2443" s="238" t="s">
        <v>4110</v>
      </c>
      <c r="I2443" s="238" t="s">
        <v>4111</v>
      </c>
      <c r="J2443" s="238" t="s">
        <v>85</v>
      </c>
      <c r="K2443" s="238">
        <v>2003</v>
      </c>
      <c r="L2443" s="238" t="s">
        <v>84</v>
      </c>
      <c r="X2443" s="238" t="s">
        <v>6830</v>
      </c>
      <c r="Y2443" s="238" t="s">
        <v>6831</v>
      </c>
      <c r="Z2443" s="238" t="s">
        <v>5914</v>
      </c>
      <c r="AA2443" s="238" t="s">
        <v>6832</v>
      </c>
    </row>
    <row r="2444" spans="1:28" x14ac:dyDescent="0.2">
      <c r="A2444" s="238">
        <v>332364</v>
      </c>
      <c r="B2444" s="238" t="s">
        <v>766</v>
      </c>
      <c r="C2444" s="238" t="s">
        <v>267</v>
      </c>
      <c r="D2444" s="238" t="s">
        <v>314</v>
      </c>
      <c r="H2444" s="238"/>
      <c r="I2444" s="238" t="s">
        <v>4111</v>
      </c>
      <c r="N2444" s="238">
        <v>2000</v>
      </c>
      <c r="S2444" s="238" t="s">
        <v>4171</v>
      </c>
      <c r="T2444" s="238" t="s">
        <v>4171</v>
      </c>
      <c r="U2444" s="238" t="s">
        <v>4171</v>
      </c>
      <c r="V2444" s="238" t="s">
        <v>4171</v>
      </c>
      <c r="W2444" s="238" t="s">
        <v>4171</v>
      </c>
      <c r="AB2444" s="238" t="s">
        <v>7213</v>
      </c>
    </row>
    <row r="2445" spans="1:28" x14ac:dyDescent="0.2">
      <c r="A2445" s="238">
        <v>330520</v>
      </c>
      <c r="B2445" s="238" t="s">
        <v>4427</v>
      </c>
      <c r="C2445" s="238" t="s">
        <v>569</v>
      </c>
      <c r="D2445" s="238" t="s">
        <v>314</v>
      </c>
      <c r="H2445" s="238"/>
      <c r="I2445" s="238" t="s">
        <v>4111</v>
      </c>
      <c r="N2445" s="238">
        <v>2000</v>
      </c>
      <c r="T2445" s="238" t="s">
        <v>4171</v>
      </c>
      <c r="U2445" s="238" t="s">
        <v>4171</v>
      </c>
      <c r="V2445" s="238" t="s">
        <v>4171</v>
      </c>
      <c r="AB2445" s="238" t="s">
        <v>7214</v>
      </c>
    </row>
    <row r="2446" spans="1:28" x14ac:dyDescent="0.2">
      <c r="A2446" s="238">
        <v>323927</v>
      </c>
      <c r="B2446" s="238" t="s">
        <v>2254</v>
      </c>
      <c r="C2446" s="238" t="s">
        <v>600</v>
      </c>
      <c r="D2446" s="238" t="s">
        <v>314</v>
      </c>
      <c r="H2446" s="238"/>
      <c r="I2446" s="238" t="s">
        <v>4111</v>
      </c>
      <c r="N2446" s="238">
        <v>2000</v>
      </c>
      <c r="S2446" s="238" t="s">
        <v>4171</v>
      </c>
      <c r="T2446" s="238" t="s">
        <v>4171</v>
      </c>
      <c r="U2446" s="238" t="s">
        <v>4171</v>
      </c>
      <c r="V2446" s="238" t="s">
        <v>4171</v>
      </c>
      <c r="W2446" s="238" t="s">
        <v>4171</v>
      </c>
      <c r="AB2446" s="238" t="s">
        <v>7213</v>
      </c>
    </row>
    <row r="2447" spans="1:28" x14ac:dyDescent="0.2">
      <c r="A2447" s="238">
        <v>334725</v>
      </c>
      <c r="B2447" s="238" t="s">
        <v>2671</v>
      </c>
      <c r="C2447" s="238" t="s">
        <v>552</v>
      </c>
      <c r="D2447" s="238" t="s">
        <v>314</v>
      </c>
      <c r="H2447" s="238"/>
      <c r="I2447" s="238" t="s">
        <v>4111</v>
      </c>
      <c r="N2447" s="238">
        <v>2000</v>
      </c>
      <c r="S2447" s="238" t="s">
        <v>4171</v>
      </c>
      <c r="T2447" s="238" t="s">
        <v>4171</v>
      </c>
      <c r="U2447" s="238" t="s">
        <v>4171</v>
      </c>
      <c r="V2447" s="238" t="s">
        <v>4171</v>
      </c>
      <c r="W2447" s="238" t="s">
        <v>4171</v>
      </c>
      <c r="AB2447" s="238" t="s">
        <v>7213</v>
      </c>
    </row>
    <row r="2448" spans="1:28" x14ac:dyDescent="0.2">
      <c r="A2448" s="238">
        <v>338152</v>
      </c>
      <c r="B2448" s="238" t="s">
        <v>3933</v>
      </c>
      <c r="C2448" s="238" t="s">
        <v>621</v>
      </c>
      <c r="D2448" s="238" t="s">
        <v>314</v>
      </c>
      <c r="H2448" s="238"/>
      <c r="I2448" s="238" t="s">
        <v>4111</v>
      </c>
      <c r="N2448" s="238">
        <v>2000</v>
      </c>
      <c r="W2448" s="238" t="s">
        <v>4171</v>
      </c>
    </row>
    <row r="2449" spans="1:28" x14ac:dyDescent="0.2">
      <c r="A2449" s="238">
        <v>338811</v>
      </c>
      <c r="B2449" s="238" t="s">
        <v>4684</v>
      </c>
      <c r="C2449" s="238" t="s">
        <v>198</v>
      </c>
      <c r="D2449" s="238" t="s">
        <v>314</v>
      </c>
      <c r="E2449" s="238" t="s">
        <v>66</v>
      </c>
      <c r="F2449" s="239">
        <v>33145</v>
      </c>
      <c r="G2449" s="238" t="s">
        <v>84</v>
      </c>
      <c r="H2449" s="238" t="s">
        <v>4110</v>
      </c>
      <c r="I2449" s="238" t="s">
        <v>4111</v>
      </c>
      <c r="J2449" s="238" t="s">
        <v>87</v>
      </c>
      <c r="K2449" s="238">
        <v>2010</v>
      </c>
      <c r="L2449" s="238" t="s">
        <v>84</v>
      </c>
      <c r="X2449" s="238" t="s">
        <v>5304</v>
      </c>
      <c r="Y2449" s="238" t="s">
        <v>5280</v>
      </c>
      <c r="Z2449" s="238" t="s">
        <v>5305</v>
      </c>
      <c r="AA2449" s="238" t="s">
        <v>5306</v>
      </c>
    </row>
    <row r="2450" spans="1:28" x14ac:dyDescent="0.2">
      <c r="A2450" s="238">
        <v>335391</v>
      </c>
      <c r="B2450" s="238" t="s">
        <v>877</v>
      </c>
      <c r="C2450" s="238" t="s">
        <v>198</v>
      </c>
      <c r="D2450" s="238" t="s">
        <v>314</v>
      </c>
      <c r="E2450" s="238" t="s">
        <v>65</v>
      </c>
      <c r="F2450" s="239">
        <v>33615</v>
      </c>
      <c r="G2450" s="238" t="s">
        <v>84</v>
      </c>
      <c r="H2450" s="238" t="s">
        <v>4110</v>
      </c>
      <c r="I2450" s="238" t="s">
        <v>4111</v>
      </c>
      <c r="J2450" s="238" t="s">
        <v>87</v>
      </c>
      <c r="L2450" s="238" t="s">
        <v>84</v>
      </c>
      <c r="X2450" s="238" t="s">
        <v>6098</v>
      </c>
      <c r="Y2450" s="238" t="s">
        <v>6098</v>
      </c>
      <c r="Z2450" s="238" t="s">
        <v>5523</v>
      </c>
      <c r="AA2450" s="238" t="s">
        <v>5111</v>
      </c>
    </row>
    <row r="2451" spans="1:28" x14ac:dyDescent="0.2">
      <c r="A2451" s="238">
        <v>336477</v>
      </c>
      <c r="B2451" s="238" t="s">
        <v>3300</v>
      </c>
      <c r="C2451" s="238" t="s">
        <v>340</v>
      </c>
      <c r="D2451" s="238" t="s">
        <v>314</v>
      </c>
      <c r="H2451" s="238"/>
      <c r="I2451" s="238" t="s">
        <v>4111</v>
      </c>
      <c r="N2451" s="238">
        <v>2000</v>
      </c>
      <c r="U2451" s="238" t="s">
        <v>4171</v>
      </c>
      <c r="V2451" s="238" t="s">
        <v>4171</v>
      </c>
      <c r="W2451" s="238" t="s">
        <v>4171</v>
      </c>
    </row>
    <row r="2452" spans="1:28" x14ac:dyDescent="0.2">
      <c r="A2452" s="238">
        <v>331491</v>
      </c>
      <c r="B2452" s="238" t="s">
        <v>1286</v>
      </c>
      <c r="C2452" s="238" t="s">
        <v>195</v>
      </c>
      <c r="D2452" s="238" t="s">
        <v>314</v>
      </c>
      <c r="H2452" s="238"/>
      <c r="I2452" s="238" t="s">
        <v>4111</v>
      </c>
      <c r="N2452" s="238">
        <v>2000</v>
      </c>
      <c r="U2452" s="238" t="s">
        <v>4171</v>
      </c>
      <c r="V2452" s="238" t="s">
        <v>4171</v>
      </c>
      <c r="W2452" s="238" t="s">
        <v>4171</v>
      </c>
      <c r="AB2452" s="238" t="s">
        <v>7213</v>
      </c>
    </row>
    <row r="2453" spans="1:28" x14ac:dyDescent="0.2">
      <c r="A2453" s="238">
        <v>337021</v>
      </c>
      <c r="B2453" s="238" t="s">
        <v>2185</v>
      </c>
      <c r="C2453" s="238" t="s">
        <v>195</v>
      </c>
      <c r="D2453" s="238" t="s">
        <v>314</v>
      </c>
      <c r="E2453" s="238" t="s">
        <v>65</v>
      </c>
      <c r="F2453" s="239">
        <v>35465</v>
      </c>
      <c r="G2453" s="238" t="s">
        <v>5822</v>
      </c>
      <c r="H2453" s="238" t="s">
        <v>4110</v>
      </c>
      <c r="I2453" s="238" t="s">
        <v>4111</v>
      </c>
      <c r="J2453" s="238" t="s">
        <v>87</v>
      </c>
      <c r="L2453" s="238" t="s">
        <v>99</v>
      </c>
      <c r="X2453" s="238" t="s">
        <v>5823</v>
      </c>
      <c r="Y2453" s="238" t="s">
        <v>5823</v>
      </c>
      <c r="Z2453" s="238" t="s">
        <v>5824</v>
      </c>
      <c r="AA2453" s="238" t="s">
        <v>5825</v>
      </c>
    </row>
    <row r="2454" spans="1:28" x14ac:dyDescent="0.2">
      <c r="A2454" s="238">
        <v>332224</v>
      </c>
      <c r="B2454" s="238" t="s">
        <v>4333</v>
      </c>
      <c r="C2454" s="238" t="s">
        <v>195</v>
      </c>
      <c r="D2454" s="238" t="s">
        <v>314</v>
      </c>
      <c r="E2454" s="238" t="s">
        <v>65</v>
      </c>
      <c r="G2454" s="238" t="s">
        <v>84</v>
      </c>
      <c r="H2454" s="238"/>
      <c r="I2454" s="238" t="s">
        <v>4111</v>
      </c>
      <c r="AB2454" s="238" t="s">
        <v>7213</v>
      </c>
    </row>
    <row r="2455" spans="1:28" x14ac:dyDescent="0.2">
      <c r="A2455" s="238">
        <v>338742</v>
      </c>
      <c r="B2455" s="238" t="s">
        <v>4962</v>
      </c>
      <c r="C2455" s="238" t="s">
        <v>4963</v>
      </c>
      <c r="D2455" s="238" t="s">
        <v>314</v>
      </c>
      <c r="E2455" s="238" t="s">
        <v>65</v>
      </c>
      <c r="F2455" s="239">
        <v>34147</v>
      </c>
      <c r="G2455" s="238" t="s">
        <v>5124</v>
      </c>
      <c r="H2455" s="238" t="s">
        <v>4110</v>
      </c>
      <c r="I2455" s="238" t="s">
        <v>4111</v>
      </c>
      <c r="J2455" s="238" t="s">
        <v>87</v>
      </c>
      <c r="K2455" s="238">
        <v>2013</v>
      </c>
      <c r="L2455" s="238" t="s">
        <v>84</v>
      </c>
      <c r="X2455" s="238" t="s">
        <v>6906</v>
      </c>
      <c r="Y2455" s="238" t="s">
        <v>6907</v>
      </c>
      <c r="Z2455" s="238" t="s">
        <v>5305</v>
      </c>
      <c r="AA2455" s="238" t="s">
        <v>5123</v>
      </c>
    </row>
    <row r="2456" spans="1:28" x14ac:dyDescent="0.2">
      <c r="A2456" s="238">
        <v>335560</v>
      </c>
      <c r="B2456" s="238" t="s">
        <v>3030</v>
      </c>
      <c r="C2456" s="238" t="s">
        <v>196</v>
      </c>
      <c r="D2456" s="238" t="s">
        <v>314</v>
      </c>
      <c r="E2456" s="238" t="s">
        <v>66</v>
      </c>
      <c r="F2456" s="239">
        <v>35431</v>
      </c>
      <c r="G2456" s="238" t="s">
        <v>6102</v>
      </c>
      <c r="H2456" s="238" t="s">
        <v>4110</v>
      </c>
      <c r="I2456" s="238" t="s">
        <v>4111</v>
      </c>
      <c r="J2456" s="238" t="s">
        <v>87</v>
      </c>
      <c r="L2456" s="238" t="s">
        <v>99</v>
      </c>
      <c r="X2456" s="238" t="s">
        <v>6103</v>
      </c>
      <c r="Y2456" s="238" t="s">
        <v>6103</v>
      </c>
      <c r="Z2456" s="238" t="s">
        <v>5305</v>
      </c>
      <c r="AA2456" s="238" t="s">
        <v>5520</v>
      </c>
    </row>
    <row r="2457" spans="1:28" x14ac:dyDescent="0.2">
      <c r="A2457" s="238">
        <v>338650</v>
      </c>
      <c r="B2457" s="238" t="s">
        <v>4883</v>
      </c>
      <c r="C2457" s="238" t="s">
        <v>196</v>
      </c>
      <c r="D2457" s="238" t="s">
        <v>314</v>
      </c>
      <c r="E2457" s="238" t="s">
        <v>65</v>
      </c>
      <c r="F2457" s="239">
        <v>30341</v>
      </c>
      <c r="G2457" s="238" t="s">
        <v>4554</v>
      </c>
      <c r="H2457" s="238" t="s">
        <v>4113</v>
      </c>
      <c r="I2457" s="238" t="s">
        <v>4111</v>
      </c>
      <c r="J2457" s="238" t="s">
        <v>87</v>
      </c>
      <c r="K2457" s="238">
        <v>2000</v>
      </c>
      <c r="L2457" s="238" t="s">
        <v>84</v>
      </c>
      <c r="X2457" s="238" t="s">
        <v>6713</v>
      </c>
      <c r="Y2457" s="238" t="s">
        <v>6439</v>
      </c>
      <c r="Z2457" s="238" t="s">
        <v>6714</v>
      </c>
    </row>
    <row r="2458" spans="1:28" x14ac:dyDescent="0.2">
      <c r="A2458" s="238">
        <v>334468</v>
      </c>
      <c r="B2458" s="238" t="s">
        <v>1660</v>
      </c>
      <c r="C2458" s="238" t="s">
        <v>420</v>
      </c>
      <c r="D2458" s="238" t="s">
        <v>314</v>
      </c>
      <c r="H2458" s="238"/>
      <c r="I2458" s="238" t="s">
        <v>4111</v>
      </c>
      <c r="N2458" s="238">
        <v>2000</v>
      </c>
      <c r="S2458" s="238" t="s">
        <v>4171</v>
      </c>
      <c r="U2458" s="238" t="s">
        <v>4171</v>
      </c>
      <c r="V2458" s="238" t="s">
        <v>4171</v>
      </c>
      <c r="W2458" s="238" t="s">
        <v>4171</v>
      </c>
      <c r="AB2458" s="238" t="s">
        <v>7213</v>
      </c>
    </row>
    <row r="2459" spans="1:28" x14ac:dyDescent="0.2">
      <c r="A2459" s="238">
        <v>336628</v>
      </c>
      <c r="B2459" s="238" t="s">
        <v>2159</v>
      </c>
      <c r="C2459" s="238" t="s">
        <v>420</v>
      </c>
      <c r="D2459" s="238" t="s">
        <v>314</v>
      </c>
      <c r="H2459" s="238"/>
      <c r="I2459" s="238" t="s">
        <v>4111</v>
      </c>
      <c r="N2459" s="238">
        <v>2000</v>
      </c>
      <c r="U2459" s="238" t="s">
        <v>4171</v>
      </c>
      <c r="V2459" s="238" t="s">
        <v>4171</v>
      </c>
      <c r="W2459" s="238" t="s">
        <v>4171</v>
      </c>
    </row>
    <row r="2460" spans="1:28" x14ac:dyDescent="0.2">
      <c r="A2460" s="238">
        <v>328318</v>
      </c>
      <c r="B2460" s="238" t="s">
        <v>2294</v>
      </c>
      <c r="C2460" s="238" t="s">
        <v>205</v>
      </c>
      <c r="D2460" s="238" t="s">
        <v>314</v>
      </c>
      <c r="H2460" s="238"/>
      <c r="I2460" s="238" t="s">
        <v>4111</v>
      </c>
      <c r="N2460" s="238">
        <v>2000</v>
      </c>
      <c r="S2460" s="238" t="s">
        <v>4171</v>
      </c>
      <c r="T2460" s="238" t="s">
        <v>4171</v>
      </c>
      <c r="U2460" s="238" t="s">
        <v>4171</v>
      </c>
      <c r="V2460" s="238" t="s">
        <v>4171</v>
      </c>
      <c r="W2460" s="238" t="s">
        <v>4171</v>
      </c>
      <c r="AB2460" s="238" t="s">
        <v>7213</v>
      </c>
    </row>
    <row r="2461" spans="1:28" x14ac:dyDescent="0.2">
      <c r="A2461" s="238">
        <v>336618</v>
      </c>
      <c r="B2461" s="238" t="s">
        <v>2157</v>
      </c>
      <c r="C2461" s="238" t="s">
        <v>706</v>
      </c>
      <c r="D2461" s="238" t="s">
        <v>4731</v>
      </c>
      <c r="H2461" s="238"/>
      <c r="I2461" s="238" t="s">
        <v>4111</v>
      </c>
      <c r="N2461" s="238">
        <v>2000</v>
      </c>
      <c r="W2461" s="238" t="s">
        <v>4171</v>
      </c>
    </row>
    <row r="2462" spans="1:28" x14ac:dyDescent="0.2">
      <c r="A2462" s="238">
        <v>334707</v>
      </c>
      <c r="B2462" s="238" t="s">
        <v>1396</v>
      </c>
      <c r="C2462" s="238" t="s">
        <v>288</v>
      </c>
      <c r="D2462" s="238" t="s">
        <v>4707</v>
      </c>
      <c r="H2462" s="238"/>
      <c r="I2462" s="238" t="s">
        <v>4111</v>
      </c>
      <c r="N2462" s="238">
        <v>2000</v>
      </c>
      <c r="W2462" s="238" t="s">
        <v>4171</v>
      </c>
      <c r="AB2462" s="238" t="s">
        <v>7213</v>
      </c>
    </row>
    <row r="2463" spans="1:28" x14ac:dyDescent="0.2">
      <c r="A2463" s="238">
        <v>304098</v>
      </c>
      <c r="B2463" s="238" t="s">
        <v>1414</v>
      </c>
      <c r="C2463" s="238" t="s">
        <v>498</v>
      </c>
      <c r="D2463" s="238" t="s">
        <v>652</v>
      </c>
      <c r="H2463" s="238"/>
      <c r="I2463" s="238" t="s">
        <v>4111</v>
      </c>
      <c r="N2463" s="238">
        <v>2000</v>
      </c>
      <c r="S2463" s="238" t="s">
        <v>4171</v>
      </c>
      <c r="U2463" s="238" t="s">
        <v>4171</v>
      </c>
      <c r="V2463" s="238" t="s">
        <v>4171</v>
      </c>
      <c r="W2463" s="238" t="s">
        <v>4171</v>
      </c>
      <c r="AB2463" s="238" t="s">
        <v>7213</v>
      </c>
    </row>
    <row r="2464" spans="1:28" x14ac:dyDescent="0.2">
      <c r="A2464" s="238">
        <v>333015</v>
      </c>
      <c r="B2464" s="238" t="s">
        <v>1566</v>
      </c>
      <c r="C2464" s="238" t="s">
        <v>621</v>
      </c>
      <c r="D2464" s="238" t="s">
        <v>481</v>
      </c>
      <c r="H2464" s="238"/>
      <c r="I2464" s="238" t="s">
        <v>4111</v>
      </c>
      <c r="N2464" s="238">
        <v>2000</v>
      </c>
      <c r="S2464" s="238" t="s">
        <v>4171</v>
      </c>
      <c r="U2464" s="238" t="s">
        <v>4171</v>
      </c>
      <c r="V2464" s="238" t="s">
        <v>4171</v>
      </c>
      <c r="W2464" s="238" t="s">
        <v>4171</v>
      </c>
      <c r="AB2464" s="238" t="s">
        <v>7213</v>
      </c>
    </row>
    <row r="2465" spans="1:28" x14ac:dyDescent="0.2">
      <c r="A2465" s="238">
        <v>335019</v>
      </c>
      <c r="B2465" s="238" t="s">
        <v>1766</v>
      </c>
      <c r="C2465" s="238" t="s">
        <v>195</v>
      </c>
      <c r="D2465" s="238" t="s">
        <v>481</v>
      </c>
      <c r="H2465" s="238"/>
      <c r="I2465" s="238" t="s">
        <v>4111</v>
      </c>
      <c r="N2465" s="238">
        <v>2000</v>
      </c>
      <c r="V2465" s="238" t="s">
        <v>4171</v>
      </c>
      <c r="W2465" s="238" t="s">
        <v>4171</v>
      </c>
    </row>
    <row r="2466" spans="1:28" x14ac:dyDescent="0.2">
      <c r="A2466" s="238">
        <v>331822</v>
      </c>
      <c r="B2466" s="238" t="s">
        <v>1519</v>
      </c>
      <c r="C2466" s="238" t="s">
        <v>196</v>
      </c>
      <c r="D2466" s="238" t="s">
        <v>481</v>
      </c>
      <c r="H2466" s="238"/>
      <c r="I2466" s="238" t="s">
        <v>4111</v>
      </c>
      <c r="N2466" s="238">
        <v>2000</v>
      </c>
      <c r="S2466" s="238" t="s">
        <v>4171</v>
      </c>
      <c r="U2466" s="238" t="s">
        <v>4171</v>
      </c>
      <c r="V2466" s="238" t="s">
        <v>4171</v>
      </c>
      <c r="W2466" s="238" t="s">
        <v>4171</v>
      </c>
      <c r="AB2466" s="238" t="s">
        <v>7213</v>
      </c>
    </row>
    <row r="2467" spans="1:28" x14ac:dyDescent="0.2">
      <c r="A2467" s="238">
        <v>337960</v>
      </c>
      <c r="B2467" s="238" t="s">
        <v>871</v>
      </c>
      <c r="C2467" s="238" t="s">
        <v>385</v>
      </c>
      <c r="D2467" s="238" t="s">
        <v>481</v>
      </c>
      <c r="H2467" s="238"/>
      <c r="I2467" s="238" t="s">
        <v>4111</v>
      </c>
      <c r="N2467" s="238">
        <v>2000</v>
      </c>
      <c r="V2467" s="238" t="s">
        <v>4171</v>
      </c>
      <c r="W2467" s="238" t="s">
        <v>4171</v>
      </c>
    </row>
    <row r="2468" spans="1:28" x14ac:dyDescent="0.2">
      <c r="A2468" s="238">
        <v>332346</v>
      </c>
      <c r="B2468" s="238" t="s">
        <v>2398</v>
      </c>
      <c r="C2468" s="238" t="s">
        <v>305</v>
      </c>
      <c r="D2468" s="238" t="s">
        <v>2399</v>
      </c>
      <c r="H2468" s="238"/>
      <c r="I2468" s="238" t="s">
        <v>4111</v>
      </c>
      <c r="N2468" s="238">
        <v>2000</v>
      </c>
      <c r="S2468" s="238" t="s">
        <v>4171</v>
      </c>
      <c r="T2468" s="238" t="s">
        <v>4171</v>
      </c>
      <c r="U2468" s="238" t="s">
        <v>4171</v>
      </c>
      <c r="V2468" s="238" t="s">
        <v>4171</v>
      </c>
      <c r="W2468" s="238" t="s">
        <v>4171</v>
      </c>
      <c r="AB2468" s="238" t="s">
        <v>7213</v>
      </c>
    </row>
    <row r="2469" spans="1:28" x14ac:dyDescent="0.2">
      <c r="A2469" s="238">
        <v>330238</v>
      </c>
      <c r="B2469" s="238" t="s">
        <v>1495</v>
      </c>
      <c r="C2469" s="238" t="s">
        <v>452</v>
      </c>
      <c r="D2469" s="238" t="s">
        <v>1496</v>
      </c>
      <c r="H2469" s="238"/>
      <c r="I2469" s="238" t="s">
        <v>4111</v>
      </c>
      <c r="N2469" s="238">
        <v>2000</v>
      </c>
      <c r="T2469" s="238" t="s">
        <v>4171</v>
      </c>
      <c r="U2469" s="238" t="s">
        <v>4171</v>
      </c>
      <c r="V2469" s="238" t="s">
        <v>4171</v>
      </c>
      <c r="W2469" s="238" t="s">
        <v>4171</v>
      </c>
      <c r="AB2469" s="238" t="s">
        <v>7213</v>
      </c>
    </row>
    <row r="2470" spans="1:28" x14ac:dyDescent="0.2">
      <c r="A2470" s="238">
        <v>337973</v>
      </c>
      <c r="B2470" s="238" t="s">
        <v>601</v>
      </c>
      <c r="C2470" s="238" t="s">
        <v>899</v>
      </c>
      <c r="D2470" s="238" t="s">
        <v>3845</v>
      </c>
      <c r="E2470" s="238" t="s">
        <v>65</v>
      </c>
      <c r="F2470" s="239">
        <v>30682</v>
      </c>
      <c r="G2470" s="238" t="s">
        <v>6305</v>
      </c>
      <c r="H2470" s="238" t="s">
        <v>4110</v>
      </c>
      <c r="I2470" s="238" t="s">
        <v>4111</v>
      </c>
      <c r="J2470" s="238" t="s">
        <v>87</v>
      </c>
      <c r="L2470" s="238" t="s">
        <v>93</v>
      </c>
      <c r="X2470" s="238" t="s">
        <v>6306</v>
      </c>
      <c r="Y2470" s="238" t="s">
        <v>6306</v>
      </c>
      <c r="Z2470" s="238" t="s">
        <v>6307</v>
      </c>
      <c r="AA2470" s="238" t="s">
        <v>5559</v>
      </c>
    </row>
    <row r="2471" spans="1:28" x14ac:dyDescent="0.2">
      <c r="A2471" s="238">
        <v>328106</v>
      </c>
      <c r="B2471" s="238" t="s">
        <v>2789</v>
      </c>
      <c r="C2471" s="238" t="s">
        <v>203</v>
      </c>
      <c r="D2471" s="238" t="s">
        <v>960</v>
      </c>
      <c r="H2471" s="238"/>
      <c r="I2471" s="238" t="s">
        <v>4111</v>
      </c>
      <c r="N2471" s="238">
        <v>2000</v>
      </c>
      <c r="R2471" s="238" t="s">
        <v>4171</v>
      </c>
      <c r="S2471" s="238" t="s">
        <v>4171</v>
      </c>
      <c r="U2471" s="238" t="s">
        <v>4171</v>
      </c>
      <c r="V2471" s="238" t="s">
        <v>4171</v>
      </c>
      <c r="W2471" s="238" t="s">
        <v>4171</v>
      </c>
      <c r="AB2471" s="238" t="s">
        <v>7213</v>
      </c>
    </row>
    <row r="2472" spans="1:28" x14ac:dyDescent="0.2">
      <c r="A2472" s="238">
        <v>336480</v>
      </c>
      <c r="B2472" s="238" t="s">
        <v>2115</v>
      </c>
      <c r="C2472" s="238" t="s">
        <v>449</v>
      </c>
      <c r="D2472" s="238" t="s">
        <v>960</v>
      </c>
      <c r="H2472" s="238"/>
      <c r="I2472" s="238" t="s">
        <v>4111</v>
      </c>
      <c r="N2472" s="238">
        <v>2000</v>
      </c>
      <c r="V2472" s="238" t="s">
        <v>4171</v>
      </c>
      <c r="W2472" s="238" t="s">
        <v>4171</v>
      </c>
    </row>
    <row r="2473" spans="1:28" x14ac:dyDescent="0.2">
      <c r="A2473" s="238">
        <v>323815</v>
      </c>
      <c r="B2473" s="238" t="s">
        <v>2252</v>
      </c>
      <c r="C2473" s="238" t="s">
        <v>2045</v>
      </c>
      <c r="D2473" s="238" t="s">
        <v>803</v>
      </c>
      <c r="H2473" s="238"/>
      <c r="I2473" s="238" t="s">
        <v>4111</v>
      </c>
      <c r="N2473" s="238">
        <v>2000</v>
      </c>
      <c r="S2473" s="238" t="s">
        <v>4171</v>
      </c>
      <c r="T2473" s="238" t="s">
        <v>4171</v>
      </c>
      <c r="U2473" s="238" t="s">
        <v>4171</v>
      </c>
      <c r="V2473" s="238" t="s">
        <v>4171</v>
      </c>
      <c r="W2473" s="238" t="s">
        <v>4171</v>
      </c>
      <c r="AB2473" s="238" t="s">
        <v>7213</v>
      </c>
    </row>
    <row r="2474" spans="1:28" x14ac:dyDescent="0.2">
      <c r="A2474" s="238">
        <v>334342</v>
      </c>
      <c r="B2474" s="238" t="s">
        <v>1375</v>
      </c>
      <c r="C2474" s="238" t="s">
        <v>303</v>
      </c>
      <c r="D2474" s="238" t="s">
        <v>803</v>
      </c>
      <c r="H2474" s="238"/>
      <c r="I2474" s="238" t="s">
        <v>4111</v>
      </c>
      <c r="N2474" s="238">
        <v>2000</v>
      </c>
      <c r="U2474" s="238" t="s">
        <v>4171</v>
      </c>
      <c r="V2474" s="238" t="s">
        <v>4171</v>
      </c>
      <c r="W2474" s="238" t="s">
        <v>4171</v>
      </c>
      <c r="AB2474" s="238" t="s">
        <v>7213</v>
      </c>
    </row>
    <row r="2475" spans="1:28" x14ac:dyDescent="0.2">
      <c r="A2475" s="238">
        <v>327971</v>
      </c>
      <c r="B2475" s="238" t="s">
        <v>2787</v>
      </c>
      <c r="C2475" s="238" t="s">
        <v>195</v>
      </c>
      <c r="D2475" s="238" t="s">
        <v>803</v>
      </c>
      <c r="H2475" s="238"/>
      <c r="I2475" s="238" t="s">
        <v>4111</v>
      </c>
      <c r="N2475" s="238">
        <v>2000</v>
      </c>
      <c r="R2475" s="238" t="s">
        <v>4171</v>
      </c>
      <c r="T2475" s="238" t="s">
        <v>4171</v>
      </c>
      <c r="U2475" s="238" t="s">
        <v>4171</v>
      </c>
      <c r="V2475" s="238" t="s">
        <v>4171</v>
      </c>
      <c r="W2475" s="238" t="s">
        <v>4171</v>
      </c>
      <c r="AB2475" s="238" t="s">
        <v>7213</v>
      </c>
    </row>
    <row r="2476" spans="1:28" x14ac:dyDescent="0.2">
      <c r="A2476" s="238">
        <v>327798</v>
      </c>
      <c r="B2476" s="238" t="s">
        <v>4706</v>
      </c>
      <c r="C2476" s="238" t="s">
        <v>311</v>
      </c>
      <c r="D2476" s="238" t="s">
        <v>803</v>
      </c>
      <c r="H2476" s="238"/>
      <c r="I2476" s="238" t="s">
        <v>4111</v>
      </c>
      <c r="N2476" s="238">
        <v>2000</v>
      </c>
      <c r="R2476" s="238" t="s">
        <v>4171</v>
      </c>
      <c r="T2476" s="238" t="s">
        <v>4171</v>
      </c>
      <c r="U2476" s="238" t="s">
        <v>4171</v>
      </c>
      <c r="V2476" s="238" t="s">
        <v>4171</v>
      </c>
      <c r="W2476" s="238" t="s">
        <v>4171</v>
      </c>
      <c r="AB2476" s="238" t="s">
        <v>7213</v>
      </c>
    </row>
    <row r="2477" spans="1:28" x14ac:dyDescent="0.2">
      <c r="A2477" s="238">
        <v>334091</v>
      </c>
      <c r="B2477" s="238" t="s">
        <v>1619</v>
      </c>
      <c r="C2477" s="238" t="s">
        <v>434</v>
      </c>
      <c r="D2477" s="238" t="s">
        <v>486</v>
      </c>
      <c r="H2477" s="238"/>
      <c r="I2477" s="238" t="s">
        <v>4111</v>
      </c>
      <c r="N2477" s="238">
        <v>2000</v>
      </c>
      <c r="T2477" s="238" t="s">
        <v>4171</v>
      </c>
      <c r="U2477" s="238" t="s">
        <v>4171</v>
      </c>
      <c r="V2477" s="238" t="s">
        <v>4171</v>
      </c>
      <c r="W2477" s="238" t="s">
        <v>4171</v>
      </c>
      <c r="AB2477" s="238" t="s">
        <v>7213</v>
      </c>
    </row>
    <row r="2478" spans="1:28" x14ac:dyDescent="0.2">
      <c r="A2478" s="238">
        <v>338552</v>
      </c>
      <c r="B2478" s="238" t="s">
        <v>4645</v>
      </c>
      <c r="C2478" s="238" t="s">
        <v>367</v>
      </c>
      <c r="D2478" s="238" t="s">
        <v>486</v>
      </c>
      <c r="E2478" s="238" t="s">
        <v>65</v>
      </c>
      <c r="F2478" s="239">
        <v>36039</v>
      </c>
      <c r="G2478" s="238" t="s">
        <v>84</v>
      </c>
      <c r="H2478" s="238" t="s">
        <v>4113</v>
      </c>
      <c r="I2478" s="238" t="s">
        <v>4111</v>
      </c>
      <c r="J2478" s="238" t="s">
        <v>85</v>
      </c>
      <c r="K2478" s="238">
        <v>2015</v>
      </c>
      <c r="L2478" s="238" t="s">
        <v>84</v>
      </c>
      <c r="X2478" s="238" t="s">
        <v>5175</v>
      </c>
      <c r="Y2478" s="238" t="s">
        <v>5176</v>
      </c>
      <c r="Z2478" s="238" t="s">
        <v>5177</v>
      </c>
      <c r="AA2478" s="238" t="s">
        <v>5178</v>
      </c>
    </row>
    <row r="2479" spans="1:28" x14ac:dyDescent="0.2">
      <c r="A2479" s="238">
        <v>336830</v>
      </c>
      <c r="B2479" s="238" t="s">
        <v>3380</v>
      </c>
      <c r="C2479" s="238" t="s">
        <v>1325</v>
      </c>
      <c r="D2479" s="238" t="s">
        <v>486</v>
      </c>
      <c r="H2479" s="238"/>
      <c r="I2479" s="238" t="s">
        <v>4111</v>
      </c>
      <c r="N2479" s="238">
        <v>2000</v>
      </c>
      <c r="V2479" s="238" t="s">
        <v>4171</v>
      </c>
      <c r="W2479" s="238" t="s">
        <v>4171</v>
      </c>
    </row>
    <row r="2480" spans="1:28" x14ac:dyDescent="0.2">
      <c r="A2480" s="238">
        <v>335592</v>
      </c>
      <c r="B2480" s="238" t="s">
        <v>1896</v>
      </c>
      <c r="C2480" s="238" t="s">
        <v>432</v>
      </c>
      <c r="D2480" s="238" t="s">
        <v>486</v>
      </c>
      <c r="H2480" s="238"/>
      <c r="I2480" s="238" t="s">
        <v>4111</v>
      </c>
      <c r="N2480" s="238">
        <v>2000</v>
      </c>
      <c r="U2480" s="238" t="s">
        <v>4171</v>
      </c>
      <c r="V2480" s="238" t="s">
        <v>4171</v>
      </c>
      <c r="W2480" s="238" t="s">
        <v>4171</v>
      </c>
    </row>
    <row r="2481" spans="1:28" x14ac:dyDescent="0.2">
      <c r="A2481" s="238">
        <v>334172</v>
      </c>
      <c r="B2481" s="238" t="s">
        <v>2543</v>
      </c>
      <c r="C2481" s="238" t="s">
        <v>275</v>
      </c>
      <c r="D2481" s="238" t="s">
        <v>756</v>
      </c>
      <c r="H2481" s="238"/>
      <c r="I2481" s="238" t="s">
        <v>4111</v>
      </c>
      <c r="N2481" s="238">
        <v>2000</v>
      </c>
      <c r="S2481" s="238" t="s">
        <v>4171</v>
      </c>
      <c r="T2481" s="238" t="s">
        <v>4171</v>
      </c>
      <c r="U2481" s="238" t="s">
        <v>4171</v>
      </c>
      <c r="V2481" s="238" t="s">
        <v>4171</v>
      </c>
      <c r="W2481" s="238" t="s">
        <v>4171</v>
      </c>
      <c r="AB2481" s="238" t="s">
        <v>7213</v>
      </c>
    </row>
    <row r="2482" spans="1:28" x14ac:dyDescent="0.2">
      <c r="A2482" s="238">
        <v>335959</v>
      </c>
      <c r="B2482" s="238" t="s">
        <v>866</v>
      </c>
      <c r="C2482" s="238" t="s">
        <v>231</v>
      </c>
      <c r="D2482" s="238" t="s">
        <v>756</v>
      </c>
      <c r="H2482" s="238"/>
      <c r="I2482" s="238" t="s">
        <v>4111</v>
      </c>
      <c r="N2482" s="238">
        <v>2000</v>
      </c>
      <c r="U2482" s="238" t="s">
        <v>4171</v>
      </c>
      <c r="V2482" s="238" t="s">
        <v>4171</v>
      </c>
      <c r="W2482" s="238" t="s">
        <v>4171</v>
      </c>
    </row>
    <row r="2483" spans="1:28" x14ac:dyDescent="0.2">
      <c r="A2483" s="238">
        <v>336945</v>
      </c>
      <c r="B2483" s="238" t="s">
        <v>1064</v>
      </c>
      <c r="C2483" s="238" t="s">
        <v>730</v>
      </c>
      <c r="D2483" s="238" t="s">
        <v>756</v>
      </c>
      <c r="H2483" s="238"/>
      <c r="I2483" s="238" t="s">
        <v>4111</v>
      </c>
      <c r="N2483" s="238">
        <v>2000</v>
      </c>
      <c r="U2483" s="238" t="s">
        <v>4171</v>
      </c>
      <c r="V2483" s="238" t="s">
        <v>4171</v>
      </c>
      <c r="W2483" s="238" t="s">
        <v>4171</v>
      </c>
    </row>
    <row r="2484" spans="1:28" x14ac:dyDescent="0.2">
      <c r="A2484" s="238">
        <v>332715</v>
      </c>
      <c r="B2484" s="238" t="s">
        <v>1317</v>
      </c>
      <c r="C2484" s="238" t="s">
        <v>450</v>
      </c>
      <c r="D2484" s="238" t="s">
        <v>756</v>
      </c>
      <c r="H2484" s="238"/>
      <c r="I2484" s="238" t="s">
        <v>4111</v>
      </c>
      <c r="N2484" s="238">
        <v>2000</v>
      </c>
      <c r="W2484" s="238" t="s">
        <v>4171</v>
      </c>
    </row>
    <row r="2485" spans="1:28" x14ac:dyDescent="0.2">
      <c r="A2485" s="238">
        <v>338728</v>
      </c>
      <c r="B2485" s="238" t="s">
        <v>4948</v>
      </c>
      <c r="C2485" s="238" t="s">
        <v>331</v>
      </c>
      <c r="D2485" s="238" t="s">
        <v>756</v>
      </c>
      <c r="E2485" s="238" t="s">
        <v>65</v>
      </c>
      <c r="F2485" s="239">
        <v>31300</v>
      </c>
      <c r="G2485" s="238" t="s">
        <v>84</v>
      </c>
      <c r="H2485" s="238" t="s">
        <v>4110</v>
      </c>
      <c r="I2485" s="238" t="s">
        <v>4111</v>
      </c>
      <c r="J2485" s="238" t="s">
        <v>85</v>
      </c>
      <c r="K2485" s="238">
        <v>2004</v>
      </c>
      <c r="L2485" s="238" t="s">
        <v>84</v>
      </c>
      <c r="X2485" s="238" t="s">
        <v>6879</v>
      </c>
      <c r="Y2485" s="238" t="s">
        <v>6880</v>
      </c>
      <c r="Z2485" s="238" t="s">
        <v>5177</v>
      </c>
      <c r="AA2485" s="238" t="s">
        <v>6881</v>
      </c>
    </row>
    <row r="2486" spans="1:28" x14ac:dyDescent="0.2">
      <c r="A2486" s="238">
        <v>333849</v>
      </c>
      <c r="B2486" s="238" t="s">
        <v>1345</v>
      </c>
      <c r="C2486" s="238" t="s">
        <v>230</v>
      </c>
      <c r="D2486" s="238" t="s">
        <v>756</v>
      </c>
      <c r="H2486" s="238"/>
      <c r="I2486" s="238" t="s">
        <v>4111</v>
      </c>
      <c r="N2486" s="238">
        <v>2000</v>
      </c>
      <c r="U2486" s="238" t="s">
        <v>4171</v>
      </c>
      <c r="V2486" s="238" t="s">
        <v>4171</v>
      </c>
      <c r="W2486" s="238" t="s">
        <v>4171</v>
      </c>
      <c r="AB2486" s="238" t="s">
        <v>7213</v>
      </c>
    </row>
    <row r="2487" spans="1:28" x14ac:dyDescent="0.2">
      <c r="A2487" s="238">
        <v>325663</v>
      </c>
      <c r="B2487" s="238" t="s">
        <v>1447</v>
      </c>
      <c r="C2487" s="238" t="s">
        <v>301</v>
      </c>
      <c r="D2487" s="238" t="s">
        <v>756</v>
      </c>
      <c r="H2487" s="238"/>
      <c r="I2487" s="238" t="s">
        <v>4111</v>
      </c>
      <c r="N2487" s="238">
        <v>2000</v>
      </c>
      <c r="W2487" s="238" t="s">
        <v>4171</v>
      </c>
    </row>
    <row r="2488" spans="1:28" x14ac:dyDescent="0.2">
      <c r="A2488" s="238">
        <v>334840</v>
      </c>
      <c r="B2488" s="238" t="s">
        <v>1691</v>
      </c>
      <c r="C2488" s="238" t="s">
        <v>282</v>
      </c>
      <c r="D2488" s="238" t="s">
        <v>756</v>
      </c>
      <c r="H2488" s="238"/>
      <c r="I2488" s="238" t="s">
        <v>4111</v>
      </c>
      <c r="N2488" s="238">
        <v>2000</v>
      </c>
      <c r="T2488" s="238" t="s">
        <v>4171</v>
      </c>
      <c r="U2488" s="238" t="s">
        <v>4171</v>
      </c>
      <c r="V2488" s="238" t="s">
        <v>4171</v>
      </c>
      <c r="W2488" s="238" t="s">
        <v>4171</v>
      </c>
      <c r="AB2488" s="238" t="s">
        <v>7213</v>
      </c>
    </row>
    <row r="2489" spans="1:28" x14ac:dyDescent="0.2">
      <c r="A2489" s="238">
        <v>322441</v>
      </c>
      <c r="B2489" s="238" t="s">
        <v>2241</v>
      </c>
      <c r="C2489" s="238" t="s">
        <v>198</v>
      </c>
      <c r="D2489" s="238" t="s">
        <v>756</v>
      </c>
      <c r="H2489" s="238"/>
      <c r="I2489" s="238" t="s">
        <v>4111</v>
      </c>
      <c r="N2489" s="238">
        <v>2000</v>
      </c>
      <c r="S2489" s="238" t="s">
        <v>4171</v>
      </c>
      <c r="T2489" s="238" t="s">
        <v>4171</v>
      </c>
      <c r="U2489" s="238" t="s">
        <v>4171</v>
      </c>
      <c r="V2489" s="238" t="s">
        <v>4171</v>
      </c>
      <c r="W2489" s="238" t="s">
        <v>4171</v>
      </c>
      <c r="AB2489" s="238" t="s">
        <v>7213</v>
      </c>
    </row>
    <row r="2490" spans="1:28" x14ac:dyDescent="0.2">
      <c r="A2490" s="238">
        <v>329679</v>
      </c>
      <c r="B2490" s="238" t="s">
        <v>1262</v>
      </c>
      <c r="C2490" s="238" t="s">
        <v>198</v>
      </c>
      <c r="D2490" s="238" t="s">
        <v>756</v>
      </c>
      <c r="H2490" s="238"/>
      <c r="I2490" s="238" t="s">
        <v>4111</v>
      </c>
      <c r="N2490" s="238">
        <v>2000</v>
      </c>
      <c r="W2490" s="238" t="s">
        <v>4171</v>
      </c>
      <c r="AB2490" s="238" t="s">
        <v>7213</v>
      </c>
    </row>
    <row r="2491" spans="1:28" x14ac:dyDescent="0.2">
      <c r="A2491" s="238">
        <v>330770</v>
      </c>
      <c r="B2491" s="238" t="s">
        <v>2349</v>
      </c>
      <c r="C2491" s="238" t="s">
        <v>367</v>
      </c>
      <c r="D2491" s="238" t="s">
        <v>756</v>
      </c>
      <c r="H2491" s="238"/>
      <c r="I2491" s="238" t="s">
        <v>4111</v>
      </c>
      <c r="N2491" s="238">
        <v>2000</v>
      </c>
      <c r="S2491" s="238" t="s">
        <v>4171</v>
      </c>
      <c r="T2491" s="238" t="s">
        <v>4171</v>
      </c>
      <c r="U2491" s="238" t="s">
        <v>4171</v>
      </c>
      <c r="V2491" s="238" t="s">
        <v>4171</v>
      </c>
      <c r="W2491" s="238" t="s">
        <v>4171</v>
      </c>
      <c r="AB2491" s="238" t="s">
        <v>7213</v>
      </c>
    </row>
    <row r="2492" spans="1:28" x14ac:dyDescent="0.2">
      <c r="A2492" s="238">
        <v>333818</v>
      </c>
      <c r="B2492" s="238" t="s">
        <v>2460</v>
      </c>
      <c r="C2492" s="238" t="s">
        <v>195</v>
      </c>
      <c r="D2492" s="238" t="s">
        <v>756</v>
      </c>
      <c r="H2492" s="238"/>
      <c r="I2492" s="238" t="s">
        <v>4111</v>
      </c>
      <c r="N2492" s="238">
        <v>2000</v>
      </c>
      <c r="S2492" s="238" t="s">
        <v>4171</v>
      </c>
      <c r="T2492" s="238" t="s">
        <v>4171</v>
      </c>
      <c r="U2492" s="238" t="s">
        <v>4171</v>
      </c>
      <c r="V2492" s="238" t="s">
        <v>4171</v>
      </c>
      <c r="W2492" s="238" t="s">
        <v>4171</v>
      </c>
      <c r="AB2492" s="238" t="s">
        <v>7213</v>
      </c>
    </row>
    <row r="2493" spans="1:28" x14ac:dyDescent="0.2">
      <c r="A2493" s="238">
        <v>326526</v>
      </c>
      <c r="B2493" s="238" t="s">
        <v>2759</v>
      </c>
      <c r="C2493" s="238" t="s">
        <v>195</v>
      </c>
      <c r="D2493" s="238" t="s">
        <v>756</v>
      </c>
      <c r="H2493" s="238"/>
      <c r="I2493" s="238" t="s">
        <v>4111</v>
      </c>
      <c r="N2493" s="238">
        <v>2000</v>
      </c>
      <c r="R2493" s="238" t="s">
        <v>4171</v>
      </c>
      <c r="S2493" s="238" t="s">
        <v>4171</v>
      </c>
      <c r="U2493" s="238" t="s">
        <v>4171</v>
      </c>
      <c r="V2493" s="238" t="s">
        <v>4171</v>
      </c>
      <c r="W2493" s="238" t="s">
        <v>4171</v>
      </c>
      <c r="AB2493" s="238" t="s">
        <v>7213</v>
      </c>
    </row>
    <row r="2494" spans="1:28" x14ac:dyDescent="0.2">
      <c r="A2494" s="238">
        <v>330667</v>
      </c>
      <c r="B2494" s="238" t="s">
        <v>2344</v>
      </c>
      <c r="C2494" s="238" t="s">
        <v>311</v>
      </c>
      <c r="D2494" s="238" t="s">
        <v>756</v>
      </c>
      <c r="H2494" s="238"/>
      <c r="I2494" s="238" t="s">
        <v>4111</v>
      </c>
      <c r="N2494" s="238">
        <v>2000</v>
      </c>
      <c r="S2494" s="238" t="s">
        <v>4171</v>
      </c>
      <c r="T2494" s="238" t="s">
        <v>4171</v>
      </c>
      <c r="U2494" s="238" t="s">
        <v>4171</v>
      </c>
      <c r="V2494" s="238" t="s">
        <v>4171</v>
      </c>
      <c r="W2494" s="238" t="s">
        <v>4171</v>
      </c>
      <c r="AB2494" s="238" t="s">
        <v>7213</v>
      </c>
    </row>
    <row r="2495" spans="1:28" x14ac:dyDescent="0.2">
      <c r="A2495" s="238">
        <v>332239</v>
      </c>
      <c r="B2495" s="238" t="s">
        <v>1532</v>
      </c>
      <c r="C2495" s="238" t="s">
        <v>510</v>
      </c>
      <c r="D2495" s="238" t="s">
        <v>756</v>
      </c>
      <c r="H2495" s="238"/>
      <c r="I2495" s="238" t="s">
        <v>4111</v>
      </c>
      <c r="N2495" s="238">
        <v>2000</v>
      </c>
      <c r="T2495" s="238" t="s">
        <v>4171</v>
      </c>
      <c r="U2495" s="238" t="s">
        <v>4171</v>
      </c>
      <c r="V2495" s="238" t="s">
        <v>4171</v>
      </c>
      <c r="W2495" s="238" t="s">
        <v>4171</v>
      </c>
      <c r="AB2495" s="238" t="s">
        <v>7213</v>
      </c>
    </row>
    <row r="2496" spans="1:28" x14ac:dyDescent="0.2">
      <c r="A2496" s="238">
        <v>336613</v>
      </c>
      <c r="B2496" s="238" t="s">
        <v>2155</v>
      </c>
      <c r="C2496" s="238" t="s">
        <v>2156</v>
      </c>
      <c r="D2496" s="238" t="s">
        <v>756</v>
      </c>
      <c r="H2496" s="238"/>
      <c r="I2496" s="238" t="s">
        <v>4111</v>
      </c>
      <c r="N2496" s="238">
        <v>2000</v>
      </c>
      <c r="U2496" s="238" t="s">
        <v>4171</v>
      </c>
      <c r="V2496" s="238" t="s">
        <v>4171</v>
      </c>
      <c r="W2496" s="238" t="s">
        <v>4171</v>
      </c>
    </row>
    <row r="2497" spans="1:28" x14ac:dyDescent="0.2">
      <c r="A2497" s="238">
        <v>332123</v>
      </c>
      <c r="B2497" s="238" t="s">
        <v>2389</v>
      </c>
      <c r="C2497" s="238" t="s">
        <v>1062</v>
      </c>
      <c r="D2497" s="238" t="s">
        <v>289</v>
      </c>
      <c r="H2497" s="238"/>
      <c r="I2497" s="238" t="s">
        <v>4111</v>
      </c>
      <c r="N2497" s="238">
        <v>2000</v>
      </c>
      <c r="S2497" s="238" t="s">
        <v>4171</v>
      </c>
      <c r="T2497" s="238" t="s">
        <v>4171</v>
      </c>
      <c r="U2497" s="238" t="s">
        <v>4171</v>
      </c>
      <c r="V2497" s="238" t="s">
        <v>4171</v>
      </c>
      <c r="W2497" s="238" t="s">
        <v>4171</v>
      </c>
      <c r="AB2497" s="238" t="s">
        <v>7213</v>
      </c>
    </row>
    <row r="2498" spans="1:28" x14ac:dyDescent="0.2">
      <c r="A2498" s="238">
        <v>337571</v>
      </c>
      <c r="B2498" s="238" t="s">
        <v>3651</v>
      </c>
      <c r="C2498" s="238" t="s">
        <v>195</v>
      </c>
      <c r="D2498" s="238" t="s">
        <v>3652</v>
      </c>
      <c r="H2498" s="238"/>
      <c r="I2498" s="238" t="s">
        <v>4111</v>
      </c>
      <c r="N2498" s="238">
        <v>2000</v>
      </c>
      <c r="V2498" s="238" t="s">
        <v>4171</v>
      </c>
      <c r="W2498" s="238" t="s">
        <v>4171</v>
      </c>
    </row>
    <row r="2499" spans="1:28" x14ac:dyDescent="0.2">
      <c r="A2499" s="238">
        <v>334437</v>
      </c>
      <c r="B2499" s="238" t="s">
        <v>1443</v>
      </c>
      <c r="C2499" s="238" t="s">
        <v>1624</v>
      </c>
      <c r="D2499" s="238" t="s">
        <v>773</v>
      </c>
      <c r="H2499" s="238"/>
      <c r="I2499" s="238" t="s">
        <v>4111</v>
      </c>
      <c r="N2499" s="238">
        <v>2000</v>
      </c>
      <c r="S2499" s="238" t="s">
        <v>4171</v>
      </c>
      <c r="U2499" s="238" t="s">
        <v>4171</v>
      </c>
      <c r="V2499" s="238" t="s">
        <v>4171</v>
      </c>
      <c r="W2499" s="238" t="s">
        <v>4171</v>
      </c>
      <c r="AB2499" s="238" t="s">
        <v>7213</v>
      </c>
    </row>
    <row r="2500" spans="1:28" x14ac:dyDescent="0.2">
      <c r="A2500" s="238">
        <v>329766</v>
      </c>
      <c r="B2500" s="238" t="s">
        <v>2320</v>
      </c>
      <c r="C2500" s="238" t="s">
        <v>543</v>
      </c>
      <c r="D2500" s="238" t="s">
        <v>773</v>
      </c>
      <c r="H2500" s="238"/>
      <c r="I2500" s="238" t="s">
        <v>4111</v>
      </c>
      <c r="N2500" s="238">
        <v>2000</v>
      </c>
      <c r="S2500" s="238" t="s">
        <v>4171</v>
      </c>
      <c r="T2500" s="238" t="s">
        <v>4171</v>
      </c>
      <c r="U2500" s="238" t="s">
        <v>4171</v>
      </c>
      <c r="V2500" s="238" t="s">
        <v>4171</v>
      </c>
      <c r="W2500" s="238" t="s">
        <v>4171</v>
      </c>
      <c r="AB2500" s="238" t="s">
        <v>7213</v>
      </c>
    </row>
    <row r="2501" spans="1:28" x14ac:dyDescent="0.2">
      <c r="A2501" s="238">
        <v>333890</v>
      </c>
      <c r="B2501" s="238" t="s">
        <v>2479</v>
      </c>
      <c r="C2501" s="238" t="s">
        <v>801</v>
      </c>
      <c r="D2501" s="238" t="s">
        <v>773</v>
      </c>
      <c r="H2501" s="238"/>
      <c r="I2501" s="238" t="s">
        <v>4111</v>
      </c>
      <c r="N2501" s="238">
        <v>2000</v>
      </c>
      <c r="S2501" s="238" t="s">
        <v>4171</v>
      </c>
      <c r="T2501" s="238" t="s">
        <v>4171</v>
      </c>
      <c r="U2501" s="238" t="s">
        <v>4171</v>
      </c>
      <c r="V2501" s="238" t="s">
        <v>4171</v>
      </c>
      <c r="W2501" s="238" t="s">
        <v>4171</v>
      </c>
      <c r="AB2501" s="238" t="s">
        <v>7213</v>
      </c>
    </row>
    <row r="2502" spans="1:28" x14ac:dyDescent="0.2">
      <c r="A2502" s="238">
        <v>336518</v>
      </c>
      <c r="B2502" s="238" t="s">
        <v>2126</v>
      </c>
      <c r="C2502" s="238" t="s">
        <v>305</v>
      </c>
      <c r="D2502" s="238" t="s">
        <v>2127</v>
      </c>
      <c r="H2502" s="238"/>
      <c r="I2502" s="238" t="s">
        <v>4111</v>
      </c>
      <c r="X2502" s="238" t="s">
        <v>5121</v>
      </c>
      <c r="Y2502" s="238" t="s">
        <v>5121</v>
      </c>
    </row>
    <row r="2503" spans="1:28" x14ac:dyDescent="0.2">
      <c r="A2503" s="238">
        <v>334293</v>
      </c>
      <c r="B2503" s="238" t="s">
        <v>1369</v>
      </c>
      <c r="C2503" s="238" t="s">
        <v>232</v>
      </c>
      <c r="D2503" s="238" t="s">
        <v>568</v>
      </c>
      <c r="H2503" s="238"/>
      <c r="I2503" s="238" t="s">
        <v>4111</v>
      </c>
      <c r="N2503" s="238">
        <v>2000</v>
      </c>
      <c r="V2503" s="238" t="s">
        <v>4171</v>
      </c>
      <c r="W2503" s="238" t="s">
        <v>4171</v>
      </c>
    </row>
    <row r="2504" spans="1:28" x14ac:dyDescent="0.2">
      <c r="A2504" s="238">
        <v>336138</v>
      </c>
      <c r="B2504" s="238" t="s">
        <v>2029</v>
      </c>
      <c r="C2504" s="238" t="s">
        <v>232</v>
      </c>
      <c r="D2504" s="238" t="s">
        <v>568</v>
      </c>
      <c r="E2504" s="238" t="s">
        <v>66</v>
      </c>
      <c r="F2504" s="239">
        <v>34237</v>
      </c>
      <c r="G2504" s="238" t="s">
        <v>5124</v>
      </c>
      <c r="H2504" s="238" t="s">
        <v>4110</v>
      </c>
      <c r="I2504" s="238" t="s">
        <v>4111</v>
      </c>
      <c r="J2504" s="238" t="s">
        <v>87</v>
      </c>
      <c r="L2504" s="238" t="s">
        <v>84</v>
      </c>
      <c r="X2504" s="238" t="s">
        <v>5741</v>
      </c>
      <c r="Y2504" s="238" t="s">
        <v>5741</v>
      </c>
      <c r="Z2504" s="238" t="s">
        <v>5742</v>
      </c>
      <c r="AA2504" s="238" t="s">
        <v>5112</v>
      </c>
    </row>
    <row r="2505" spans="1:28" x14ac:dyDescent="0.2">
      <c r="A2505" s="238">
        <v>333033</v>
      </c>
      <c r="B2505" s="238" t="s">
        <v>1568</v>
      </c>
      <c r="C2505" s="238" t="s">
        <v>356</v>
      </c>
      <c r="D2505" s="238" t="s">
        <v>568</v>
      </c>
      <c r="H2505" s="238"/>
      <c r="I2505" s="238" t="s">
        <v>4111</v>
      </c>
      <c r="N2505" s="238">
        <v>2000</v>
      </c>
      <c r="T2505" s="238" t="s">
        <v>4171</v>
      </c>
      <c r="U2505" s="238" t="s">
        <v>4171</v>
      </c>
      <c r="V2505" s="238" t="s">
        <v>4171</v>
      </c>
      <c r="W2505" s="238" t="s">
        <v>4171</v>
      </c>
      <c r="AB2505" s="238" t="s">
        <v>7213</v>
      </c>
    </row>
    <row r="2506" spans="1:28" x14ac:dyDescent="0.2">
      <c r="A2506" s="238">
        <v>325876</v>
      </c>
      <c r="B2506" s="238" t="s">
        <v>2749</v>
      </c>
      <c r="C2506" s="238" t="s">
        <v>2750</v>
      </c>
      <c r="D2506" s="238" t="s">
        <v>568</v>
      </c>
      <c r="H2506" s="238"/>
      <c r="I2506" s="238" t="s">
        <v>4111</v>
      </c>
      <c r="N2506" s="238">
        <v>2000</v>
      </c>
      <c r="W2506" s="238" t="s">
        <v>4171</v>
      </c>
      <c r="AB2506" s="238" t="s">
        <v>7213</v>
      </c>
    </row>
    <row r="2507" spans="1:28" x14ac:dyDescent="0.2">
      <c r="A2507" s="238">
        <v>334138</v>
      </c>
      <c r="B2507" s="238" t="s">
        <v>2539</v>
      </c>
      <c r="C2507" s="238" t="s">
        <v>600</v>
      </c>
      <c r="D2507" s="238" t="s">
        <v>568</v>
      </c>
      <c r="H2507" s="238"/>
      <c r="I2507" s="238" t="s">
        <v>4111</v>
      </c>
      <c r="N2507" s="238">
        <v>2000</v>
      </c>
      <c r="S2507" s="238" t="s">
        <v>4171</v>
      </c>
      <c r="T2507" s="238" t="s">
        <v>4171</v>
      </c>
      <c r="U2507" s="238" t="s">
        <v>4171</v>
      </c>
      <c r="V2507" s="238" t="s">
        <v>4171</v>
      </c>
      <c r="W2507" s="238" t="s">
        <v>4171</v>
      </c>
      <c r="AB2507" s="238" t="s">
        <v>7213</v>
      </c>
    </row>
    <row r="2508" spans="1:28" x14ac:dyDescent="0.2">
      <c r="A2508" s="238">
        <v>338065</v>
      </c>
      <c r="B2508" s="238" t="s">
        <v>3891</v>
      </c>
      <c r="C2508" s="238" t="s">
        <v>434</v>
      </c>
      <c r="D2508" s="238" t="s">
        <v>568</v>
      </c>
      <c r="E2508" s="238" t="s">
        <v>66</v>
      </c>
      <c r="F2508" s="239">
        <v>36526</v>
      </c>
      <c r="G2508" s="238" t="s">
        <v>4036</v>
      </c>
      <c r="H2508" s="238" t="s">
        <v>4110</v>
      </c>
      <c r="I2508" s="238" t="s">
        <v>4111</v>
      </c>
      <c r="J2508" s="238" t="s">
        <v>85</v>
      </c>
      <c r="L2508" s="238" t="s">
        <v>86</v>
      </c>
      <c r="X2508" s="238" t="s">
        <v>6336</v>
      </c>
      <c r="Y2508" s="238" t="s">
        <v>6336</v>
      </c>
      <c r="Z2508" s="238" t="s">
        <v>5556</v>
      </c>
      <c r="AA2508" s="238" t="s">
        <v>5111</v>
      </c>
    </row>
    <row r="2509" spans="1:28" x14ac:dyDescent="0.2">
      <c r="A2509" s="238">
        <v>335824</v>
      </c>
      <c r="B2509" s="238" t="s">
        <v>1947</v>
      </c>
      <c r="C2509" s="238" t="s">
        <v>230</v>
      </c>
      <c r="D2509" s="238" t="s">
        <v>568</v>
      </c>
      <c r="H2509" s="238"/>
      <c r="I2509" s="238" t="s">
        <v>4111</v>
      </c>
      <c r="N2509" s="238">
        <v>2000</v>
      </c>
      <c r="V2509" s="238" t="s">
        <v>4171</v>
      </c>
      <c r="W2509" s="238" t="s">
        <v>4171</v>
      </c>
    </row>
    <row r="2510" spans="1:28" x14ac:dyDescent="0.2">
      <c r="A2510" s="238">
        <v>338729</v>
      </c>
      <c r="B2510" s="238" t="s">
        <v>4674</v>
      </c>
      <c r="C2510" s="238" t="s">
        <v>4526</v>
      </c>
      <c r="D2510" s="238" t="s">
        <v>568</v>
      </c>
      <c r="E2510" s="238" t="s">
        <v>65</v>
      </c>
      <c r="F2510" s="239">
        <v>33411</v>
      </c>
      <c r="G2510" s="238" t="s">
        <v>84</v>
      </c>
      <c r="H2510" s="238" t="s">
        <v>4110</v>
      </c>
      <c r="I2510" s="238" t="s">
        <v>4111</v>
      </c>
      <c r="J2510" s="238" t="s">
        <v>87</v>
      </c>
      <c r="K2510" s="238">
        <v>2021</v>
      </c>
      <c r="L2510" s="238" t="s">
        <v>84</v>
      </c>
      <c r="X2510" s="238" t="s">
        <v>5271</v>
      </c>
      <c r="Y2510" s="238" t="s">
        <v>5272</v>
      </c>
      <c r="Z2510" s="238" t="s">
        <v>5273</v>
      </c>
      <c r="AA2510" s="238" t="s">
        <v>5274</v>
      </c>
    </row>
    <row r="2511" spans="1:28" x14ac:dyDescent="0.2">
      <c r="A2511" s="238">
        <v>338829</v>
      </c>
      <c r="B2511" s="238" t="s">
        <v>5030</v>
      </c>
      <c r="C2511" s="238" t="s">
        <v>4602</v>
      </c>
      <c r="D2511" s="238" t="s">
        <v>568</v>
      </c>
      <c r="E2511" s="238" t="s">
        <v>66</v>
      </c>
      <c r="F2511" s="239">
        <v>34789</v>
      </c>
      <c r="G2511" s="238" t="s">
        <v>84</v>
      </c>
      <c r="H2511" s="238" t="s">
        <v>4110</v>
      </c>
      <c r="I2511" s="238" t="s">
        <v>4111</v>
      </c>
      <c r="J2511" s="238" t="s">
        <v>87</v>
      </c>
      <c r="K2511" s="238">
        <v>2021</v>
      </c>
      <c r="L2511" s="238" t="s">
        <v>86</v>
      </c>
      <c r="X2511" s="238" t="s">
        <v>7074</v>
      </c>
      <c r="Y2511" s="238" t="s">
        <v>7075</v>
      </c>
      <c r="Z2511" s="238" t="s">
        <v>5556</v>
      </c>
      <c r="AA2511" s="238" t="s">
        <v>5978</v>
      </c>
    </row>
    <row r="2512" spans="1:28" x14ac:dyDescent="0.2">
      <c r="A2512" s="238">
        <v>335639</v>
      </c>
      <c r="B2512" s="238" t="s">
        <v>3052</v>
      </c>
      <c r="C2512" s="238" t="s">
        <v>198</v>
      </c>
      <c r="D2512" s="238" t="s">
        <v>568</v>
      </c>
      <c r="H2512" s="238"/>
      <c r="I2512" s="238" t="s">
        <v>4111</v>
      </c>
      <c r="N2512" s="238">
        <v>2000</v>
      </c>
      <c r="U2512" s="238" t="s">
        <v>4171</v>
      </c>
      <c r="V2512" s="238" t="s">
        <v>4171</v>
      </c>
      <c r="W2512" s="238" t="s">
        <v>4171</v>
      </c>
    </row>
    <row r="2513" spans="1:28" x14ac:dyDescent="0.2">
      <c r="A2513" s="238">
        <v>327425</v>
      </c>
      <c r="B2513" s="238" t="s">
        <v>1253</v>
      </c>
      <c r="C2513" s="238" t="s">
        <v>392</v>
      </c>
      <c r="D2513" s="238" t="s">
        <v>568</v>
      </c>
      <c r="H2513" s="238"/>
      <c r="I2513" s="238" t="s">
        <v>4111</v>
      </c>
      <c r="N2513" s="238">
        <v>2000</v>
      </c>
      <c r="U2513" s="238" t="s">
        <v>4171</v>
      </c>
      <c r="V2513" s="238" t="s">
        <v>4171</v>
      </c>
      <c r="W2513" s="238" t="s">
        <v>4171</v>
      </c>
      <c r="AB2513" s="238" t="s">
        <v>7213</v>
      </c>
    </row>
    <row r="2514" spans="1:28" x14ac:dyDescent="0.2">
      <c r="A2514" s="238">
        <v>334340</v>
      </c>
      <c r="B2514" s="238" t="s">
        <v>1374</v>
      </c>
      <c r="C2514" s="238" t="s">
        <v>195</v>
      </c>
      <c r="D2514" s="238" t="s">
        <v>568</v>
      </c>
      <c r="H2514" s="238"/>
      <c r="I2514" s="238" t="s">
        <v>4111</v>
      </c>
      <c r="N2514" s="238">
        <v>2000</v>
      </c>
      <c r="U2514" s="238" t="s">
        <v>4171</v>
      </c>
      <c r="V2514" s="238" t="s">
        <v>4171</v>
      </c>
      <c r="W2514" s="238" t="s">
        <v>4171</v>
      </c>
    </row>
    <row r="2515" spans="1:28" x14ac:dyDescent="0.2">
      <c r="A2515" s="238">
        <v>336856</v>
      </c>
      <c r="B2515" s="238" t="s">
        <v>3381</v>
      </c>
      <c r="C2515" s="238" t="s">
        <v>195</v>
      </c>
      <c r="D2515" s="238" t="s">
        <v>568</v>
      </c>
      <c r="E2515" s="238" t="s">
        <v>66</v>
      </c>
      <c r="F2515" s="239">
        <v>35798</v>
      </c>
      <c r="G2515" s="238" t="s">
        <v>84</v>
      </c>
      <c r="H2515" s="238" t="s">
        <v>4110</v>
      </c>
      <c r="I2515" s="238" t="s">
        <v>4111</v>
      </c>
      <c r="J2515" s="238" t="s">
        <v>85</v>
      </c>
      <c r="L2515" s="238" t="s">
        <v>84</v>
      </c>
      <c r="X2515" s="238" t="s">
        <v>5807</v>
      </c>
      <c r="Y2515" s="238" t="s">
        <v>5807</v>
      </c>
      <c r="Z2515" s="238" t="s">
        <v>5608</v>
      </c>
      <c r="AA2515" s="238" t="s">
        <v>5178</v>
      </c>
    </row>
    <row r="2516" spans="1:28" x14ac:dyDescent="0.2">
      <c r="A2516" s="238">
        <v>334839</v>
      </c>
      <c r="B2516" s="238" t="s">
        <v>2687</v>
      </c>
      <c r="C2516" s="238" t="s">
        <v>798</v>
      </c>
      <c r="D2516" s="238" t="s">
        <v>568</v>
      </c>
      <c r="H2516" s="238"/>
      <c r="I2516" s="238" t="s">
        <v>4111</v>
      </c>
      <c r="N2516" s="238">
        <v>2000</v>
      </c>
      <c r="S2516" s="238" t="s">
        <v>4171</v>
      </c>
      <c r="T2516" s="238" t="s">
        <v>4171</v>
      </c>
      <c r="U2516" s="238" t="s">
        <v>4171</v>
      </c>
      <c r="V2516" s="238" t="s">
        <v>4171</v>
      </c>
      <c r="W2516" s="238" t="s">
        <v>4171</v>
      </c>
      <c r="AB2516" s="238" t="s">
        <v>7213</v>
      </c>
    </row>
    <row r="2517" spans="1:28" x14ac:dyDescent="0.2">
      <c r="A2517" s="238">
        <v>334678</v>
      </c>
      <c r="B2517" s="238" t="s">
        <v>2660</v>
      </c>
      <c r="C2517" s="238" t="s">
        <v>327</v>
      </c>
      <c r="D2517" s="238" t="s">
        <v>568</v>
      </c>
      <c r="H2517" s="238"/>
      <c r="I2517" s="238" t="s">
        <v>4111</v>
      </c>
      <c r="N2517" s="238">
        <v>2000</v>
      </c>
      <c r="S2517" s="238" t="s">
        <v>4171</v>
      </c>
      <c r="T2517" s="238" t="s">
        <v>4171</v>
      </c>
      <c r="U2517" s="238" t="s">
        <v>4171</v>
      </c>
      <c r="V2517" s="238" t="s">
        <v>4171</v>
      </c>
      <c r="W2517" s="238" t="s">
        <v>4171</v>
      </c>
      <c r="AB2517" s="238" t="s">
        <v>7213</v>
      </c>
    </row>
    <row r="2518" spans="1:28" x14ac:dyDescent="0.2">
      <c r="A2518" s="238">
        <v>331545</v>
      </c>
      <c r="B2518" s="238" t="s">
        <v>2366</v>
      </c>
      <c r="C2518" s="238" t="s">
        <v>558</v>
      </c>
      <c r="D2518" s="238" t="s">
        <v>568</v>
      </c>
      <c r="H2518" s="238"/>
      <c r="I2518" s="238" t="s">
        <v>4111</v>
      </c>
      <c r="N2518" s="238">
        <v>2000</v>
      </c>
      <c r="S2518" s="238" t="s">
        <v>4171</v>
      </c>
      <c r="T2518" s="238" t="s">
        <v>4171</v>
      </c>
      <c r="U2518" s="238" t="s">
        <v>4171</v>
      </c>
      <c r="V2518" s="238" t="s">
        <v>4171</v>
      </c>
      <c r="W2518" s="238" t="s">
        <v>4171</v>
      </c>
    </row>
    <row r="2519" spans="1:28" x14ac:dyDescent="0.2">
      <c r="A2519" s="238">
        <v>334567</v>
      </c>
      <c r="B2519" s="238" t="s">
        <v>4432</v>
      </c>
      <c r="C2519" s="238" t="s">
        <v>432</v>
      </c>
      <c r="D2519" s="238" t="s">
        <v>568</v>
      </c>
      <c r="H2519" s="238"/>
      <c r="I2519" s="238" t="s">
        <v>4111</v>
      </c>
      <c r="N2519" s="238">
        <v>2000</v>
      </c>
      <c r="V2519" s="238" t="s">
        <v>4171</v>
      </c>
      <c r="AB2519" s="238" t="s">
        <v>7214</v>
      </c>
    </row>
    <row r="2520" spans="1:28" x14ac:dyDescent="0.2">
      <c r="A2520" s="238">
        <v>330413</v>
      </c>
      <c r="B2520" s="238" t="s">
        <v>1498</v>
      </c>
      <c r="C2520" s="238" t="s">
        <v>195</v>
      </c>
      <c r="D2520" s="238" t="s">
        <v>1275</v>
      </c>
      <c r="H2520" s="238"/>
      <c r="I2520" s="238" t="s">
        <v>4111</v>
      </c>
      <c r="N2520" s="238">
        <v>2000</v>
      </c>
      <c r="T2520" s="238" t="s">
        <v>4171</v>
      </c>
      <c r="U2520" s="238" t="s">
        <v>4171</v>
      </c>
      <c r="V2520" s="238" t="s">
        <v>4171</v>
      </c>
      <c r="W2520" s="238" t="s">
        <v>4171</v>
      </c>
      <c r="AB2520" s="238" t="s">
        <v>7213</v>
      </c>
    </row>
    <row r="2521" spans="1:28" x14ac:dyDescent="0.2">
      <c r="A2521" s="238">
        <v>338634</v>
      </c>
      <c r="B2521" s="238" t="s">
        <v>4865</v>
      </c>
      <c r="C2521" s="238" t="s">
        <v>4527</v>
      </c>
      <c r="D2521" s="238" t="s">
        <v>4866</v>
      </c>
      <c r="E2521" s="238" t="s">
        <v>66</v>
      </c>
      <c r="F2521" s="239">
        <v>29373</v>
      </c>
      <c r="G2521" s="238" t="s">
        <v>93</v>
      </c>
      <c r="H2521" s="238" t="s">
        <v>4110</v>
      </c>
      <c r="I2521" s="238" t="s">
        <v>4111</v>
      </c>
      <c r="J2521" s="238" t="s">
        <v>85</v>
      </c>
      <c r="K2521" s="238">
        <v>1999</v>
      </c>
      <c r="L2521" s="238" t="s">
        <v>93</v>
      </c>
      <c r="X2521" s="238" t="s">
        <v>6682</v>
      </c>
      <c r="Y2521" s="238" t="s">
        <v>6683</v>
      </c>
      <c r="Z2521" s="238" t="s">
        <v>6684</v>
      </c>
    </row>
    <row r="2522" spans="1:28" x14ac:dyDescent="0.2">
      <c r="A2522" s="238">
        <v>335754</v>
      </c>
      <c r="B2522" s="238" t="s">
        <v>1930</v>
      </c>
      <c r="C2522" s="238" t="s">
        <v>855</v>
      </c>
      <c r="D2522" s="238" t="s">
        <v>518</v>
      </c>
      <c r="H2522" s="238"/>
      <c r="I2522" s="238" t="s">
        <v>4111</v>
      </c>
      <c r="N2522" s="238">
        <v>2000</v>
      </c>
      <c r="V2522" s="238" t="s">
        <v>4171</v>
      </c>
      <c r="W2522" s="238" t="s">
        <v>4171</v>
      </c>
    </row>
    <row r="2523" spans="1:28" x14ac:dyDescent="0.2">
      <c r="A2523" s="238">
        <v>329854</v>
      </c>
      <c r="B2523" s="238" t="s">
        <v>1269</v>
      </c>
      <c r="C2523" s="238" t="s">
        <v>602</v>
      </c>
      <c r="D2523" s="238" t="s">
        <v>518</v>
      </c>
      <c r="H2523" s="238"/>
      <c r="I2523" s="238" t="s">
        <v>4111</v>
      </c>
      <c r="N2523" s="238">
        <v>2000</v>
      </c>
      <c r="U2523" s="238" t="s">
        <v>4171</v>
      </c>
      <c r="V2523" s="238" t="s">
        <v>4171</v>
      </c>
      <c r="W2523" s="238" t="s">
        <v>4171</v>
      </c>
      <c r="AB2523" s="238" t="s">
        <v>7213</v>
      </c>
    </row>
    <row r="2524" spans="1:28" x14ac:dyDescent="0.2">
      <c r="A2524" s="238">
        <v>331882</v>
      </c>
      <c r="B2524" s="238" t="s">
        <v>1755</v>
      </c>
      <c r="C2524" s="238" t="s">
        <v>344</v>
      </c>
      <c r="D2524" s="238" t="s">
        <v>518</v>
      </c>
      <c r="H2524" s="238"/>
      <c r="I2524" s="238" t="s">
        <v>4111</v>
      </c>
      <c r="N2524" s="238">
        <v>2000</v>
      </c>
      <c r="V2524" s="238" t="s">
        <v>4171</v>
      </c>
      <c r="W2524" s="238" t="s">
        <v>4171</v>
      </c>
      <c r="AB2524" s="238" t="s">
        <v>7213</v>
      </c>
    </row>
    <row r="2525" spans="1:28" x14ac:dyDescent="0.2">
      <c r="A2525" s="238">
        <v>338762</v>
      </c>
      <c r="B2525" s="238" t="s">
        <v>4971</v>
      </c>
      <c r="C2525" s="238" t="s">
        <v>4972</v>
      </c>
      <c r="D2525" s="238" t="s">
        <v>4973</v>
      </c>
      <c r="E2525" s="238" t="s">
        <v>65</v>
      </c>
      <c r="F2525" s="239">
        <v>34598</v>
      </c>
      <c r="G2525" s="238" t="s">
        <v>5124</v>
      </c>
      <c r="H2525" s="238" t="s">
        <v>4110</v>
      </c>
      <c r="I2525" s="238" t="s">
        <v>4111</v>
      </c>
      <c r="X2525" s="238" t="s">
        <v>6943</v>
      </c>
      <c r="Y2525" s="238" t="s">
        <v>6944</v>
      </c>
      <c r="Z2525" s="238" t="s">
        <v>5840</v>
      </c>
      <c r="AA2525" s="238" t="s">
        <v>5114</v>
      </c>
    </row>
    <row r="2526" spans="1:28" x14ac:dyDescent="0.2">
      <c r="A2526" s="238">
        <v>332295</v>
      </c>
      <c r="B2526" s="238" t="s">
        <v>1537</v>
      </c>
      <c r="C2526" s="238" t="s">
        <v>1538</v>
      </c>
      <c r="D2526" s="238" t="s">
        <v>1539</v>
      </c>
      <c r="H2526" s="238"/>
      <c r="I2526" s="238" t="s">
        <v>4111</v>
      </c>
      <c r="N2526" s="238">
        <v>2000</v>
      </c>
      <c r="T2526" s="238" t="s">
        <v>4171</v>
      </c>
      <c r="U2526" s="238" t="s">
        <v>4171</v>
      </c>
      <c r="V2526" s="238" t="s">
        <v>4171</v>
      </c>
      <c r="W2526" s="238" t="s">
        <v>4171</v>
      </c>
      <c r="AB2526" s="238" t="s">
        <v>7213</v>
      </c>
    </row>
    <row r="2527" spans="1:28" x14ac:dyDescent="0.2">
      <c r="A2527" s="238">
        <v>322040</v>
      </c>
      <c r="B2527" s="238" t="s">
        <v>2724</v>
      </c>
      <c r="C2527" s="238" t="s">
        <v>327</v>
      </c>
      <c r="D2527" s="238" t="s">
        <v>689</v>
      </c>
      <c r="H2527" s="238"/>
      <c r="I2527" s="238" t="s">
        <v>4111</v>
      </c>
      <c r="N2527" s="238">
        <v>2000</v>
      </c>
      <c r="R2527" s="238" t="s">
        <v>4171</v>
      </c>
      <c r="S2527" s="238" t="s">
        <v>4171</v>
      </c>
      <c r="U2527" s="238" t="s">
        <v>4171</v>
      </c>
      <c r="V2527" s="238" t="s">
        <v>4171</v>
      </c>
      <c r="W2527" s="238" t="s">
        <v>4171</v>
      </c>
      <c r="AB2527" s="238" t="s">
        <v>7213</v>
      </c>
    </row>
    <row r="2528" spans="1:28" x14ac:dyDescent="0.2">
      <c r="A2528" s="238">
        <v>337945</v>
      </c>
      <c r="B2528" s="238" t="s">
        <v>3832</v>
      </c>
      <c r="C2528" s="238" t="s">
        <v>309</v>
      </c>
      <c r="D2528" s="238" t="s">
        <v>3833</v>
      </c>
      <c r="H2528" s="238"/>
      <c r="I2528" s="238" t="s">
        <v>4111</v>
      </c>
      <c r="N2528" s="238">
        <v>2000</v>
      </c>
      <c r="V2528" s="238" t="s">
        <v>4171</v>
      </c>
      <c r="W2528" s="238" t="s">
        <v>4171</v>
      </c>
    </row>
    <row r="2529" spans="1:28" x14ac:dyDescent="0.2">
      <c r="A2529" s="238">
        <v>334129</v>
      </c>
      <c r="B2529" s="238" t="s">
        <v>4281</v>
      </c>
      <c r="C2529" s="238" t="s">
        <v>205</v>
      </c>
      <c r="D2529" s="238" t="s">
        <v>4282</v>
      </c>
      <c r="H2529" s="238"/>
      <c r="I2529" s="238" t="s">
        <v>4111</v>
      </c>
      <c r="N2529" s="238">
        <v>2000</v>
      </c>
      <c r="V2529" s="238" t="s">
        <v>4171</v>
      </c>
      <c r="AB2529" s="238" t="s">
        <v>7214</v>
      </c>
    </row>
    <row r="2530" spans="1:28" x14ac:dyDescent="0.2">
      <c r="A2530" s="238">
        <v>335226</v>
      </c>
      <c r="B2530" s="238" t="s">
        <v>2923</v>
      </c>
      <c r="C2530" s="238" t="s">
        <v>232</v>
      </c>
      <c r="D2530" s="238" t="s">
        <v>2924</v>
      </c>
      <c r="H2530" s="238"/>
      <c r="I2530" s="238" t="s">
        <v>4111</v>
      </c>
      <c r="N2530" s="238">
        <v>2000</v>
      </c>
      <c r="U2530" s="238" t="s">
        <v>4171</v>
      </c>
      <c r="V2530" s="238" t="s">
        <v>4171</v>
      </c>
      <c r="W2530" s="238" t="s">
        <v>4171</v>
      </c>
    </row>
    <row r="2531" spans="1:28" x14ac:dyDescent="0.2">
      <c r="A2531" s="238">
        <v>334402</v>
      </c>
      <c r="B2531" s="238" t="s">
        <v>4369</v>
      </c>
      <c r="C2531" s="238" t="s">
        <v>203</v>
      </c>
      <c r="D2531" s="238" t="s">
        <v>4528</v>
      </c>
      <c r="H2531" s="238"/>
      <c r="I2531" s="238" t="s">
        <v>4111</v>
      </c>
      <c r="N2531" s="238">
        <v>2000</v>
      </c>
      <c r="AB2531" s="238" t="s">
        <v>7214</v>
      </c>
    </row>
    <row r="2532" spans="1:28" x14ac:dyDescent="0.2">
      <c r="A2532" s="238">
        <v>336123</v>
      </c>
      <c r="B2532" s="238" t="s">
        <v>2021</v>
      </c>
      <c r="C2532" s="238" t="s">
        <v>195</v>
      </c>
      <c r="D2532" s="238" t="s">
        <v>2022</v>
      </c>
      <c r="H2532" s="238"/>
      <c r="I2532" s="238" t="s">
        <v>4111</v>
      </c>
      <c r="N2532" s="238">
        <v>2000</v>
      </c>
      <c r="V2532" s="238" t="s">
        <v>4171</v>
      </c>
      <c r="W2532" s="238" t="s">
        <v>4171</v>
      </c>
    </row>
    <row r="2533" spans="1:28" x14ac:dyDescent="0.2">
      <c r="A2533" s="238">
        <v>337647</v>
      </c>
      <c r="B2533" s="238" t="s">
        <v>3683</v>
      </c>
      <c r="C2533" s="238" t="s">
        <v>3517</v>
      </c>
      <c r="D2533" s="238" t="s">
        <v>786</v>
      </c>
      <c r="E2533" s="238" t="s">
        <v>65</v>
      </c>
      <c r="F2533" s="239">
        <v>28568</v>
      </c>
      <c r="G2533" s="238" t="s">
        <v>84</v>
      </c>
      <c r="H2533" s="238" t="s">
        <v>4110</v>
      </c>
      <c r="I2533" s="238" t="s">
        <v>4111</v>
      </c>
      <c r="J2533" s="238" t="s">
        <v>85</v>
      </c>
      <c r="L2533" s="238" t="s">
        <v>84</v>
      </c>
      <c r="X2533" s="238" t="s">
        <v>6233</v>
      </c>
      <c r="Y2533" s="238" t="s">
        <v>6233</v>
      </c>
      <c r="Z2533" s="238" t="s">
        <v>5590</v>
      </c>
      <c r="AA2533" s="238" t="s">
        <v>5123</v>
      </c>
    </row>
    <row r="2534" spans="1:28" x14ac:dyDescent="0.2">
      <c r="A2534" s="238">
        <v>334362</v>
      </c>
      <c r="B2534" s="238" t="s">
        <v>2589</v>
      </c>
      <c r="C2534" s="238" t="s">
        <v>687</v>
      </c>
      <c r="D2534" s="238" t="s">
        <v>786</v>
      </c>
      <c r="H2534" s="238"/>
      <c r="I2534" s="238" t="s">
        <v>4111</v>
      </c>
      <c r="N2534" s="238">
        <v>2000</v>
      </c>
      <c r="S2534" s="238" t="s">
        <v>4171</v>
      </c>
      <c r="T2534" s="238" t="s">
        <v>4171</v>
      </c>
      <c r="U2534" s="238" t="s">
        <v>4171</v>
      </c>
      <c r="V2534" s="238" t="s">
        <v>4171</v>
      </c>
      <c r="W2534" s="238" t="s">
        <v>4171</v>
      </c>
      <c r="AB2534" s="238" t="s">
        <v>7213</v>
      </c>
    </row>
    <row r="2535" spans="1:28" x14ac:dyDescent="0.2">
      <c r="A2535" s="238">
        <v>330290</v>
      </c>
      <c r="B2535" s="238" t="s">
        <v>4391</v>
      </c>
      <c r="C2535" s="238" t="s">
        <v>4392</v>
      </c>
      <c r="D2535" s="238" t="s">
        <v>786</v>
      </c>
      <c r="H2535" s="238"/>
      <c r="I2535" s="238" t="s">
        <v>4111</v>
      </c>
      <c r="N2535" s="238">
        <v>2000</v>
      </c>
      <c r="AB2535" s="238" t="s">
        <v>7214</v>
      </c>
    </row>
    <row r="2536" spans="1:28" x14ac:dyDescent="0.2">
      <c r="A2536" s="238">
        <v>337848</v>
      </c>
      <c r="B2536" s="238" t="s">
        <v>3785</v>
      </c>
      <c r="C2536" s="238" t="s">
        <v>389</v>
      </c>
      <c r="D2536" s="238" t="s">
        <v>786</v>
      </c>
      <c r="H2536" s="238"/>
      <c r="I2536" s="238" t="s">
        <v>4111</v>
      </c>
      <c r="N2536" s="238">
        <v>2000</v>
      </c>
      <c r="W2536" s="238" t="s">
        <v>4171</v>
      </c>
    </row>
    <row r="2537" spans="1:28" x14ac:dyDescent="0.2">
      <c r="A2537" s="238">
        <v>334464</v>
      </c>
      <c r="B2537" s="238" t="s">
        <v>1760</v>
      </c>
      <c r="C2537" s="238" t="s">
        <v>313</v>
      </c>
      <c r="D2537" s="238" t="s">
        <v>786</v>
      </c>
      <c r="H2537" s="238"/>
      <c r="I2537" s="238" t="s">
        <v>4111</v>
      </c>
      <c r="N2537" s="238">
        <v>2000</v>
      </c>
      <c r="S2537" s="238" t="s">
        <v>4171</v>
      </c>
      <c r="T2537" s="238" t="s">
        <v>4171</v>
      </c>
      <c r="U2537" s="238" t="s">
        <v>4171</v>
      </c>
      <c r="V2537" s="238" t="s">
        <v>4171</v>
      </c>
      <c r="W2537" s="238" t="s">
        <v>4171</v>
      </c>
      <c r="AB2537" s="238" t="s">
        <v>7213</v>
      </c>
    </row>
    <row r="2538" spans="1:28" x14ac:dyDescent="0.2">
      <c r="A2538" s="238">
        <v>327822</v>
      </c>
      <c r="B2538" s="238" t="s">
        <v>2784</v>
      </c>
      <c r="C2538" s="238" t="s">
        <v>205</v>
      </c>
      <c r="D2538" s="238" t="s">
        <v>786</v>
      </c>
      <c r="H2538" s="238"/>
      <c r="I2538" s="238" t="s">
        <v>4111</v>
      </c>
      <c r="N2538" s="238">
        <v>2000</v>
      </c>
      <c r="R2538" s="238" t="s">
        <v>4171</v>
      </c>
      <c r="S2538" s="238" t="s">
        <v>4171</v>
      </c>
      <c r="U2538" s="238" t="s">
        <v>4171</v>
      </c>
      <c r="V2538" s="238" t="s">
        <v>4171</v>
      </c>
      <c r="W2538" s="238" t="s">
        <v>4171</v>
      </c>
      <c r="AB2538" s="238" t="s">
        <v>7213</v>
      </c>
    </row>
    <row r="2539" spans="1:28" x14ac:dyDescent="0.2">
      <c r="A2539" s="238">
        <v>333847</v>
      </c>
      <c r="B2539" s="238" t="s">
        <v>2467</v>
      </c>
      <c r="C2539" s="238" t="s">
        <v>940</v>
      </c>
      <c r="D2539" s="238" t="s">
        <v>308</v>
      </c>
      <c r="H2539" s="238"/>
      <c r="I2539" s="238" t="s">
        <v>4111</v>
      </c>
      <c r="N2539" s="238">
        <v>2000</v>
      </c>
      <c r="S2539" s="238" t="s">
        <v>4171</v>
      </c>
      <c r="T2539" s="238" t="s">
        <v>4171</v>
      </c>
      <c r="U2539" s="238" t="s">
        <v>4171</v>
      </c>
      <c r="V2539" s="238" t="s">
        <v>4171</v>
      </c>
      <c r="W2539" s="238" t="s">
        <v>4171</v>
      </c>
      <c r="AB2539" s="238" t="s">
        <v>7213</v>
      </c>
    </row>
    <row r="2540" spans="1:28" x14ac:dyDescent="0.2">
      <c r="A2540" s="238">
        <v>335713</v>
      </c>
      <c r="B2540" s="238" t="s">
        <v>3067</v>
      </c>
      <c r="C2540" s="238" t="s">
        <v>299</v>
      </c>
      <c r="D2540" s="238" t="s">
        <v>308</v>
      </c>
      <c r="H2540" s="238"/>
      <c r="I2540" s="238" t="s">
        <v>4111</v>
      </c>
      <c r="N2540" s="238">
        <v>2000</v>
      </c>
      <c r="U2540" s="238" t="s">
        <v>4171</v>
      </c>
      <c r="V2540" s="238" t="s">
        <v>4171</v>
      </c>
      <c r="W2540" s="238" t="s">
        <v>4171</v>
      </c>
    </row>
    <row r="2541" spans="1:28" x14ac:dyDescent="0.2">
      <c r="A2541" s="238">
        <v>330200</v>
      </c>
      <c r="B2541" s="238" t="s">
        <v>2825</v>
      </c>
      <c r="C2541" s="238" t="s">
        <v>235</v>
      </c>
      <c r="D2541" s="238" t="s">
        <v>308</v>
      </c>
      <c r="H2541" s="238"/>
      <c r="I2541" s="238" t="s">
        <v>4111</v>
      </c>
      <c r="N2541" s="238">
        <v>2000</v>
      </c>
      <c r="R2541" s="238" t="s">
        <v>4171</v>
      </c>
      <c r="S2541" s="238" t="s">
        <v>4171</v>
      </c>
      <c r="U2541" s="238" t="s">
        <v>4171</v>
      </c>
      <c r="V2541" s="238" t="s">
        <v>4171</v>
      </c>
      <c r="W2541" s="238" t="s">
        <v>4171</v>
      </c>
      <c r="AB2541" s="238" t="s">
        <v>7213</v>
      </c>
    </row>
    <row r="2542" spans="1:28" x14ac:dyDescent="0.2">
      <c r="A2542" s="238">
        <v>335852</v>
      </c>
      <c r="B2542" s="238" t="s">
        <v>1954</v>
      </c>
      <c r="C2542" s="238" t="s">
        <v>245</v>
      </c>
      <c r="D2542" s="238" t="s">
        <v>308</v>
      </c>
      <c r="H2542" s="238"/>
      <c r="I2542" s="238" t="s">
        <v>4111</v>
      </c>
      <c r="N2542" s="238">
        <v>2000</v>
      </c>
      <c r="V2542" s="238" t="s">
        <v>4171</v>
      </c>
      <c r="W2542" s="238" t="s">
        <v>4171</v>
      </c>
    </row>
    <row r="2543" spans="1:28" x14ac:dyDescent="0.2">
      <c r="A2543" s="238">
        <v>331827</v>
      </c>
      <c r="B2543" s="238" t="s">
        <v>2381</v>
      </c>
      <c r="C2543" s="238" t="s">
        <v>470</v>
      </c>
      <c r="D2543" s="238" t="s">
        <v>308</v>
      </c>
      <c r="H2543" s="238"/>
      <c r="I2543" s="238" t="s">
        <v>4111</v>
      </c>
      <c r="N2543" s="238">
        <v>2000</v>
      </c>
      <c r="S2543" s="238" t="s">
        <v>4171</v>
      </c>
      <c r="T2543" s="238" t="s">
        <v>4171</v>
      </c>
      <c r="U2543" s="238" t="s">
        <v>4171</v>
      </c>
      <c r="V2543" s="238" t="s">
        <v>4171</v>
      </c>
      <c r="W2543" s="238" t="s">
        <v>4171</v>
      </c>
      <c r="AB2543" s="238" t="s">
        <v>7213</v>
      </c>
    </row>
    <row r="2544" spans="1:28" x14ac:dyDescent="0.2">
      <c r="A2544" s="238">
        <v>335443</v>
      </c>
      <c r="B2544" s="238" t="s">
        <v>3005</v>
      </c>
      <c r="C2544" s="238" t="s">
        <v>3006</v>
      </c>
      <c r="D2544" s="238" t="s">
        <v>308</v>
      </c>
      <c r="H2544" s="238"/>
      <c r="I2544" s="238" t="s">
        <v>4111</v>
      </c>
      <c r="N2544" s="238">
        <v>2000</v>
      </c>
      <c r="V2544" s="238" t="s">
        <v>4171</v>
      </c>
      <c r="W2544" s="238" t="s">
        <v>4171</v>
      </c>
    </row>
    <row r="2545" spans="1:28" x14ac:dyDescent="0.2">
      <c r="A2545" s="238">
        <v>330109</v>
      </c>
      <c r="B2545" s="238" t="s">
        <v>4363</v>
      </c>
      <c r="C2545" s="238" t="s">
        <v>297</v>
      </c>
      <c r="D2545" s="238" t="s">
        <v>308</v>
      </c>
      <c r="H2545" s="238"/>
      <c r="I2545" s="238" t="s">
        <v>4111</v>
      </c>
      <c r="N2545" s="238">
        <v>2000</v>
      </c>
      <c r="AB2545" s="238" t="s">
        <v>7214</v>
      </c>
    </row>
    <row r="2546" spans="1:28" x14ac:dyDescent="0.2">
      <c r="A2546" s="238">
        <v>337619</v>
      </c>
      <c r="B2546" s="238" t="s">
        <v>4510</v>
      </c>
      <c r="C2546" s="238" t="s">
        <v>219</v>
      </c>
      <c r="D2546" s="238" t="s">
        <v>308</v>
      </c>
      <c r="E2546" s="238" t="s">
        <v>66</v>
      </c>
      <c r="F2546" s="239">
        <v>26231</v>
      </c>
      <c r="G2546" s="238" t="s">
        <v>84</v>
      </c>
      <c r="H2546" s="238" t="s">
        <v>4110</v>
      </c>
      <c r="I2546" s="238" t="s">
        <v>4111</v>
      </c>
      <c r="J2546" s="238" t="s">
        <v>87</v>
      </c>
      <c r="L2546" s="238" t="s">
        <v>84</v>
      </c>
      <c r="X2546" s="238" t="s">
        <v>6229</v>
      </c>
      <c r="Y2546" s="238" t="s">
        <v>6229</v>
      </c>
      <c r="Z2546" s="238" t="s">
        <v>5483</v>
      </c>
      <c r="AA2546" s="238" t="s">
        <v>5375</v>
      </c>
    </row>
    <row r="2547" spans="1:28" x14ac:dyDescent="0.2">
      <c r="A2547" s="238">
        <v>332333</v>
      </c>
      <c r="B2547" s="238" t="s">
        <v>1209</v>
      </c>
      <c r="C2547" s="238" t="s">
        <v>195</v>
      </c>
      <c r="D2547" s="238" t="s">
        <v>308</v>
      </c>
      <c r="H2547" s="238"/>
      <c r="I2547" s="238" t="s">
        <v>4111</v>
      </c>
      <c r="N2547" s="238">
        <v>2000</v>
      </c>
      <c r="T2547" s="238" t="s">
        <v>4171</v>
      </c>
      <c r="U2547" s="238" t="s">
        <v>4171</v>
      </c>
      <c r="V2547" s="238" t="s">
        <v>4171</v>
      </c>
      <c r="W2547" s="238" t="s">
        <v>4171</v>
      </c>
      <c r="AB2547" s="238" t="s">
        <v>7213</v>
      </c>
    </row>
    <row r="2548" spans="1:28" x14ac:dyDescent="0.2">
      <c r="A2548" s="238">
        <v>338059</v>
      </c>
      <c r="B2548" s="238" t="s">
        <v>3887</v>
      </c>
      <c r="C2548" s="238" t="s">
        <v>798</v>
      </c>
      <c r="D2548" s="238" t="s">
        <v>308</v>
      </c>
      <c r="H2548" s="238"/>
      <c r="I2548" s="238" t="s">
        <v>4111</v>
      </c>
      <c r="N2548" s="238">
        <v>2000</v>
      </c>
      <c r="V2548" s="238" t="s">
        <v>4171</v>
      </c>
      <c r="W2548" s="238" t="s">
        <v>4171</v>
      </c>
    </row>
    <row r="2549" spans="1:28" x14ac:dyDescent="0.2">
      <c r="A2549" s="238">
        <v>338688</v>
      </c>
      <c r="B2549" s="238" t="s">
        <v>4915</v>
      </c>
      <c r="C2549" s="238" t="s">
        <v>455</v>
      </c>
      <c r="D2549" s="238" t="s">
        <v>308</v>
      </c>
      <c r="E2549" s="238" t="s">
        <v>65</v>
      </c>
      <c r="F2549" s="239">
        <v>33053</v>
      </c>
      <c r="G2549" s="238" t="s">
        <v>84</v>
      </c>
      <c r="H2549" s="238" t="s">
        <v>4110</v>
      </c>
      <c r="I2549" s="238" t="s">
        <v>4111</v>
      </c>
      <c r="J2549" s="238" t="s">
        <v>87</v>
      </c>
      <c r="K2549" s="238">
        <v>2011</v>
      </c>
      <c r="L2549" s="238" t="s">
        <v>84</v>
      </c>
      <c r="X2549" s="238" t="s">
        <v>6793</v>
      </c>
      <c r="Y2549" s="238" t="s">
        <v>6794</v>
      </c>
      <c r="Z2549" s="238" t="s">
        <v>5517</v>
      </c>
      <c r="AA2549" s="238" t="s">
        <v>5111</v>
      </c>
    </row>
    <row r="2550" spans="1:28" x14ac:dyDescent="0.2">
      <c r="A2550" s="238">
        <v>332983</v>
      </c>
      <c r="B2550" s="238" t="s">
        <v>1564</v>
      </c>
      <c r="C2550" s="238" t="s">
        <v>890</v>
      </c>
      <c r="D2550" s="238" t="s">
        <v>308</v>
      </c>
      <c r="H2550" s="238"/>
      <c r="I2550" s="238" t="s">
        <v>4111</v>
      </c>
      <c r="N2550" s="238">
        <v>2000</v>
      </c>
      <c r="S2550" s="238" t="s">
        <v>4171</v>
      </c>
      <c r="U2550" s="238" t="s">
        <v>4171</v>
      </c>
      <c r="V2550" s="238" t="s">
        <v>4171</v>
      </c>
      <c r="W2550" s="238" t="s">
        <v>4171</v>
      </c>
      <c r="AB2550" s="238" t="s">
        <v>7213</v>
      </c>
    </row>
    <row r="2551" spans="1:28" x14ac:dyDescent="0.2">
      <c r="A2551" s="238">
        <v>335738</v>
      </c>
      <c r="B2551" s="238" t="s">
        <v>1929</v>
      </c>
      <c r="C2551" s="238" t="s">
        <v>301</v>
      </c>
      <c r="D2551" s="238" t="s">
        <v>1236</v>
      </c>
      <c r="H2551" s="238"/>
      <c r="I2551" s="238" t="s">
        <v>4111</v>
      </c>
      <c r="N2551" s="238">
        <v>2000</v>
      </c>
      <c r="V2551" s="238" t="s">
        <v>4171</v>
      </c>
      <c r="W2551" s="238" t="s">
        <v>4171</v>
      </c>
    </row>
    <row r="2552" spans="1:28" x14ac:dyDescent="0.2">
      <c r="A2552" s="238">
        <v>334982</v>
      </c>
      <c r="B2552" s="238" t="s">
        <v>1184</v>
      </c>
      <c r="C2552" s="238" t="s">
        <v>198</v>
      </c>
      <c r="D2552" s="238" t="s">
        <v>1236</v>
      </c>
      <c r="H2552" s="238"/>
      <c r="I2552" s="238" t="s">
        <v>4111</v>
      </c>
      <c r="N2552" s="238">
        <v>2000</v>
      </c>
      <c r="S2552" s="238" t="s">
        <v>4171</v>
      </c>
      <c r="T2552" s="238" t="s">
        <v>4171</v>
      </c>
      <c r="U2552" s="238" t="s">
        <v>4171</v>
      </c>
      <c r="V2552" s="238" t="s">
        <v>4171</v>
      </c>
      <c r="W2552" s="238" t="s">
        <v>4171</v>
      </c>
      <c r="AB2552" s="238" t="s">
        <v>7213</v>
      </c>
    </row>
    <row r="2553" spans="1:28" x14ac:dyDescent="0.2">
      <c r="A2553" s="238">
        <v>333843</v>
      </c>
      <c r="B2553" s="238" t="s">
        <v>1590</v>
      </c>
      <c r="C2553" s="238" t="s">
        <v>367</v>
      </c>
      <c r="D2553" s="238" t="s">
        <v>1236</v>
      </c>
      <c r="H2553" s="238"/>
      <c r="I2553" s="238" t="s">
        <v>4111</v>
      </c>
      <c r="N2553" s="238">
        <v>2000</v>
      </c>
      <c r="S2553" s="238" t="s">
        <v>4171</v>
      </c>
      <c r="U2553" s="238" t="s">
        <v>4171</v>
      </c>
      <c r="V2553" s="238" t="s">
        <v>4171</v>
      </c>
      <c r="W2553" s="238" t="s">
        <v>4171</v>
      </c>
      <c r="AB2553" s="238" t="s">
        <v>7213</v>
      </c>
    </row>
    <row r="2554" spans="1:28" x14ac:dyDescent="0.2">
      <c r="A2554" s="238">
        <v>332262</v>
      </c>
      <c r="B2554" s="238" t="s">
        <v>2395</v>
      </c>
      <c r="C2554" s="238" t="s">
        <v>203</v>
      </c>
      <c r="D2554" s="238" t="s">
        <v>802</v>
      </c>
      <c r="H2554" s="238"/>
      <c r="I2554" s="238" t="s">
        <v>4111</v>
      </c>
      <c r="N2554" s="238">
        <v>2000</v>
      </c>
      <c r="S2554" s="238" t="s">
        <v>4171</v>
      </c>
      <c r="T2554" s="238" t="s">
        <v>4171</v>
      </c>
      <c r="U2554" s="238" t="s">
        <v>4171</v>
      </c>
      <c r="V2554" s="238" t="s">
        <v>4171</v>
      </c>
      <c r="W2554" s="238" t="s">
        <v>4171</v>
      </c>
      <c r="AB2554" s="238" t="s">
        <v>7213</v>
      </c>
    </row>
    <row r="2555" spans="1:28" x14ac:dyDescent="0.2">
      <c r="A2555" s="238">
        <v>335761</v>
      </c>
      <c r="B2555" s="238" t="s">
        <v>1931</v>
      </c>
      <c r="C2555" s="238" t="s">
        <v>337</v>
      </c>
      <c r="D2555" s="238" t="s">
        <v>802</v>
      </c>
      <c r="H2555" s="238"/>
      <c r="I2555" s="238" t="s">
        <v>4111</v>
      </c>
      <c r="N2555" s="238">
        <v>2000</v>
      </c>
      <c r="V2555" s="238" t="s">
        <v>4171</v>
      </c>
      <c r="W2555" s="238" t="s">
        <v>4171</v>
      </c>
    </row>
    <row r="2556" spans="1:28" x14ac:dyDescent="0.2">
      <c r="A2556" s="238">
        <v>338058</v>
      </c>
      <c r="B2556" s="238" t="s">
        <v>3886</v>
      </c>
      <c r="C2556" s="238" t="s">
        <v>522</v>
      </c>
      <c r="D2556" s="238" t="s">
        <v>802</v>
      </c>
      <c r="H2556" s="238"/>
      <c r="I2556" s="238" t="s">
        <v>4111</v>
      </c>
      <c r="N2556" s="238">
        <v>2000</v>
      </c>
      <c r="V2556" s="238" t="s">
        <v>4171</v>
      </c>
      <c r="W2556" s="238" t="s">
        <v>4171</v>
      </c>
    </row>
    <row r="2557" spans="1:28" x14ac:dyDescent="0.2">
      <c r="A2557" s="238">
        <v>322405</v>
      </c>
      <c r="B2557" s="238" t="s">
        <v>2240</v>
      </c>
      <c r="C2557" s="238" t="s">
        <v>245</v>
      </c>
      <c r="D2557" s="238" t="s">
        <v>802</v>
      </c>
      <c r="H2557" s="238"/>
      <c r="I2557" s="238" t="s">
        <v>4111</v>
      </c>
      <c r="N2557" s="238">
        <v>2000</v>
      </c>
      <c r="S2557" s="238" t="s">
        <v>4171</v>
      </c>
      <c r="T2557" s="238" t="s">
        <v>4171</v>
      </c>
      <c r="U2557" s="238" t="s">
        <v>4171</v>
      </c>
      <c r="V2557" s="238" t="s">
        <v>4171</v>
      </c>
      <c r="W2557" s="238" t="s">
        <v>4171</v>
      </c>
      <c r="AB2557" s="238" t="s">
        <v>7213</v>
      </c>
    </row>
    <row r="2558" spans="1:28" x14ac:dyDescent="0.2">
      <c r="A2558" s="238">
        <v>322038</v>
      </c>
      <c r="B2558" s="238" t="s">
        <v>1224</v>
      </c>
      <c r="C2558" s="238" t="s">
        <v>198</v>
      </c>
      <c r="D2558" s="238" t="s">
        <v>802</v>
      </c>
      <c r="H2558" s="238"/>
      <c r="I2558" s="238" t="s">
        <v>4111</v>
      </c>
      <c r="N2558" s="238">
        <v>2000</v>
      </c>
      <c r="U2558" s="238" t="s">
        <v>4171</v>
      </c>
      <c r="V2558" s="238" t="s">
        <v>4171</v>
      </c>
      <c r="W2558" s="238" t="s">
        <v>4171</v>
      </c>
    </row>
    <row r="2559" spans="1:28" x14ac:dyDescent="0.2">
      <c r="A2559" s="238">
        <v>333927</v>
      </c>
      <c r="B2559" s="238" t="s">
        <v>2484</v>
      </c>
      <c r="C2559" s="238" t="s">
        <v>696</v>
      </c>
      <c r="D2559" s="238" t="s">
        <v>802</v>
      </c>
      <c r="E2559" s="238" t="s">
        <v>65</v>
      </c>
      <c r="F2559" s="239">
        <v>34232</v>
      </c>
      <c r="G2559" s="238" t="s">
        <v>5481</v>
      </c>
      <c r="H2559" s="238" t="s">
        <v>4110</v>
      </c>
      <c r="I2559" s="238" t="s">
        <v>4111</v>
      </c>
      <c r="J2559" s="238" t="s">
        <v>87</v>
      </c>
      <c r="L2559" s="238" t="s">
        <v>92</v>
      </c>
      <c r="X2559" s="238" t="s">
        <v>5482</v>
      </c>
      <c r="Y2559" s="238" t="s">
        <v>5482</v>
      </c>
      <c r="Z2559" s="238" t="s">
        <v>5483</v>
      </c>
      <c r="AA2559" s="238" t="s">
        <v>5114</v>
      </c>
      <c r="AB2559" s="238" t="s">
        <v>7213</v>
      </c>
    </row>
    <row r="2560" spans="1:28" x14ac:dyDescent="0.2">
      <c r="A2560" s="238">
        <v>334070</v>
      </c>
      <c r="B2560" s="238" t="s">
        <v>2524</v>
      </c>
      <c r="C2560" s="238" t="s">
        <v>297</v>
      </c>
      <c r="D2560" s="238" t="s">
        <v>802</v>
      </c>
      <c r="H2560" s="238"/>
      <c r="I2560" s="238" t="s">
        <v>4111</v>
      </c>
      <c r="N2560" s="238">
        <v>2000</v>
      </c>
      <c r="S2560" s="238" t="s">
        <v>4171</v>
      </c>
      <c r="T2560" s="238" t="s">
        <v>4171</v>
      </c>
      <c r="U2560" s="238" t="s">
        <v>4171</v>
      </c>
      <c r="V2560" s="238" t="s">
        <v>4171</v>
      </c>
      <c r="W2560" s="238" t="s">
        <v>4171</v>
      </c>
      <c r="AB2560" s="238" t="s">
        <v>7213</v>
      </c>
    </row>
    <row r="2561" spans="1:28" x14ac:dyDescent="0.2">
      <c r="A2561" s="238">
        <v>335175</v>
      </c>
      <c r="B2561" s="238" t="s">
        <v>2907</v>
      </c>
      <c r="C2561" s="238" t="s">
        <v>482</v>
      </c>
      <c r="D2561" s="238" t="s">
        <v>802</v>
      </c>
      <c r="H2561" s="238"/>
      <c r="I2561" s="238" t="s">
        <v>4111</v>
      </c>
      <c r="N2561" s="238">
        <v>2000</v>
      </c>
      <c r="U2561" s="238" t="s">
        <v>4171</v>
      </c>
      <c r="V2561" s="238" t="s">
        <v>4171</v>
      </c>
      <c r="W2561" s="238" t="s">
        <v>4171</v>
      </c>
    </row>
    <row r="2562" spans="1:28" x14ac:dyDescent="0.2">
      <c r="A2562" s="238">
        <v>337988</v>
      </c>
      <c r="B2562" s="238" t="s">
        <v>1557</v>
      </c>
      <c r="C2562" s="238" t="s">
        <v>496</v>
      </c>
      <c r="D2562" s="238" t="s">
        <v>802</v>
      </c>
      <c r="H2562" s="238"/>
      <c r="I2562" s="238" t="s">
        <v>4111</v>
      </c>
      <c r="N2562" s="238">
        <v>2000</v>
      </c>
      <c r="V2562" s="238" t="s">
        <v>4171</v>
      </c>
      <c r="W2562" s="238" t="s">
        <v>4171</v>
      </c>
    </row>
    <row r="2563" spans="1:28" x14ac:dyDescent="0.2">
      <c r="A2563" s="238">
        <v>334757</v>
      </c>
      <c r="B2563" s="238" t="s">
        <v>1689</v>
      </c>
      <c r="C2563" s="238" t="s">
        <v>651</v>
      </c>
      <c r="D2563" s="238" t="s">
        <v>802</v>
      </c>
      <c r="E2563" s="238" t="s">
        <v>66</v>
      </c>
      <c r="F2563" s="239">
        <v>34347</v>
      </c>
      <c r="G2563" s="238" t="s">
        <v>84</v>
      </c>
      <c r="H2563" s="238" t="s">
        <v>4110</v>
      </c>
      <c r="I2563" s="238" t="s">
        <v>4111</v>
      </c>
      <c r="J2563" s="238" t="s">
        <v>87</v>
      </c>
      <c r="L2563" s="238" t="s">
        <v>86</v>
      </c>
      <c r="X2563" s="238" t="s">
        <v>5516</v>
      </c>
      <c r="Y2563" s="238" t="s">
        <v>5516</v>
      </c>
      <c r="Z2563" s="238" t="s">
        <v>5517</v>
      </c>
      <c r="AA2563" s="238" t="s">
        <v>5109</v>
      </c>
      <c r="AB2563" s="238" t="s">
        <v>7213</v>
      </c>
    </row>
    <row r="2564" spans="1:28" x14ac:dyDescent="0.2">
      <c r="A2564" s="238">
        <v>332994</v>
      </c>
      <c r="B2564" s="238" t="s">
        <v>2426</v>
      </c>
      <c r="C2564" s="238" t="s">
        <v>201</v>
      </c>
      <c r="D2564" s="238" t="s">
        <v>883</v>
      </c>
      <c r="H2564" s="238"/>
      <c r="I2564" s="238" t="s">
        <v>4111</v>
      </c>
      <c r="N2564" s="238">
        <v>2000</v>
      </c>
      <c r="S2564" s="238" t="s">
        <v>4171</v>
      </c>
      <c r="T2564" s="238" t="s">
        <v>4171</v>
      </c>
      <c r="U2564" s="238" t="s">
        <v>4171</v>
      </c>
      <c r="V2564" s="238" t="s">
        <v>4171</v>
      </c>
      <c r="W2564" s="238" t="s">
        <v>4171</v>
      </c>
      <c r="AB2564" s="238" t="s">
        <v>7213</v>
      </c>
    </row>
    <row r="2565" spans="1:28" x14ac:dyDescent="0.2">
      <c r="A2565" s="238">
        <v>338571</v>
      </c>
      <c r="B2565" s="238" t="s">
        <v>4811</v>
      </c>
      <c r="C2565" s="238" t="s">
        <v>713</v>
      </c>
      <c r="D2565" s="238" t="s">
        <v>883</v>
      </c>
      <c r="E2565" s="238" t="s">
        <v>65</v>
      </c>
      <c r="F2565" s="239">
        <v>36596</v>
      </c>
      <c r="G2565" s="238" t="s">
        <v>4035</v>
      </c>
      <c r="H2565" s="238" t="s">
        <v>4110</v>
      </c>
      <c r="I2565" s="238" t="s">
        <v>4111</v>
      </c>
      <c r="J2565" s="238" t="s">
        <v>85</v>
      </c>
      <c r="K2565" s="238">
        <v>2018</v>
      </c>
      <c r="L2565" s="238" t="s">
        <v>96</v>
      </c>
      <c r="X2565" s="238" t="s">
        <v>6545</v>
      </c>
      <c r="Y2565" s="238" t="s">
        <v>6546</v>
      </c>
      <c r="Z2565" s="238" t="s">
        <v>5612</v>
      </c>
      <c r="AA2565" s="238" t="s">
        <v>5112</v>
      </c>
    </row>
    <row r="2566" spans="1:28" x14ac:dyDescent="0.2">
      <c r="A2566" s="238">
        <v>326961</v>
      </c>
      <c r="B2566" s="238" t="s">
        <v>2278</v>
      </c>
      <c r="C2566" s="238" t="s">
        <v>2279</v>
      </c>
      <c r="D2566" s="238" t="s">
        <v>883</v>
      </c>
      <c r="H2566" s="238"/>
      <c r="I2566" s="238" t="s">
        <v>4111</v>
      </c>
      <c r="N2566" s="238">
        <v>2000</v>
      </c>
      <c r="S2566" s="238" t="s">
        <v>4171</v>
      </c>
      <c r="T2566" s="238" t="s">
        <v>4171</v>
      </c>
      <c r="U2566" s="238" t="s">
        <v>4171</v>
      </c>
      <c r="V2566" s="238" t="s">
        <v>4171</v>
      </c>
      <c r="W2566" s="238" t="s">
        <v>4171</v>
      </c>
      <c r="AB2566" s="238" t="s">
        <v>7213</v>
      </c>
    </row>
    <row r="2567" spans="1:28" x14ac:dyDescent="0.2">
      <c r="A2567" s="238">
        <v>338703</v>
      </c>
      <c r="B2567" s="238" t="s">
        <v>4925</v>
      </c>
      <c r="C2567" s="238" t="s">
        <v>363</v>
      </c>
      <c r="D2567" s="238" t="s">
        <v>1055</v>
      </c>
      <c r="E2567" s="238" t="s">
        <v>66</v>
      </c>
      <c r="F2567" s="239">
        <v>31115</v>
      </c>
      <c r="G2567" s="238" t="s">
        <v>86</v>
      </c>
      <c r="H2567" s="238" t="s">
        <v>4110</v>
      </c>
      <c r="I2567" s="238" t="s">
        <v>4111</v>
      </c>
      <c r="J2567" s="238" t="s">
        <v>87</v>
      </c>
      <c r="K2567" s="238">
        <v>2003</v>
      </c>
      <c r="L2567" s="238" t="s">
        <v>84</v>
      </c>
      <c r="X2567" s="238" t="s">
        <v>6823</v>
      </c>
      <c r="Y2567" s="238" t="s">
        <v>6824</v>
      </c>
      <c r="Z2567" s="238" t="s">
        <v>5967</v>
      </c>
      <c r="AA2567" s="238" t="s">
        <v>6825</v>
      </c>
    </row>
    <row r="2568" spans="1:28" x14ac:dyDescent="0.2">
      <c r="A2568" s="238">
        <v>310549</v>
      </c>
      <c r="B2568" s="238" t="s">
        <v>1094</v>
      </c>
      <c r="C2568" s="238" t="s">
        <v>272</v>
      </c>
      <c r="D2568" s="238" t="s">
        <v>1055</v>
      </c>
      <c r="H2568" s="238"/>
      <c r="I2568" s="238" t="s">
        <v>4111</v>
      </c>
      <c r="N2568" s="238">
        <v>2000</v>
      </c>
      <c r="R2568" s="238" t="s">
        <v>4171</v>
      </c>
      <c r="S2568" s="238" t="s">
        <v>4171</v>
      </c>
      <c r="U2568" s="238" t="s">
        <v>4171</v>
      </c>
      <c r="V2568" s="238" t="s">
        <v>4171</v>
      </c>
      <c r="W2568" s="238" t="s">
        <v>4171</v>
      </c>
      <c r="AB2568" s="238" t="s">
        <v>7213</v>
      </c>
    </row>
    <row r="2569" spans="1:28" x14ac:dyDescent="0.2">
      <c r="A2569" s="238">
        <v>335935</v>
      </c>
      <c r="B2569" s="238" t="s">
        <v>3135</v>
      </c>
      <c r="C2569" s="238" t="s">
        <v>660</v>
      </c>
      <c r="D2569" s="238" t="s">
        <v>3136</v>
      </c>
      <c r="H2569" s="238"/>
      <c r="I2569" s="238" t="s">
        <v>4111</v>
      </c>
      <c r="N2569" s="238">
        <v>2000</v>
      </c>
      <c r="U2569" s="238" t="s">
        <v>4171</v>
      </c>
      <c r="V2569" s="238" t="s">
        <v>4171</v>
      </c>
      <c r="W2569" s="238" t="s">
        <v>4171</v>
      </c>
    </row>
    <row r="2570" spans="1:28" x14ac:dyDescent="0.2">
      <c r="A2570" s="238">
        <v>338018</v>
      </c>
      <c r="B2570" s="238" t="s">
        <v>3866</v>
      </c>
      <c r="C2570" s="238" t="s">
        <v>196</v>
      </c>
      <c r="D2570" s="238" t="s">
        <v>3445</v>
      </c>
      <c r="E2570" s="238" t="s">
        <v>66</v>
      </c>
      <c r="F2570" s="239">
        <v>32869</v>
      </c>
      <c r="G2570" s="238" t="s">
        <v>5124</v>
      </c>
      <c r="H2570" s="238" t="s">
        <v>4110</v>
      </c>
      <c r="I2570" s="238" t="s">
        <v>4111</v>
      </c>
      <c r="J2570" s="238" t="s">
        <v>87</v>
      </c>
      <c r="L2570" s="238" t="s">
        <v>86</v>
      </c>
      <c r="X2570" s="238" t="s">
        <v>6321</v>
      </c>
      <c r="Y2570" s="238" t="s">
        <v>6321</v>
      </c>
      <c r="Z2570" s="238" t="s">
        <v>6322</v>
      </c>
      <c r="AA2570" s="238" t="s">
        <v>5901</v>
      </c>
    </row>
    <row r="2571" spans="1:28" x14ac:dyDescent="0.2">
      <c r="A2571" s="238">
        <v>326140</v>
      </c>
      <c r="B2571" s="238" t="s">
        <v>4307</v>
      </c>
      <c r="C2571" s="238" t="s">
        <v>608</v>
      </c>
      <c r="D2571" s="238" t="s">
        <v>584</v>
      </c>
      <c r="H2571" s="238"/>
      <c r="I2571" s="238" t="s">
        <v>4111</v>
      </c>
      <c r="N2571" s="238">
        <v>2000</v>
      </c>
      <c r="AB2571" s="238" t="s">
        <v>7214</v>
      </c>
    </row>
    <row r="2572" spans="1:28" x14ac:dyDescent="0.2">
      <c r="A2572" s="238">
        <v>335928</v>
      </c>
      <c r="B2572" s="238" t="s">
        <v>3132</v>
      </c>
      <c r="C2572" s="238" t="s">
        <v>406</v>
      </c>
      <c r="D2572" s="238" t="s">
        <v>584</v>
      </c>
      <c r="E2572" s="238" t="s">
        <v>65</v>
      </c>
      <c r="F2572" s="239">
        <v>31804</v>
      </c>
      <c r="G2572" s="238" t="s">
        <v>4008</v>
      </c>
      <c r="H2572" s="238" t="s">
        <v>4110</v>
      </c>
      <c r="I2572" s="238" t="s">
        <v>4111</v>
      </c>
      <c r="J2572" s="238" t="s">
        <v>87</v>
      </c>
      <c r="L2572" s="238" t="s">
        <v>86</v>
      </c>
      <c r="X2572" s="238" t="s">
        <v>6122</v>
      </c>
      <c r="Y2572" s="238" t="s">
        <v>6122</v>
      </c>
      <c r="Z2572" s="238" t="s">
        <v>6123</v>
      </c>
      <c r="AA2572" s="238" t="s">
        <v>6124</v>
      </c>
    </row>
    <row r="2573" spans="1:28" x14ac:dyDescent="0.2">
      <c r="A2573" s="238">
        <v>325774</v>
      </c>
      <c r="B2573" s="238" t="s">
        <v>4472</v>
      </c>
      <c r="C2573" s="238" t="s">
        <v>593</v>
      </c>
      <c r="D2573" s="238" t="s">
        <v>584</v>
      </c>
      <c r="H2573" s="238"/>
      <c r="I2573" s="238" t="s">
        <v>4111</v>
      </c>
      <c r="N2573" s="238">
        <v>2000</v>
      </c>
      <c r="AB2573" s="238" t="s">
        <v>7214</v>
      </c>
    </row>
    <row r="2574" spans="1:28" x14ac:dyDescent="0.2">
      <c r="A2574" s="238">
        <v>337250</v>
      </c>
      <c r="B2574" s="238" t="s">
        <v>2196</v>
      </c>
      <c r="C2574" s="238" t="s">
        <v>367</v>
      </c>
      <c r="D2574" s="238" t="s">
        <v>584</v>
      </c>
      <c r="E2574" s="238" t="s">
        <v>66</v>
      </c>
      <c r="F2574" s="239">
        <v>34382</v>
      </c>
      <c r="G2574" s="238" t="s">
        <v>5124</v>
      </c>
      <c r="H2574" s="238" t="s">
        <v>4110</v>
      </c>
      <c r="I2574" s="238" t="s">
        <v>4111</v>
      </c>
      <c r="J2574" s="238" t="s">
        <v>87</v>
      </c>
      <c r="L2574" s="238" t="s">
        <v>84</v>
      </c>
      <c r="X2574" s="238" t="s">
        <v>5829</v>
      </c>
      <c r="Y2574" s="238" t="s">
        <v>5829</v>
      </c>
      <c r="Z2574" s="238" t="s">
        <v>5830</v>
      </c>
      <c r="AA2574" s="238" t="s">
        <v>5142</v>
      </c>
    </row>
    <row r="2575" spans="1:28" x14ac:dyDescent="0.2">
      <c r="A2575" s="238">
        <v>332805</v>
      </c>
      <c r="B2575" s="238" t="s">
        <v>4422</v>
      </c>
      <c r="C2575" s="238" t="s">
        <v>614</v>
      </c>
      <c r="D2575" s="238" t="s">
        <v>584</v>
      </c>
      <c r="H2575" s="238"/>
      <c r="I2575" s="238" t="s">
        <v>4111</v>
      </c>
      <c r="N2575" s="238">
        <v>2000</v>
      </c>
      <c r="V2575" s="238" t="s">
        <v>4171</v>
      </c>
      <c r="AB2575" s="238" t="s">
        <v>7214</v>
      </c>
    </row>
    <row r="2576" spans="1:28" x14ac:dyDescent="0.2">
      <c r="A2576" s="238">
        <v>334517</v>
      </c>
      <c r="B2576" s="238" t="s">
        <v>270</v>
      </c>
      <c r="C2576" s="238" t="s">
        <v>559</v>
      </c>
      <c r="D2576" s="238" t="s">
        <v>584</v>
      </c>
      <c r="H2576" s="238"/>
      <c r="I2576" s="238" t="s">
        <v>4111</v>
      </c>
      <c r="N2576" s="238">
        <v>2000</v>
      </c>
      <c r="S2576" s="238" t="s">
        <v>4171</v>
      </c>
      <c r="T2576" s="238" t="s">
        <v>4171</v>
      </c>
      <c r="U2576" s="238" t="s">
        <v>4171</v>
      </c>
      <c r="V2576" s="238" t="s">
        <v>4171</v>
      </c>
      <c r="W2576" s="238" t="s">
        <v>4171</v>
      </c>
      <c r="AB2576" s="238" t="s">
        <v>7213</v>
      </c>
    </row>
    <row r="2577" spans="1:28" x14ac:dyDescent="0.2">
      <c r="A2577" s="238">
        <v>320662</v>
      </c>
      <c r="B2577" s="238" t="s">
        <v>2712</v>
      </c>
      <c r="C2577" s="238" t="s">
        <v>798</v>
      </c>
      <c r="D2577" s="238" t="s">
        <v>584</v>
      </c>
      <c r="H2577" s="238"/>
      <c r="I2577" s="238" t="s">
        <v>4111</v>
      </c>
      <c r="N2577" s="238">
        <v>2000</v>
      </c>
      <c r="V2577" s="238" t="s">
        <v>4171</v>
      </c>
      <c r="W2577" s="238" t="s">
        <v>4171</v>
      </c>
      <c r="AB2577" s="238" t="s">
        <v>7213</v>
      </c>
    </row>
    <row r="2578" spans="1:28" x14ac:dyDescent="0.2">
      <c r="A2578" s="238">
        <v>331648</v>
      </c>
      <c r="B2578" s="238" t="s">
        <v>1293</v>
      </c>
      <c r="C2578" s="238" t="s">
        <v>855</v>
      </c>
      <c r="D2578" s="238" t="s">
        <v>500</v>
      </c>
      <c r="H2578" s="238"/>
      <c r="I2578" s="238" t="s">
        <v>4111</v>
      </c>
      <c r="N2578" s="238">
        <v>2000</v>
      </c>
      <c r="U2578" s="238" t="s">
        <v>4171</v>
      </c>
      <c r="V2578" s="238" t="s">
        <v>4171</v>
      </c>
      <c r="W2578" s="238" t="s">
        <v>4171</v>
      </c>
      <c r="AB2578" s="238" t="s">
        <v>7213</v>
      </c>
    </row>
    <row r="2579" spans="1:28" x14ac:dyDescent="0.2">
      <c r="A2579" s="238">
        <v>336494</v>
      </c>
      <c r="B2579" s="238" t="s">
        <v>3303</v>
      </c>
      <c r="C2579" s="238" t="s">
        <v>420</v>
      </c>
      <c r="D2579" s="238" t="s">
        <v>500</v>
      </c>
      <c r="H2579" s="238"/>
      <c r="I2579" s="238" t="s">
        <v>4111</v>
      </c>
      <c r="N2579" s="238">
        <v>2000</v>
      </c>
      <c r="U2579" s="238" t="s">
        <v>4171</v>
      </c>
      <c r="V2579" s="238" t="s">
        <v>4171</v>
      </c>
      <c r="W2579" s="238" t="s">
        <v>4171</v>
      </c>
    </row>
    <row r="2580" spans="1:28" x14ac:dyDescent="0.2">
      <c r="A2580" s="238">
        <v>334779</v>
      </c>
      <c r="B2580" s="238" t="s">
        <v>2680</v>
      </c>
      <c r="C2580" s="238" t="s">
        <v>203</v>
      </c>
      <c r="D2580" s="238" t="s">
        <v>913</v>
      </c>
      <c r="H2580" s="238"/>
      <c r="I2580" s="238" t="s">
        <v>4111</v>
      </c>
      <c r="N2580" s="238">
        <v>2000</v>
      </c>
      <c r="S2580" s="238" t="s">
        <v>4171</v>
      </c>
      <c r="T2580" s="238" t="s">
        <v>4171</v>
      </c>
      <c r="U2580" s="238" t="s">
        <v>4171</v>
      </c>
      <c r="V2580" s="238" t="s">
        <v>4171</v>
      </c>
      <c r="W2580" s="238" t="s">
        <v>4171</v>
      </c>
      <c r="AB2580" s="238" t="s">
        <v>7213</v>
      </c>
    </row>
    <row r="2581" spans="1:28" x14ac:dyDescent="0.2">
      <c r="A2581" s="238">
        <v>335588</v>
      </c>
      <c r="B2581" s="238" t="s">
        <v>1895</v>
      </c>
      <c r="C2581" s="238" t="s">
        <v>338</v>
      </c>
      <c r="D2581" s="238" t="s">
        <v>913</v>
      </c>
      <c r="E2581" s="238" t="s">
        <v>66</v>
      </c>
      <c r="F2581" s="239">
        <v>34393</v>
      </c>
      <c r="G2581" s="238" t="s">
        <v>4348</v>
      </c>
      <c r="H2581" s="238" t="s">
        <v>4110</v>
      </c>
      <c r="I2581" s="238" t="s">
        <v>4111</v>
      </c>
      <c r="J2581" s="238" t="s">
        <v>85</v>
      </c>
      <c r="L2581" s="238" t="s">
        <v>99</v>
      </c>
      <c r="X2581" s="238" t="s">
        <v>5689</v>
      </c>
      <c r="Y2581" s="238" t="s">
        <v>5689</v>
      </c>
      <c r="Z2581" s="238" t="s">
        <v>5690</v>
      </c>
      <c r="AA2581" s="238" t="s">
        <v>5114</v>
      </c>
    </row>
    <row r="2582" spans="1:28" x14ac:dyDescent="0.2">
      <c r="A2582" s="238">
        <v>331744</v>
      </c>
      <c r="B2582" s="238" t="s">
        <v>1517</v>
      </c>
      <c r="C2582" s="238" t="s">
        <v>203</v>
      </c>
      <c r="D2582" s="238" t="s">
        <v>536</v>
      </c>
      <c r="H2582" s="238"/>
      <c r="I2582" s="238" t="s">
        <v>4111</v>
      </c>
      <c r="N2582" s="238">
        <v>2000</v>
      </c>
      <c r="S2582" s="238" t="s">
        <v>4171</v>
      </c>
      <c r="U2582" s="238" t="s">
        <v>4171</v>
      </c>
      <c r="V2582" s="238" t="s">
        <v>4171</v>
      </c>
      <c r="W2582" s="238" t="s">
        <v>4171</v>
      </c>
      <c r="AB2582" s="238" t="s">
        <v>7213</v>
      </c>
    </row>
    <row r="2583" spans="1:28" x14ac:dyDescent="0.2">
      <c r="A2583" s="238">
        <v>335973</v>
      </c>
      <c r="B2583" s="238" t="s">
        <v>865</v>
      </c>
      <c r="C2583" s="238" t="s">
        <v>231</v>
      </c>
      <c r="D2583" s="238" t="s">
        <v>536</v>
      </c>
      <c r="H2583" s="238"/>
      <c r="I2583" s="238" t="s">
        <v>4111</v>
      </c>
      <c r="N2583" s="238">
        <v>2000</v>
      </c>
      <c r="U2583" s="238" t="s">
        <v>4171</v>
      </c>
      <c r="V2583" s="238" t="s">
        <v>4171</v>
      </c>
      <c r="W2583" s="238" t="s">
        <v>4171</v>
      </c>
    </row>
    <row r="2584" spans="1:28" x14ac:dyDescent="0.2">
      <c r="A2584" s="238">
        <v>329894</v>
      </c>
      <c r="B2584" s="238" t="s">
        <v>1486</v>
      </c>
      <c r="C2584" s="238" t="s">
        <v>933</v>
      </c>
      <c r="D2584" s="238" t="s">
        <v>536</v>
      </c>
      <c r="H2584" s="238"/>
      <c r="I2584" s="238" t="s">
        <v>4111</v>
      </c>
      <c r="N2584" s="238">
        <v>2000</v>
      </c>
      <c r="T2584" s="238" t="s">
        <v>4171</v>
      </c>
      <c r="U2584" s="238" t="s">
        <v>4171</v>
      </c>
      <c r="V2584" s="238" t="s">
        <v>4171</v>
      </c>
      <c r="W2584" s="238" t="s">
        <v>4171</v>
      </c>
      <c r="AB2584" s="238" t="s">
        <v>7213</v>
      </c>
    </row>
    <row r="2585" spans="1:28" x14ac:dyDescent="0.2">
      <c r="A2585" s="238">
        <v>334444</v>
      </c>
      <c r="B2585" s="238" t="s">
        <v>2606</v>
      </c>
      <c r="C2585" s="238" t="s">
        <v>205</v>
      </c>
      <c r="D2585" s="238" t="s">
        <v>536</v>
      </c>
      <c r="H2585" s="238"/>
      <c r="I2585" s="238" t="s">
        <v>4111</v>
      </c>
      <c r="N2585" s="238">
        <v>2000</v>
      </c>
      <c r="S2585" s="238" t="s">
        <v>4171</v>
      </c>
      <c r="T2585" s="238" t="s">
        <v>4171</v>
      </c>
      <c r="U2585" s="238" t="s">
        <v>4171</v>
      </c>
      <c r="V2585" s="238" t="s">
        <v>4171</v>
      </c>
      <c r="W2585" s="238" t="s">
        <v>4171</v>
      </c>
      <c r="AB2585" s="238" t="s">
        <v>7213</v>
      </c>
    </row>
    <row r="2586" spans="1:28" x14ac:dyDescent="0.2">
      <c r="A2586" s="238">
        <v>338578</v>
      </c>
      <c r="B2586" s="238" t="s">
        <v>4817</v>
      </c>
      <c r="C2586" s="238" t="s">
        <v>4585</v>
      </c>
      <c r="D2586" s="238" t="s">
        <v>4620</v>
      </c>
      <c r="E2586" s="238" t="s">
        <v>65</v>
      </c>
      <c r="G2586" s="238" t="s">
        <v>6558</v>
      </c>
      <c r="H2586" s="238" t="s">
        <v>4110</v>
      </c>
      <c r="I2586" s="238" t="s">
        <v>4111</v>
      </c>
      <c r="J2586" s="238" t="s">
        <v>85</v>
      </c>
      <c r="K2586" s="238">
        <v>2001</v>
      </c>
      <c r="L2586" s="238" t="s">
        <v>94</v>
      </c>
      <c r="X2586" s="238" t="s">
        <v>6559</v>
      </c>
      <c r="Y2586" s="238" t="s">
        <v>5568</v>
      </c>
      <c r="Z2586" s="238" t="s">
        <v>6560</v>
      </c>
      <c r="AA2586" s="238" t="s">
        <v>6561</v>
      </c>
    </row>
    <row r="2587" spans="1:28" x14ac:dyDescent="0.2">
      <c r="A2587" s="238">
        <v>337865</v>
      </c>
      <c r="B2587" s="238" t="s">
        <v>3791</v>
      </c>
      <c r="C2587" s="238" t="s">
        <v>195</v>
      </c>
      <c r="D2587" s="238" t="s">
        <v>4620</v>
      </c>
      <c r="E2587" s="238" t="s">
        <v>66</v>
      </c>
      <c r="H2587" s="238"/>
      <c r="I2587" s="238" t="s">
        <v>4111</v>
      </c>
    </row>
    <row r="2588" spans="1:28" x14ac:dyDescent="0.2">
      <c r="A2588" s="238">
        <v>327614</v>
      </c>
      <c r="B2588" s="238" t="s">
        <v>2287</v>
      </c>
      <c r="C2588" s="238" t="s">
        <v>195</v>
      </c>
      <c r="D2588" s="238" t="s">
        <v>1256</v>
      </c>
      <c r="H2588" s="238"/>
      <c r="I2588" s="238" t="s">
        <v>4111</v>
      </c>
      <c r="N2588" s="238">
        <v>2000</v>
      </c>
      <c r="S2588" s="238" t="s">
        <v>4171</v>
      </c>
      <c r="T2588" s="238" t="s">
        <v>4171</v>
      </c>
      <c r="U2588" s="238" t="s">
        <v>4171</v>
      </c>
      <c r="V2588" s="238" t="s">
        <v>4171</v>
      </c>
      <c r="W2588" s="238" t="s">
        <v>4171</v>
      </c>
      <c r="AB2588" s="238" t="s">
        <v>7213</v>
      </c>
    </row>
    <row r="2589" spans="1:28" x14ac:dyDescent="0.2">
      <c r="A2589" s="238">
        <v>336715</v>
      </c>
      <c r="B2589" s="238" t="s">
        <v>3358</v>
      </c>
      <c r="C2589" s="238" t="s">
        <v>350</v>
      </c>
      <c r="D2589" s="238" t="s">
        <v>1256</v>
      </c>
      <c r="H2589" s="238"/>
      <c r="I2589" s="238" t="s">
        <v>4111</v>
      </c>
      <c r="N2589" s="238">
        <v>2000</v>
      </c>
      <c r="U2589" s="238" t="s">
        <v>4171</v>
      </c>
      <c r="V2589" s="238" t="s">
        <v>4171</v>
      </c>
      <c r="W2589" s="238" t="s">
        <v>4171</v>
      </c>
    </row>
    <row r="2590" spans="1:28" x14ac:dyDescent="0.2">
      <c r="A2590" s="238">
        <v>338795</v>
      </c>
      <c r="B2590" s="238" t="s">
        <v>5003</v>
      </c>
      <c r="C2590" s="238" t="s">
        <v>231</v>
      </c>
      <c r="D2590" s="238" t="s">
        <v>5004</v>
      </c>
      <c r="E2590" s="238" t="s">
        <v>66</v>
      </c>
      <c r="F2590" s="239">
        <v>26624</v>
      </c>
      <c r="G2590" s="238" t="s">
        <v>4532</v>
      </c>
      <c r="H2590" s="238" t="s">
        <v>4110</v>
      </c>
      <c r="I2590" s="238" t="s">
        <v>4111</v>
      </c>
      <c r="X2590" s="238" t="s">
        <v>7013</v>
      </c>
      <c r="Y2590" s="238" t="s">
        <v>7014</v>
      </c>
      <c r="Z2590" s="238" t="s">
        <v>7015</v>
      </c>
      <c r="AA2590" s="238" t="s">
        <v>7016</v>
      </c>
    </row>
    <row r="2591" spans="1:28" x14ac:dyDescent="0.2">
      <c r="A2591" s="238">
        <v>337685</v>
      </c>
      <c r="B2591" s="238" t="s">
        <v>3700</v>
      </c>
      <c r="C2591" s="238" t="s">
        <v>522</v>
      </c>
      <c r="D2591" s="238" t="s">
        <v>3701</v>
      </c>
      <c r="E2591" s="238" t="s">
        <v>65</v>
      </c>
      <c r="H2591" s="238"/>
      <c r="I2591" s="238" t="s">
        <v>4111</v>
      </c>
      <c r="X2591" s="238" t="s">
        <v>5121</v>
      </c>
      <c r="Y2591" s="238" t="s">
        <v>5121</v>
      </c>
    </row>
    <row r="2592" spans="1:28" x14ac:dyDescent="0.2">
      <c r="A2592" s="238">
        <v>332359</v>
      </c>
      <c r="B2592" s="238" t="s">
        <v>2400</v>
      </c>
      <c r="C2592" s="238" t="s">
        <v>195</v>
      </c>
      <c r="D2592" s="238" t="s">
        <v>1038</v>
      </c>
      <c r="H2592" s="238"/>
      <c r="I2592" s="238" t="s">
        <v>4111</v>
      </c>
      <c r="N2592" s="238">
        <v>2000</v>
      </c>
      <c r="S2592" s="238" t="s">
        <v>4171</v>
      </c>
      <c r="T2592" s="238" t="s">
        <v>4171</v>
      </c>
      <c r="U2592" s="238" t="s">
        <v>4171</v>
      </c>
      <c r="V2592" s="238" t="s">
        <v>4171</v>
      </c>
      <c r="W2592" s="238" t="s">
        <v>4171</v>
      </c>
      <c r="AB2592" s="238" t="s">
        <v>7213</v>
      </c>
    </row>
    <row r="2593" spans="1:28" x14ac:dyDescent="0.2">
      <c r="A2593" s="238">
        <v>336303</v>
      </c>
      <c r="B2593" s="238" t="s">
        <v>3243</v>
      </c>
      <c r="C2593" s="238" t="s">
        <v>437</v>
      </c>
      <c r="D2593" s="238" t="s">
        <v>244</v>
      </c>
      <c r="H2593" s="238"/>
      <c r="I2593" s="238" t="s">
        <v>4111</v>
      </c>
      <c r="N2593" s="238">
        <v>2000</v>
      </c>
      <c r="U2593" s="238" t="s">
        <v>4171</v>
      </c>
      <c r="V2593" s="238" t="s">
        <v>4171</v>
      </c>
      <c r="W2593" s="238" t="s">
        <v>4171</v>
      </c>
    </row>
    <row r="2594" spans="1:28" x14ac:dyDescent="0.2">
      <c r="A2594" s="238">
        <v>338840</v>
      </c>
      <c r="B2594" s="238" t="s">
        <v>5040</v>
      </c>
      <c r="C2594" s="238" t="s">
        <v>653</v>
      </c>
      <c r="D2594" s="238" t="s">
        <v>244</v>
      </c>
      <c r="E2594" s="238" t="s">
        <v>66</v>
      </c>
      <c r="F2594" s="239">
        <v>33440</v>
      </c>
      <c r="G2594" s="238" t="s">
        <v>5124</v>
      </c>
      <c r="H2594" s="238" t="s">
        <v>4110</v>
      </c>
      <c r="I2594" s="238" t="s">
        <v>4111</v>
      </c>
      <c r="J2594" s="238" t="s">
        <v>87</v>
      </c>
      <c r="K2594" s="238">
        <v>2008</v>
      </c>
      <c r="L2594" s="238" t="s">
        <v>95</v>
      </c>
      <c r="X2594" s="238" t="s">
        <v>7098</v>
      </c>
      <c r="Y2594" s="238" t="s">
        <v>7099</v>
      </c>
      <c r="Z2594" s="238" t="s">
        <v>7100</v>
      </c>
      <c r="AA2594" s="238" t="s">
        <v>5553</v>
      </c>
    </row>
    <row r="2595" spans="1:28" x14ac:dyDescent="0.2">
      <c r="A2595" s="238">
        <v>336062</v>
      </c>
      <c r="B2595" s="238" t="s">
        <v>3173</v>
      </c>
      <c r="C2595" s="238" t="s">
        <v>319</v>
      </c>
      <c r="D2595" s="238" t="s">
        <v>244</v>
      </c>
      <c r="H2595" s="238"/>
      <c r="I2595" s="238" t="s">
        <v>4111</v>
      </c>
      <c r="N2595" s="238">
        <v>2000</v>
      </c>
      <c r="U2595" s="238" t="s">
        <v>4171</v>
      </c>
      <c r="V2595" s="238" t="s">
        <v>4171</v>
      </c>
      <c r="W2595" s="238" t="s">
        <v>4171</v>
      </c>
    </row>
    <row r="2596" spans="1:28" x14ac:dyDescent="0.2">
      <c r="A2596" s="238">
        <v>337930</v>
      </c>
      <c r="B2596" s="238" t="s">
        <v>3826</v>
      </c>
      <c r="C2596" s="238" t="s">
        <v>449</v>
      </c>
      <c r="D2596" s="238" t="s">
        <v>244</v>
      </c>
      <c r="H2596" s="238"/>
      <c r="I2596" s="238" t="s">
        <v>4111</v>
      </c>
      <c r="N2596" s="238">
        <v>2000</v>
      </c>
      <c r="V2596" s="238" t="s">
        <v>4171</v>
      </c>
      <c r="W2596" s="238" t="s">
        <v>4171</v>
      </c>
    </row>
    <row r="2597" spans="1:28" x14ac:dyDescent="0.2">
      <c r="A2597" s="238">
        <v>327231</v>
      </c>
      <c r="B2597" s="238" t="s">
        <v>601</v>
      </c>
      <c r="C2597" s="238" t="s">
        <v>297</v>
      </c>
      <c r="D2597" s="238" t="s">
        <v>244</v>
      </c>
      <c r="E2597" s="238" t="s">
        <v>65</v>
      </c>
      <c r="H2597" s="238"/>
      <c r="I2597" s="238" t="s">
        <v>4111</v>
      </c>
      <c r="O2597" s="238">
        <v>2844</v>
      </c>
      <c r="P2597" s="239">
        <v>44609</v>
      </c>
      <c r="Q2597" s="238">
        <v>11000</v>
      </c>
    </row>
    <row r="2598" spans="1:28" x14ac:dyDescent="0.2">
      <c r="A2598" s="238">
        <v>328549</v>
      </c>
      <c r="B2598" s="238" t="s">
        <v>2298</v>
      </c>
      <c r="C2598" s="238" t="s">
        <v>1457</v>
      </c>
      <c r="D2598" s="238" t="s">
        <v>244</v>
      </c>
      <c r="H2598" s="238"/>
      <c r="I2598" s="238" t="s">
        <v>4111</v>
      </c>
      <c r="N2598" s="238">
        <v>2000</v>
      </c>
      <c r="S2598" s="238" t="s">
        <v>4171</v>
      </c>
      <c r="T2598" s="238" t="s">
        <v>4171</v>
      </c>
      <c r="U2598" s="238" t="s">
        <v>4171</v>
      </c>
      <c r="V2598" s="238" t="s">
        <v>4171</v>
      </c>
      <c r="W2598" s="238" t="s">
        <v>4171</v>
      </c>
      <c r="AB2598" s="238" t="s">
        <v>7213</v>
      </c>
    </row>
    <row r="2599" spans="1:28" x14ac:dyDescent="0.2">
      <c r="A2599" s="238">
        <v>337706</v>
      </c>
      <c r="B2599" s="238" t="s">
        <v>3713</v>
      </c>
      <c r="C2599" s="238" t="s">
        <v>196</v>
      </c>
      <c r="D2599" s="238" t="s">
        <v>244</v>
      </c>
      <c r="E2599" s="238" t="s">
        <v>65</v>
      </c>
      <c r="F2599" s="239">
        <v>33208</v>
      </c>
      <c r="G2599" s="238" t="s">
        <v>6247</v>
      </c>
      <c r="H2599" s="238" t="s">
        <v>4110</v>
      </c>
      <c r="I2599" s="238" t="s">
        <v>4111</v>
      </c>
      <c r="J2599" s="238" t="s">
        <v>87</v>
      </c>
      <c r="L2599" s="238" t="s">
        <v>96</v>
      </c>
      <c r="X2599" s="238" t="s">
        <v>6248</v>
      </c>
      <c r="Y2599" s="238" t="s">
        <v>6248</v>
      </c>
      <c r="Z2599" s="238" t="s">
        <v>5877</v>
      </c>
      <c r="AA2599" s="238" t="s">
        <v>5934</v>
      </c>
    </row>
    <row r="2600" spans="1:28" x14ac:dyDescent="0.2">
      <c r="A2600" s="238">
        <v>336189</v>
      </c>
      <c r="B2600" s="238" t="s">
        <v>3210</v>
      </c>
      <c r="C2600" s="238" t="s">
        <v>814</v>
      </c>
      <c r="D2600" s="238" t="s">
        <v>1049</v>
      </c>
      <c r="E2600" s="238" t="s">
        <v>65</v>
      </c>
      <c r="F2600" s="239">
        <v>32431</v>
      </c>
      <c r="G2600" s="238" t="s">
        <v>5547</v>
      </c>
      <c r="H2600" s="238" t="s">
        <v>4110</v>
      </c>
      <c r="I2600" s="238" t="s">
        <v>4111</v>
      </c>
      <c r="J2600" s="238" t="s">
        <v>87</v>
      </c>
      <c r="L2600" s="238" t="s">
        <v>99</v>
      </c>
      <c r="X2600" s="238" t="s">
        <v>6144</v>
      </c>
      <c r="Y2600" s="238" t="s">
        <v>6144</v>
      </c>
      <c r="Z2600" s="238" t="s">
        <v>6145</v>
      </c>
      <c r="AA2600" s="238" t="s">
        <v>5123</v>
      </c>
    </row>
    <row r="2601" spans="1:28" x14ac:dyDescent="0.2">
      <c r="A2601" s="238">
        <v>337642</v>
      </c>
      <c r="B2601" s="238" t="s">
        <v>3680</v>
      </c>
      <c r="C2601" s="238" t="s">
        <v>198</v>
      </c>
      <c r="D2601" s="238" t="s">
        <v>1049</v>
      </c>
      <c r="E2601" s="238" t="s">
        <v>65</v>
      </c>
      <c r="H2601" s="238"/>
      <c r="I2601" s="238" t="s">
        <v>4111</v>
      </c>
      <c r="O2601" s="238">
        <v>2885</v>
      </c>
      <c r="P2601" s="239">
        <v>44609</v>
      </c>
      <c r="Q2601" s="238">
        <v>20000</v>
      </c>
      <c r="X2601" s="238" t="s">
        <v>5121</v>
      </c>
      <c r="Y2601" s="238" t="s">
        <v>5121</v>
      </c>
    </row>
    <row r="2602" spans="1:28" x14ac:dyDescent="0.2">
      <c r="A2602" s="238">
        <v>338830</v>
      </c>
      <c r="B2602" s="238" t="s">
        <v>5031</v>
      </c>
      <c r="C2602" s="238" t="s">
        <v>340</v>
      </c>
      <c r="D2602" s="238" t="s">
        <v>1049</v>
      </c>
      <c r="E2602" s="238" t="s">
        <v>66</v>
      </c>
      <c r="F2602" s="239">
        <v>30897</v>
      </c>
      <c r="G2602" s="238" t="s">
        <v>4610</v>
      </c>
      <c r="H2602" s="238" t="s">
        <v>4110</v>
      </c>
      <c r="I2602" s="238" t="s">
        <v>4111</v>
      </c>
    </row>
    <row r="2603" spans="1:28" x14ac:dyDescent="0.2">
      <c r="A2603" s="238">
        <v>324091</v>
      </c>
      <c r="B2603" s="238" t="s">
        <v>2256</v>
      </c>
      <c r="C2603" s="238" t="s">
        <v>260</v>
      </c>
      <c r="D2603" s="238" t="s">
        <v>836</v>
      </c>
      <c r="H2603" s="238"/>
      <c r="I2603" s="238" t="s">
        <v>4111</v>
      </c>
      <c r="N2603" s="238">
        <v>2000</v>
      </c>
      <c r="S2603" s="238" t="s">
        <v>4171</v>
      </c>
      <c r="T2603" s="238" t="s">
        <v>4171</v>
      </c>
      <c r="U2603" s="238" t="s">
        <v>4171</v>
      </c>
      <c r="V2603" s="238" t="s">
        <v>4171</v>
      </c>
      <c r="W2603" s="238" t="s">
        <v>4171</v>
      </c>
      <c r="AB2603" s="238" t="s">
        <v>7213</v>
      </c>
    </row>
    <row r="2604" spans="1:28" x14ac:dyDescent="0.2">
      <c r="A2604" s="238">
        <v>335793</v>
      </c>
      <c r="B2604" s="238" t="s">
        <v>1943</v>
      </c>
      <c r="C2604" s="238" t="s">
        <v>498</v>
      </c>
      <c r="D2604" s="238" t="s">
        <v>836</v>
      </c>
      <c r="E2604" s="238" t="s">
        <v>65</v>
      </c>
      <c r="F2604" s="239">
        <v>31112</v>
      </c>
      <c r="G2604" s="238" t="s">
        <v>4002</v>
      </c>
      <c r="H2604" s="238" t="s">
        <v>4110</v>
      </c>
      <c r="I2604" s="238" t="s">
        <v>4111</v>
      </c>
      <c r="J2604" s="238" t="s">
        <v>87</v>
      </c>
      <c r="L2604" s="238" t="s">
        <v>93</v>
      </c>
      <c r="X2604" s="238" t="s">
        <v>5701</v>
      </c>
      <c r="Y2604" s="238" t="s">
        <v>5701</v>
      </c>
      <c r="Z2604" s="238" t="s">
        <v>5702</v>
      </c>
      <c r="AA2604" s="238" t="s">
        <v>5703</v>
      </c>
    </row>
    <row r="2605" spans="1:28" x14ac:dyDescent="0.2">
      <c r="A2605" s="238">
        <v>330726</v>
      </c>
      <c r="B2605" s="238" t="s">
        <v>977</v>
      </c>
      <c r="C2605" s="238" t="s">
        <v>484</v>
      </c>
      <c r="D2605" s="238" t="s">
        <v>836</v>
      </c>
      <c r="H2605" s="238"/>
      <c r="I2605" s="238" t="s">
        <v>4111</v>
      </c>
      <c r="N2605" s="238">
        <v>2000</v>
      </c>
      <c r="U2605" s="238" t="s">
        <v>4171</v>
      </c>
      <c r="V2605" s="238" t="s">
        <v>4171</v>
      </c>
      <c r="W2605" s="238" t="s">
        <v>4171</v>
      </c>
      <c r="AB2605" s="238" t="s">
        <v>7213</v>
      </c>
    </row>
    <row r="2606" spans="1:28" x14ac:dyDescent="0.2">
      <c r="A2606" s="238">
        <v>326211</v>
      </c>
      <c r="B2606" s="238" t="s">
        <v>2752</v>
      </c>
      <c r="C2606" s="238" t="s">
        <v>364</v>
      </c>
      <c r="D2606" s="238" t="s">
        <v>4705</v>
      </c>
      <c r="H2606" s="238"/>
      <c r="I2606" s="238" t="s">
        <v>4111</v>
      </c>
      <c r="N2606" s="238">
        <v>2000</v>
      </c>
      <c r="W2606" s="238" t="s">
        <v>4171</v>
      </c>
      <c r="AB2606" s="238" t="s">
        <v>7213</v>
      </c>
    </row>
    <row r="2607" spans="1:28" x14ac:dyDescent="0.2">
      <c r="A2607" s="238">
        <v>331620</v>
      </c>
      <c r="B2607" s="238" t="s">
        <v>1513</v>
      </c>
      <c r="C2607" s="238" t="s">
        <v>196</v>
      </c>
      <c r="D2607" s="238" t="s">
        <v>1514</v>
      </c>
      <c r="H2607" s="238"/>
      <c r="I2607" s="238" t="s">
        <v>4111</v>
      </c>
      <c r="N2607" s="238">
        <v>2000</v>
      </c>
      <c r="S2607" s="238" t="s">
        <v>4171</v>
      </c>
      <c r="T2607" s="238" t="s">
        <v>4171</v>
      </c>
      <c r="U2607" s="238" t="s">
        <v>4171</v>
      </c>
      <c r="V2607" s="238" t="s">
        <v>4171</v>
      </c>
      <c r="W2607" s="238" t="s">
        <v>4171</v>
      </c>
      <c r="AB2607" s="238" t="s">
        <v>7213</v>
      </c>
    </row>
    <row r="2608" spans="1:28" x14ac:dyDescent="0.2">
      <c r="A2608" s="238">
        <v>337891</v>
      </c>
      <c r="B2608" s="238" t="s">
        <v>3802</v>
      </c>
      <c r="C2608" s="238" t="s">
        <v>631</v>
      </c>
      <c r="D2608" s="238" t="s">
        <v>528</v>
      </c>
      <c r="H2608" s="238"/>
      <c r="I2608" s="238" t="s">
        <v>4111</v>
      </c>
      <c r="N2608" s="238">
        <v>2000</v>
      </c>
      <c r="V2608" s="238" t="s">
        <v>4171</v>
      </c>
      <c r="W2608" s="238" t="s">
        <v>4171</v>
      </c>
    </row>
    <row r="2609" spans="1:28" x14ac:dyDescent="0.2">
      <c r="A2609" s="238">
        <v>338542</v>
      </c>
      <c r="B2609" s="238" t="s">
        <v>4787</v>
      </c>
      <c r="C2609" s="238" t="s">
        <v>216</v>
      </c>
      <c r="D2609" s="238" t="s">
        <v>528</v>
      </c>
      <c r="E2609" s="238" t="s">
        <v>66</v>
      </c>
      <c r="F2609" s="239">
        <v>33060</v>
      </c>
      <c r="G2609" s="238" t="s">
        <v>6477</v>
      </c>
      <c r="H2609" s="238" t="s">
        <v>4110</v>
      </c>
      <c r="I2609" s="238" t="s">
        <v>4111</v>
      </c>
      <c r="J2609" s="238" t="s">
        <v>85</v>
      </c>
      <c r="K2609" s="238">
        <v>2008</v>
      </c>
      <c r="L2609" s="238" t="s">
        <v>86</v>
      </c>
      <c r="X2609" s="238" t="s">
        <v>6478</v>
      </c>
      <c r="Y2609" s="238" t="s">
        <v>6479</v>
      </c>
      <c r="Z2609" s="238" t="s">
        <v>6012</v>
      </c>
      <c r="AA2609" s="238" t="s">
        <v>5109</v>
      </c>
    </row>
    <row r="2610" spans="1:28" x14ac:dyDescent="0.2">
      <c r="A2610" s="238">
        <v>338796</v>
      </c>
      <c r="B2610" s="238" t="s">
        <v>4624</v>
      </c>
      <c r="C2610" s="238" t="s">
        <v>812</v>
      </c>
      <c r="D2610" s="238" t="s">
        <v>528</v>
      </c>
      <c r="E2610" s="238" t="s">
        <v>65</v>
      </c>
      <c r="F2610" s="239">
        <v>29541</v>
      </c>
      <c r="G2610" s="238" t="s">
        <v>5124</v>
      </c>
      <c r="H2610" s="238" t="s">
        <v>4110</v>
      </c>
      <c r="I2610" s="238" t="s">
        <v>4111</v>
      </c>
      <c r="J2610" s="238" t="s">
        <v>85</v>
      </c>
      <c r="K2610" s="238">
        <v>1999</v>
      </c>
      <c r="L2610" s="238" t="s">
        <v>86</v>
      </c>
      <c r="X2610" s="238" t="s">
        <v>7017</v>
      </c>
      <c r="Y2610" s="238" t="s">
        <v>7018</v>
      </c>
      <c r="Z2610" s="238" t="s">
        <v>7019</v>
      </c>
      <c r="AA2610" s="238" t="s">
        <v>5996</v>
      </c>
    </row>
    <row r="2611" spans="1:28" x14ac:dyDescent="0.2">
      <c r="A2611" s="238">
        <v>326869</v>
      </c>
      <c r="B2611" s="238" t="s">
        <v>2764</v>
      </c>
      <c r="C2611" s="238" t="s">
        <v>267</v>
      </c>
      <c r="D2611" s="238" t="s">
        <v>528</v>
      </c>
      <c r="H2611" s="238"/>
      <c r="I2611" s="238" t="s">
        <v>4111</v>
      </c>
      <c r="N2611" s="238">
        <v>2000</v>
      </c>
      <c r="R2611" s="238" t="s">
        <v>4171</v>
      </c>
      <c r="S2611" s="238" t="s">
        <v>4171</v>
      </c>
      <c r="U2611" s="238" t="s">
        <v>4171</v>
      </c>
      <c r="V2611" s="238" t="s">
        <v>4171</v>
      </c>
      <c r="W2611" s="238" t="s">
        <v>4171</v>
      </c>
      <c r="AB2611" s="238" t="s">
        <v>7213</v>
      </c>
    </row>
    <row r="2612" spans="1:28" x14ac:dyDescent="0.2">
      <c r="A2612" s="238">
        <v>338620</v>
      </c>
      <c r="B2612" s="238" t="s">
        <v>4849</v>
      </c>
      <c r="C2612" s="238" t="s">
        <v>58</v>
      </c>
      <c r="D2612" s="238" t="s">
        <v>528</v>
      </c>
      <c r="E2612" s="238" t="s">
        <v>65</v>
      </c>
      <c r="F2612" s="239">
        <v>29134</v>
      </c>
      <c r="G2612" s="238" t="s">
        <v>84</v>
      </c>
      <c r="H2612" s="238" t="s">
        <v>4110</v>
      </c>
      <c r="I2612" s="238" t="s">
        <v>4111</v>
      </c>
      <c r="J2612" s="238" t="s">
        <v>87</v>
      </c>
      <c r="K2612" s="238">
        <v>2004</v>
      </c>
      <c r="L2612" s="238" t="s">
        <v>84</v>
      </c>
      <c r="X2612" s="238" t="s">
        <v>6643</v>
      </c>
      <c r="Y2612" s="238" t="s">
        <v>6644</v>
      </c>
      <c r="Z2612" s="238" t="s">
        <v>5846</v>
      </c>
      <c r="AA2612" s="238" t="s">
        <v>5111</v>
      </c>
    </row>
    <row r="2613" spans="1:28" x14ac:dyDescent="0.2">
      <c r="A2613" s="238">
        <v>337234</v>
      </c>
      <c r="B2613" s="238" t="s">
        <v>3425</v>
      </c>
      <c r="C2613" s="238" t="s">
        <v>600</v>
      </c>
      <c r="D2613" s="238" t="s">
        <v>528</v>
      </c>
      <c r="H2613" s="238"/>
      <c r="I2613" s="238" t="s">
        <v>4111</v>
      </c>
      <c r="N2613" s="238">
        <v>2000</v>
      </c>
      <c r="U2613" s="238" t="s">
        <v>4171</v>
      </c>
      <c r="V2613" s="238" t="s">
        <v>4171</v>
      </c>
      <c r="W2613" s="238" t="s">
        <v>4171</v>
      </c>
    </row>
    <row r="2614" spans="1:28" x14ac:dyDescent="0.2">
      <c r="A2614" s="238">
        <v>336416</v>
      </c>
      <c r="B2614" s="238" t="s">
        <v>2093</v>
      </c>
      <c r="C2614" s="238" t="s">
        <v>493</v>
      </c>
      <c r="D2614" s="238" t="s">
        <v>528</v>
      </c>
      <c r="H2614" s="238"/>
      <c r="I2614" s="238" t="s">
        <v>4111</v>
      </c>
      <c r="N2614" s="238">
        <v>2000</v>
      </c>
      <c r="V2614" s="238" t="s">
        <v>4171</v>
      </c>
      <c r="W2614" s="238" t="s">
        <v>4171</v>
      </c>
    </row>
    <row r="2615" spans="1:28" x14ac:dyDescent="0.2">
      <c r="A2615" s="238">
        <v>326716</v>
      </c>
      <c r="B2615" s="238" t="s">
        <v>2276</v>
      </c>
      <c r="C2615" s="238" t="s">
        <v>430</v>
      </c>
      <c r="D2615" s="238" t="s">
        <v>528</v>
      </c>
      <c r="H2615" s="238"/>
      <c r="I2615" s="238" t="s">
        <v>4111</v>
      </c>
      <c r="N2615" s="238">
        <v>2000</v>
      </c>
      <c r="S2615" s="238" t="s">
        <v>4171</v>
      </c>
      <c r="T2615" s="238" t="s">
        <v>4171</v>
      </c>
      <c r="U2615" s="238" t="s">
        <v>4171</v>
      </c>
      <c r="V2615" s="238" t="s">
        <v>4171</v>
      </c>
      <c r="W2615" s="238" t="s">
        <v>4171</v>
      </c>
      <c r="AB2615" s="238" t="s">
        <v>7213</v>
      </c>
    </row>
    <row r="2616" spans="1:28" x14ac:dyDescent="0.2">
      <c r="A2616" s="238">
        <v>336245</v>
      </c>
      <c r="B2616" s="238" t="s">
        <v>2059</v>
      </c>
      <c r="C2616" s="238" t="s">
        <v>331</v>
      </c>
      <c r="D2616" s="238" t="s">
        <v>3222</v>
      </c>
      <c r="H2616" s="238"/>
      <c r="I2616" s="238" t="s">
        <v>4111</v>
      </c>
      <c r="N2616" s="238">
        <v>2000</v>
      </c>
      <c r="U2616" s="238" t="s">
        <v>4171</v>
      </c>
      <c r="V2616" s="238" t="s">
        <v>4171</v>
      </c>
      <c r="W2616" s="238" t="s">
        <v>4171</v>
      </c>
    </row>
    <row r="2617" spans="1:28" x14ac:dyDescent="0.2">
      <c r="A2617" s="238">
        <v>337466</v>
      </c>
      <c r="B2617" s="238" t="s">
        <v>3596</v>
      </c>
      <c r="C2617" s="238" t="s">
        <v>1408</v>
      </c>
      <c r="D2617" s="238" t="s">
        <v>3222</v>
      </c>
      <c r="E2617" s="238" t="s">
        <v>66</v>
      </c>
      <c r="F2617" s="239">
        <v>36689</v>
      </c>
      <c r="G2617" s="238" t="s">
        <v>5124</v>
      </c>
      <c r="H2617" s="238" t="s">
        <v>4110</v>
      </c>
      <c r="I2617" s="238" t="s">
        <v>4111</v>
      </c>
      <c r="J2617" s="238" t="s">
        <v>87</v>
      </c>
      <c r="L2617" s="238" t="s">
        <v>86</v>
      </c>
      <c r="X2617" s="238" t="s">
        <v>6201</v>
      </c>
      <c r="Y2617" s="238" t="s">
        <v>6201</v>
      </c>
      <c r="Z2617" s="238" t="s">
        <v>5152</v>
      </c>
      <c r="AA2617" s="238" t="s">
        <v>5553</v>
      </c>
    </row>
    <row r="2618" spans="1:28" x14ac:dyDescent="0.2">
      <c r="A2618" s="238">
        <v>337241</v>
      </c>
      <c r="B2618" s="238" t="s">
        <v>3427</v>
      </c>
      <c r="C2618" s="238" t="s">
        <v>1104</v>
      </c>
      <c r="D2618" s="238" t="s">
        <v>3222</v>
      </c>
      <c r="H2618" s="238"/>
      <c r="I2618" s="238" t="s">
        <v>4111</v>
      </c>
      <c r="N2618" s="238">
        <v>2000</v>
      </c>
      <c r="U2618" s="238" t="s">
        <v>4171</v>
      </c>
      <c r="V2618" s="238" t="s">
        <v>4171</v>
      </c>
      <c r="W2618" s="238" t="s">
        <v>4171</v>
      </c>
    </row>
    <row r="2619" spans="1:28" x14ac:dyDescent="0.2">
      <c r="A2619" s="238">
        <v>338599</v>
      </c>
      <c r="B2619" s="238" t="s">
        <v>4833</v>
      </c>
      <c r="C2619" s="238" t="s">
        <v>232</v>
      </c>
      <c r="D2619" s="238" t="s">
        <v>398</v>
      </c>
      <c r="E2619" s="238" t="s">
        <v>66</v>
      </c>
      <c r="F2619" s="239">
        <v>35481</v>
      </c>
      <c r="G2619" s="238" t="s">
        <v>6593</v>
      </c>
      <c r="H2619" s="238" t="s">
        <v>4110</v>
      </c>
      <c r="I2619" s="238" t="s">
        <v>4111</v>
      </c>
      <c r="J2619" s="238" t="s">
        <v>87</v>
      </c>
      <c r="K2619" s="238">
        <v>2015</v>
      </c>
      <c r="L2619" s="238" t="s">
        <v>102</v>
      </c>
      <c r="X2619" s="238" t="s">
        <v>6594</v>
      </c>
      <c r="Y2619" s="238" t="s">
        <v>6595</v>
      </c>
      <c r="Z2619" s="238" t="s">
        <v>5561</v>
      </c>
      <c r="AA2619" s="238" t="s">
        <v>5114</v>
      </c>
    </row>
    <row r="2620" spans="1:28" x14ac:dyDescent="0.2">
      <c r="A2620" s="238">
        <v>334578</v>
      </c>
      <c r="B2620" s="238" t="s">
        <v>1387</v>
      </c>
      <c r="C2620" s="238" t="s">
        <v>203</v>
      </c>
      <c r="D2620" s="238" t="s">
        <v>398</v>
      </c>
      <c r="H2620" s="238"/>
      <c r="I2620" s="238" t="s">
        <v>4111</v>
      </c>
      <c r="N2620" s="238">
        <v>2000</v>
      </c>
      <c r="U2620" s="238" t="s">
        <v>4171</v>
      </c>
      <c r="V2620" s="238" t="s">
        <v>4171</v>
      </c>
      <c r="W2620" s="238" t="s">
        <v>4171</v>
      </c>
      <c r="AB2620" s="238" t="s">
        <v>7213</v>
      </c>
    </row>
    <row r="2621" spans="1:28" x14ac:dyDescent="0.2">
      <c r="A2621" s="238">
        <v>332970</v>
      </c>
      <c r="B2621" s="238" t="s">
        <v>1563</v>
      </c>
      <c r="C2621" s="238" t="s">
        <v>203</v>
      </c>
      <c r="D2621" s="238" t="s">
        <v>398</v>
      </c>
      <c r="H2621" s="238"/>
      <c r="I2621" s="238" t="s">
        <v>4111</v>
      </c>
      <c r="N2621" s="238">
        <v>2000</v>
      </c>
      <c r="V2621" s="238" t="s">
        <v>4171</v>
      </c>
      <c r="W2621" s="238" t="s">
        <v>4171</v>
      </c>
      <c r="AB2621" s="238" t="s">
        <v>7213</v>
      </c>
    </row>
    <row r="2622" spans="1:28" x14ac:dyDescent="0.2">
      <c r="A2622" s="238">
        <v>320115</v>
      </c>
      <c r="B2622" s="238" t="s">
        <v>4335</v>
      </c>
      <c r="C2622" s="238" t="s">
        <v>203</v>
      </c>
      <c r="D2622" s="238" t="s">
        <v>398</v>
      </c>
      <c r="H2622" s="238"/>
      <c r="I2622" s="238" t="s">
        <v>4111</v>
      </c>
      <c r="N2622" s="238">
        <v>2000</v>
      </c>
      <c r="U2622" s="238" t="s">
        <v>4171</v>
      </c>
      <c r="V2622" s="238" t="s">
        <v>4171</v>
      </c>
      <c r="AB2622" s="238" t="s">
        <v>7214</v>
      </c>
    </row>
    <row r="2623" spans="1:28" x14ac:dyDescent="0.2">
      <c r="A2623" s="238">
        <v>338519</v>
      </c>
      <c r="B2623" s="238" t="s">
        <v>4767</v>
      </c>
      <c r="C2623" s="238" t="s">
        <v>4768</v>
      </c>
      <c r="D2623" s="238" t="s">
        <v>398</v>
      </c>
      <c r="E2623" s="238" t="s">
        <v>66</v>
      </c>
      <c r="F2623" s="239">
        <v>35264</v>
      </c>
      <c r="G2623" s="238" t="s">
        <v>6427</v>
      </c>
      <c r="H2623" s="238" t="s">
        <v>4110</v>
      </c>
      <c r="I2623" s="238" t="s">
        <v>4111</v>
      </c>
      <c r="J2623" s="238" t="s">
        <v>85</v>
      </c>
      <c r="K2623" s="238">
        <v>2014</v>
      </c>
      <c r="L2623" s="238" t="s">
        <v>94</v>
      </c>
      <c r="X2623" s="238" t="s">
        <v>6428</v>
      </c>
      <c r="Y2623" s="238" t="s">
        <v>6429</v>
      </c>
      <c r="Z2623" s="238" t="s">
        <v>5196</v>
      </c>
      <c r="AA2623" s="238" t="s">
        <v>5912</v>
      </c>
    </row>
    <row r="2624" spans="1:28" x14ac:dyDescent="0.2">
      <c r="A2624" s="238">
        <v>332343</v>
      </c>
      <c r="B2624" s="238" t="s">
        <v>1982</v>
      </c>
      <c r="C2624" s="238" t="s">
        <v>456</v>
      </c>
      <c r="D2624" s="238" t="s">
        <v>398</v>
      </c>
      <c r="H2624" s="238"/>
      <c r="I2624" s="238" t="s">
        <v>4111</v>
      </c>
      <c r="N2624" s="238">
        <v>2000</v>
      </c>
      <c r="S2624" s="238" t="s">
        <v>4171</v>
      </c>
      <c r="T2624" s="238" t="s">
        <v>4171</v>
      </c>
      <c r="U2624" s="238" t="s">
        <v>4171</v>
      </c>
      <c r="V2624" s="238" t="s">
        <v>4171</v>
      </c>
      <c r="W2624" s="238" t="s">
        <v>4171</v>
      </c>
      <c r="AB2624" s="238" t="s">
        <v>7213</v>
      </c>
    </row>
    <row r="2625" spans="1:28" x14ac:dyDescent="0.2">
      <c r="A2625" s="238">
        <v>322773</v>
      </c>
      <c r="B2625" s="238" t="s">
        <v>2245</v>
      </c>
      <c r="C2625" s="238" t="s">
        <v>673</v>
      </c>
      <c r="D2625" s="238" t="s">
        <v>398</v>
      </c>
      <c r="H2625" s="238"/>
      <c r="I2625" s="238" t="s">
        <v>4111</v>
      </c>
      <c r="N2625" s="238">
        <v>2000</v>
      </c>
      <c r="S2625" s="238" t="s">
        <v>4171</v>
      </c>
      <c r="T2625" s="238" t="s">
        <v>4171</v>
      </c>
      <c r="U2625" s="238" t="s">
        <v>4171</v>
      </c>
      <c r="V2625" s="238" t="s">
        <v>4171</v>
      </c>
      <c r="W2625" s="238" t="s">
        <v>4171</v>
      </c>
      <c r="AB2625" s="238" t="s">
        <v>7213</v>
      </c>
    </row>
    <row r="2626" spans="1:28" x14ac:dyDescent="0.2">
      <c r="A2626" s="238">
        <v>333986</v>
      </c>
      <c r="B2626" s="238" t="s">
        <v>2500</v>
      </c>
      <c r="C2626" s="238" t="s">
        <v>485</v>
      </c>
      <c r="D2626" s="238" t="s">
        <v>398</v>
      </c>
      <c r="H2626" s="238"/>
      <c r="I2626" s="238" t="s">
        <v>4111</v>
      </c>
      <c r="N2626" s="238">
        <v>2000</v>
      </c>
      <c r="S2626" s="238" t="s">
        <v>4171</v>
      </c>
      <c r="T2626" s="238" t="s">
        <v>4171</v>
      </c>
      <c r="U2626" s="238" t="s">
        <v>4171</v>
      </c>
      <c r="V2626" s="238" t="s">
        <v>4171</v>
      </c>
      <c r="W2626" s="238" t="s">
        <v>4171</v>
      </c>
      <c r="AB2626" s="238" t="s">
        <v>7213</v>
      </c>
    </row>
    <row r="2627" spans="1:28" x14ac:dyDescent="0.2">
      <c r="A2627" s="238">
        <v>335576</v>
      </c>
      <c r="B2627" s="238" t="s">
        <v>1893</v>
      </c>
      <c r="C2627" s="238" t="s">
        <v>485</v>
      </c>
      <c r="D2627" s="238" t="s">
        <v>398</v>
      </c>
      <c r="E2627" s="238" t="s">
        <v>66</v>
      </c>
      <c r="F2627" s="239">
        <v>36526</v>
      </c>
      <c r="G2627" s="238" t="s">
        <v>4033</v>
      </c>
      <c r="H2627" s="238" t="s">
        <v>4110</v>
      </c>
      <c r="I2627" s="238" t="s">
        <v>4111</v>
      </c>
      <c r="J2627" s="238" t="s">
        <v>85</v>
      </c>
      <c r="L2627" s="238" t="s">
        <v>94</v>
      </c>
      <c r="X2627" s="238" t="s">
        <v>5687</v>
      </c>
      <c r="Y2627" s="238" t="s">
        <v>5687</v>
      </c>
      <c r="Z2627" s="238" t="s">
        <v>5688</v>
      </c>
      <c r="AA2627" s="238" t="s">
        <v>5552</v>
      </c>
    </row>
    <row r="2628" spans="1:28" x14ac:dyDescent="0.2">
      <c r="A2628" s="238">
        <v>335610</v>
      </c>
      <c r="B2628" s="238" t="s">
        <v>3041</v>
      </c>
      <c r="C2628" s="238" t="s">
        <v>840</v>
      </c>
      <c r="D2628" s="238" t="s">
        <v>398</v>
      </c>
      <c r="H2628" s="238"/>
      <c r="I2628" s="238" t="s">
        <v>4111</v>
      </c>
      <c r="N2628" s="238">
        <v>2000</v>
      </c>
      <c r="U2628" s="238" t="s">
        <v>4171</v>
      </c>
      <c r="V2628" s="238" t="s">
        <v>4171</v>
      </c>
      <c r="W2628" s="238" t="s">
        <v>4171</v>
      </c>
    </row>
    <row r="2629" spans="1:28" x14ac:dyDescent="0.2">
      <c r="A2629" s="238">
        <v>336667</v>
      </c>
      <c r="B2629" s="238" t="s">
        <v>3345</v>
      </c>
      <c r="C2629" s="238" t="s">
        <v>840</v>
      </c>
      <c r="D2629" s="238" t="s">
        <v>398</v>
      </c>
      <c r="H2629" s="238"/>
      <c r="I2629" s="238" t="s">
        <v>4111</v>
      </c>
      <c r="N2629" s="238">
        <v>2000</v>
      </c>
      <c r="U2629" s="238" t="s">
        <v>4171</v>
      </c>
      <c r="V2629" s="238" t="s">
        <v>4171</v>
      </c>
      <c r="W2629" s="238" t="s">
        <v>4171</v>
      </c>
    </row>
    <row r="2630" spans="1:28" x14ac:dyDescent="0.2">
      <c r="A2630" s="238">
        <v>334110</v>
      </c>
      <c r="B2630" s="238" t="s">
        <v>2532</v>
      </c>
      <c r="C2630" s="238" t="s">
        <v>245</v>
      </c>
      <c r="D2630" s="238" t="s">
        <v>398</v>
      </c>
      <c r="H2630" s="238"/>
      <c r="I2630" s="238" t="s">
        <v>4111</v>
      </c>
      <c r="N2630" s="238">
        <v>2000</v>
      </c>
      <c r="S2630" s="238" t="s">
        <v>4171</v>
      </c>
      <c r="T2630" s="238" t="s">
        <v>4171</v>
      </c>
      <c r="U2630" s="238" t="s">
        <v>4171</v>
      </c>
      <c r="V2630" s="238" t="s">
        <v>4171</v>
      </c>
      <c r="W2630" s="238" t="s">
        <v>4171</v>
      </c>
      <c r="AB2630" s="238" t="s">
        <v>7213</v>
      </c>
    </row>
    <row r="2631" spans="1:28" x14ac:dyDescent="0.2">
      <c r="A2631" s="238">
        <v>335095</v>
      </c>
      <c r="B2631" s="238" t="s">
        <v>1785</v>
      </c>
      <c r="C2631" s="238" t="s">
        <v>498</v>
      </c>
      <c r="D2631" s="238" t="s">
        <v>398</v>
      </c>
      <c r="E2631" s="238" t="s">
        <v>65</v>
      </c>
      <c r="F2631" s="239">
        <v>35855</v>
      </c>
      <c r="G2631" s="238" t="s">
        <v>4008</v>
      </c>
      <c r="H2631" s="238" t="s">
        <v>4110</v>
      </c>
      <c r="I2631" s="238" t="s">
        <v>4111</v>
      </c>
      <c r="J2631" s="238" t="s">
        <v>85</v>
      </c>
      <c r="L2631" s="238" t="s">
        <v>86</v>
      </c>
      <c r="X2631" s="238" t="s">
        <v>5651</v>
      </c>
      <c r="Y2631" s="238" t="s">
        <v>5651</v>
      </c>
      <c r="Z2631" s="238" t="s">
        <v>5561</v>
      </c>
      <c r="AA2631" s="238" t="s">
        <v>5652</v>
      </c>
    </row>
    <row r="2632" spans="1:28" x14ac:dyDescent="0.2">
      <c r="A2632" s="238">
        <v>321247</v>
      </c>
      <c r="B2632" s="238" t="s">
        <v>2716</v>
      </c>
      <c r="C2632" s="238" t="s">
        <v>240</v>
      </c>
      <c r="D2632" s="238" t="s">
        <v>398</v>
      </c>
      <c r="H2632" s="238"/>
      <c r="I2632" s="238" t="s">
        <v>4111</v>
      </c>
      <c r="N2632" s="238">
        <v>2000</v>
      </c>
      <c r="R2632" s="238" t="s">
        <v>4171</v>
      </c>
      <c r="S2632" s="238" t="s">
        <v>4171</v>
      </c>
      <c r="U2632" s="238" t="s">
        <v>4171</v>
      </c>
      <c r="V2632" s="238" t="s">
        <v>4171</v>
      </c>
      <c r="W2632" s="238" t="s">
        <v>4171</v>
      </c>
      <c r="AB2632" s="238" t="s">
        <v>7213</v>
      </c>
    </row>
    <row r="2633" spans="1:28" x14ac:dyDescent="0.2">
      <c r="A2633" s="238">
        <v>335579</v>
      </c>
      <c r="B2633" s="238" t="s">
        <v>1894</v>
      </c>
      <c r="C2633" s="238" t="s">
        <v>814</v>
      </c>
      <c r="D2633" s="238" t="s">
        <v>398</v>
      </c>
      <c r="E2633" s="238" t="s">
        <v>66</v>
      </c>
      <c r="F2633" s="239">
        <v>33004</v>
      </c>
      <c r="G2633" s="238" t="s">
        <v>84</v>
      </c>
      <c r="H2633" s="238" t="s">
        <v>4110</v>
      </c>
      <c r="I2633" s="238" t="s">
        <v>4111</v>
      </c>
      <c r="J2633" s="238" t="s">
        <v>87</v>
      </c>
      <c r="L2633" s="238" t="s">
        <v>84</v>
      </c>
      <c r="X2633" s="238" t="s">
        <v>6104</v>
      </c>
      <c r="Y2633" s="238" t="s">
        <v>6104</v>
      </c>
      <c r="Z2633" s="238" t="s">
        <v>5196</v>
      </c>
      <c r="AA2633" s="238" t="s">
        <v>5109</v>
      </c>
    </row>
    <row r="2634" spans="1:28" x14ac:dyDescent="0.2">
      <c r="A2634" s="238">
        <v>338607</v>
      </c>
      <c r="B2634" s="238" t="s">
        <v>4839</v>
      </c>
      <c r="C2634" s="238" t="s">
        <v>201</v>
      </c>
      <c r="D2634" s="238" t="s">
        <v>398</v>
      </c>
      <c r="E2634" s="238" t="s">
        <v>66</v>
      </c>
      <c r="F2634" s="239">
        <v>33880</v>
      </c>
      <c r="G2634" s="238" t="s">
        <v>84</v>
      </c>
      <c r="H2634" s="238" t="s">
        <v>4113</v>
      </c>
      <c r="I2634" s="238" t="s">
        <v>4111</v>
      </c>
      <c r="J2634" s="238" t="s">
        <v>87</v>
      </c>
      <c r="K2634" s="238">
        <v>2013</v>
      </c>
      <c r="L2634" s="238" t="s">
        <v>86</v>
      </c>
      <c r="X2634" s="238" t="s">
        <v>6612</v>
      </c>
      <c r="Y2634" s="238" t="s">
        <v>6613</v>
      </c>
      <c r="Z2634" s="238" t="s">
        <v>5196</v>
      </c>
      <c r="AA2634" s="238" t="s">
        <v>5111</v>
      </c>
    </row>
    <row r="2635" spans="1:28" x14ac:dyDescent="0.2">
      <c r="A2635" s="238">
        <v>337926</v>
      </c>
      <c r="B2635" s="238" t="s">
        <v>3821</v>
      </c>
      <c r="C2635" s="238" t="s">
        <v>272</v>
      </c>
      <c r="D2635" s="238" t="s">
        <v>398</v>
      </c>
      <c r="H2635" s="238"/>
      <c r="I2635" s="238" t="s">
        <v>4111</v>
      </c>
      <c r="N2635" s="238">
        <v>2000</v>
      </c>
      <c r="V2635" s="238" t="s">
        <v>4171</v>
      </c>
      <c r="W2635" s="238" t="s">
        <v>4171</v>
      </c>
    </row>
    <row r="2636" spans="1:28" x14ac:dyDescent="0.2">
      <c r="A2636" s="238">
        <v>322602</v>
      </c>
      <c r="B2636" s="238" t="s">
        <v>1428</v>
      </c>
      <c r="C2636" s="238" t="s">
        <v>681</v>
      </c>
      <c r="D2636" s="238" t="s">
        <v>398</v>
      </c>
      <c r="H2636" s="238"/>
      <c r="I2636" s="238" t="s">
        <v>4111</v>
      </c>
      <c r="N2636" s="238">
        <v>2000</v>
      </c>
      <c r="S2636" s="238" t="s">
        <v>4171</v>
      </c>
      <c r="T2636" s="238" t="s">
        <v>4171</v>
      </c>
      <c r="U2636" s="238" t="s">
        <v>4171</v>
      </c>
      <c r="V2636" s="238" t="s">
        <v>4171</v>
      </c>
      <c r="W2636" s="238" t="s">
        <v>4171</v>
      </c>
      <c r="AB2636" s="238" t="s">
        <v>7213</v>
      </c>
    </row>
    <row r="2637" spans="1:28" x14ac:dyDescent="0.2">
      <c r="A2637" s="238">
        <v>338582</v>
      </c>
      <c r="B2637" s="238" t="s">
        <v>4650</v>
      </c>
      <c r="C2637" s="238" t="s">
        <v>4589</v>
      </c>
      <c r="D2637" s="238" t="s">
        <v>398</v>
      </c>
      <c r="E2637" s="238" t="s">
        <v>66</v>
      </c>
      <c r="F2637" s="239">
        <v>32943</v>
      </c>
      <c r="G2637" s="238" t="s">
        <v>84</v>
      </c>
      <c r="H2637" s="238" t="s">
        <v>4110</v>
      </c>
      <c r="I2637" s="238" t="s">
        <v>4111</v>
      </c>
      <c r="J2637" s="238" t="s">
        <v>87</v>
      </c>
      <c r="K2637" s="238">
        <v>2008</v>
      </c>
      <c r="L2637" s="238" t="s">
        <v>102</v>
      </c>
      <c r="X2637" s="238" t="s">
        <v>5194</v>
      </c>
      <c r="Y2637" s="238" t="s">
        <v>5195</v>
      </c>
      <c r="Z2637" s="238" t="s">
        <v>5196</v>
      </c>
      <c r="AA2637" s="238" t="s">
        <v>5197</v>
      </c>
    </row>
    <row r="2638" spans="1:28" x14ac:dyDescent="0.2">
      <c r="A2638" s="238">
        <v>336409</v>
      </c>
      <c r="B2638" s="238" t="s">
        <v>3281</v>
      </c>
      <c r="C2638" s="238" t="s">
        <v>280</v>
      </c>
      <c r="D2638" s="238" t="s">
        <v>398</v>
      </c>
      <c r="H2638" s="238"/>
      <c r="I2638" s="238" t="s">
        <v>4111</v>
      </c>
      <c r="N2638" s="238">
        <v>2000</v>
      </c>
      <c r="U2638" s="238" t="s">
        <v>4171</v>
      </c>
      <c r="V2638" s="238" t="s">
        <v>4171</v>
      </c>
      <c r="W2638" s="238" t="s">
        <v>4171</v>
      </c>
    </row>
    <row r="2639" spans="1:28" x14ac:dyDescent="0.2">
      <c r="A2639" s="238">
        <v>338093</v>
      </c>
      <c r="B2639" s="238" t="s">
        <v>3903</v>
      </c>
      <c r="C2639" s="238" t="s">
        <v>280</v>
      </c>
      <c r="D2639" s="238" t="s">
        <v>398</v>
      </c>
      <c r="H2639" s="238"/>
      <c r="I2639" s="238" t="s">
        <v>4111</v>
      </c>
      <c r="N2639" s="238">
        <v>2000</v>
      </c>
      <c r="V2639" s="238" t="s">
        <v>4171</v>
      </c>
      <c r="W2639" s="238" t="s">
        <v>4171</v>
      </c>
    </row>
    <row r="2640" spans="1:28" x14ac:dyDescent="0.2">
      <c r="A2640" s="238">
        <v>329216</v>
      </c>
      <c r="B2640" s="238" t="s">
        <v>4212</v>
      </c>
      <c r="C2640" s="238" t="s">
        <v>572</v>
      </c>
      <c r="D2640" s="238" t="s">
        <v>398</v>
      </c>
      <c r="H2640" s="238"/>
      <c r="I2640" s="238" t="s">
        <v>4111</v>
      </c>
      <c r="N2640" s="238">
        <v>2000</v>
      </c>
      <c r="AB2640" s="238" t="s">
        <v>7214</v>
      </c>
    </row>
    <row r="2641" spans="1:28" x14ac:dyDescent="0.2">
      <c r="A2641" s="238">
        <v>334218</v>
      </c>
      <c r="B2641" s="238" t="s">
        <v>2553</v>
      </c>
      <c r="C2641" s="238" t="s">
        <v>593</v>
      </c>
      <c r="D2641" s="238" t="s">
        <v>398</v>
      </c>
      <c r="H2641" s="238"/>
      <c r="I2641" s="238" t="s">
        <v>4111</v>
      </c>
      <c r="N2641" s="238">
        <v>2000</v>
      </c>
      <c r="S2641" s="238" t="s">
        <v>4171</v>
      </c>
      <c r="T2641" s="238" t="s">
        <v>4171</v>
      </c>
      <c r="U2641" s="238" t="s">
        <v>4171</v>
      </c>
      <c r="V2641" s="238" t="s">
        <v>4171</v>
      </c>
      <c r="W2641" s="238" t="s">
        <v>4171</v>
      </c>
      <c r="AB2641" s="238" t="s">
        <v>7213</v>
      </c>
    </row>
    <row r="2642" spans="1:28" x14ac:dyDescent="0.2">
      <c r="A2642" s="238">
        <v>334745</v>
      </c>
      <c r="B2642" s="238" t="s">
        <v>2673</v>
      </c>
      <c r="C2642" s="238" t="s">
        <v>352</v>
      </c>
      <c r="D2642" s="238" t="s">
        <v>398</v>
      </c>
      <c r="H2642" s="238"/>
      <c r="I2642" s="238" t="s">
        <v>4111</v>
      </c>
      <c r="N2642" s="238">
        <v>2000</v>
      </c>
      <c r="S2642" s="238" t="s">
        <v>4171</v>
      </c>
      <c r="T2642" s="238" t="s">
        <v>4171</v>
      </c>
      <c r="U2642" s="238" t="s">
        <v>4171</v>
      </c>
      <c r="V2642" s="238" t="s">
        <v>4171</v>
      </c>
      <c r="W2642" s="238" t="s">
        <v>4171</v>
      </c>
      <c r="AB2642" s="238" t="s">
        <v>7213</v>
      </c>
    </row>
    <row r="2643" spans="1:28" x14ac:dyDescent="0.2">
      <c r="A2643" s="238">
        <v>338667</v>
      </c>
      <c r="B2643" s="238" t="s">
        <v>4899</v>
      </c>
      <c r="C2643" s="238" t="s">
        <v>564</v>
      </c>
      <c r="D2643" s="238" t="s">
        <v>398</v>
      </c>
      <c r="E2643" s="238" t="s">
        <v>66</v>
      </c>
      <c r="F2643" s="239">
        <v>33985</v>
      </c>
      <c r="G2643" s="238" t="s">
        <v>84</v>
      </c>
      <c r="H2643" s="238" t="s">
        <v>4110</v>
      </c>
      <c r="I2643" s="238" t="s">
        <v>4111</v>
      </c>
      <c r="J2643" s="238" t="s">
        <v>87</v>
      </c>
      <c r="K2643" s="238">
        <v>2010</v>
      </c>
      <c r="L2643" s="238" t="s">
        <v>99</v>
      </c>
      <c r="X2643" s="238" t="s">
        <v>6747</v>
      </c>
      <c r="Y2643" s="238" t="s">
        <v>6748</v>
      </c>
      <c r="Z2643" s="238" t="s">
        <v>5561</v>
      </c>
      <c r="AA2643" s="238" t="s">
        <v>5123</v>
      </c>
    </row>
    <row r="2644" spans="1:28" x14ac:dyDescent="0.2">
      <c r="A2644" s="238">
        <v>333955</v>
      </c>
      <c r="B2644" s="238" t="s">
        <v>2491</v>
      </c>
      <c r="C2644" s="238" t="s">
        <v>195</v>
      </c>
      <c r="D2644" s="238" t="s">
        <v>398</v>
      </c>
      <c r="H2644" s="238"/>
      <c r="I2644" s="238" t="s">
        <v>4111</v>
      </c>
      <c r="N2644" s="238">
        <v>2000</v>
      </c>
      <c r="S2644" s="238" t="s">
        <v>4171</v>
      </c>
      <c r="T2644" s="238" t="s">
        <v>4171</v>
      </c>
      <c r="U2644" s="238" t="s">
        <v>4171</v>
      </c>
      <c r="V2644" s="238" t="s">
        <v>4171</v>
      </c>
      <c r="W2644" s="238" t="s">
        <v>4171</v>
      </c>
      <c r="AB2644" s="238" t="s">
        <v>7213</v>
      </c>
    </row>
    <row r="2645" spans="1:28" x14ac:dyDescent="0.2">
      <c r="A2645" s="238">
        <v>335280</v>
      </c>
      <c r="B2645" s="238" t="s">
        <v>1828</v>
      </c>
      <c r="C2645" s="238" t="s">
        <v>1335</v>
      </c>
      <c r="D2645" s="238" t="s">
        <v>398</v>
      </c>
      <c r="H2645" s="238"/>
      <c r="I2645" s="238" t="s">
        <v>4111</v>
      </c>
      <c r="N2645" s="238">
        <v>2000</v>
      </c>
      <c r="U2645" s="238" t="s">
        <v>4171</v>
      </c>
      <c r="V2645" s="238" t="s">
        <v>4171</v>
      </c>
      <c r="W2645" s="238" t="s">
        <v>4171</v>
      </c>
    </row>
    <row r="2646" spans="1:28" x14ac:dyDescent="0.2">
      <c r="A2646" s="238">
        <v>337429</v>
      </c>
      <c r="B2646" s="238" t="s">
        <v>3572</v>
      </c>
      <c r="C2646" s="238" t="s">
        <v>196</v>
      </c>
      <c r="D2646" s="238" t="s">
        <v>398</v>
      </c>
      <c r="H2646" s="238"/>
      <c r="I2646" s="238" t="s">
        <v>4111</v>
      </c>
      <c r="N2646" s="238">
        <v>2000</v>
      </c>
      <c r="V2646" s="238" t="s">
        <v>4171</v>
      </c>
      <c r="W2646" s="238" t="s">
        <v>4171</v>
      </c>
    </row>
    <row r="2647" spans="1:28" x14ac:dyDescent="0.2">
      <c r="A2647" s="238">
        <v>338981</v>
      </c>
      <c r="B2647" s="238" t="s">
        <v>5102</v>
      </c>
      <c r="C2647" s="238" t="s">
        <v>455</v>
      </c>
      <c r="D2647" s="238" t="s">
        <v>398</v>
      </c>
      <c r="E2647" s="238" t="s">
        <v>66</v>
      </c>
      <c r="F2647" s="239">
        <v>35809</v>
      </c>
      <c r="G2647" s="238" t="s">
        <v>84</v>
      </c>
      <c r="H2647" s="238" t="s">
        <v>4110</v>
      </c>
      <c r="I2647" s="238" t="s">
        <v>4111</v>
      </c>
      <c r="J2647" s="238" t="s">
        <v>87</v>
      </c>
      <c r="K2647" s="238">
        <v>2015</v>
      </c>
      <c r="L2647" s="238" t="s">
        <v>99</v>
      </c>
      <c r="X2647" s="238" t="s">
        <v>7204</v>
      </c>
      <c r="Y2647" s="238" t="s">
        <v>6794</v>
      </c>
      <c r="Z2647" s="238" t="s">
        <v>5196</v>
      </c>
      <c r="AA2647" s="238" t="s">
        <v>5117</v>
      </c>
    </row>
    <row r="2648" spans="1:28" x14ac:dyDescent="0.2">
      <c r="A2648" s="238">
        <v>337819</v>
      </c>
      <c r="B2648" s="238" t="s">
        <v>3771</v>
      </c>
      <c r="C2648" s="238" t="s">
        <v>1039</v>
      </c>
      <c r="D2648" s="238" t="s">
        <v>398</v>
      </c>
      <c r="H2648" s="238"/>
      <c r="I2648" s="238" t="s">
        <v>4111</v>
      </c>
      <c r="N2648" s="238">
        <v>2000</v>
      </c>
      <c r="W2648" s="238" t="s">
        <v>4171</v>
      </c>
    </row>
    <row r="2649" spans="1:28" x14ac:dyDescent="0.2">
      <c r="A2649" s="238">
        <v>338725</v>
      </c>
      <c r="B2649" s="238" t="s">
        <v>4946</v>
      </c>
      <c r="C2649" s="238" t="s">
        <v>599</v>
      </c>
      <c r="D2649" s="238" t="s">
        <v>398</v>
      </c>
      <c r="E2649" s="238" t="s">
        <v>66</v>
      </c>
      <c r="F2649" s="239">
        <v>29853</v>
      </c>
      <c r="G2649" s="238" t="s">
        <v>84</v>
      </c>
      <c r="H2649" s="238" t="s">
        <v>4110</v>
      </c>
      <c r="I2649" s="238" t="s">
        <v>4111</v>
      </c>
      <c r="X2649" s="238" t="s">
        <v>6874</v>
      </c>
      <c r="Y2649" s="238" t="s">
        <v>6875</v>
      </c>
      <c r="Z2649" s="238" t="s">
        <v>5196</v>
      </c>
      <c r="AA2649" s="238" t="s">
        <v>5839</v>
      </c>
    </row>
    <row r="2650" spans="1:28" x14ac:dyDescent="0.2">
      <c r="A2650" s="238">
        <v>338837</v>
      </c>
      <c r="B2650" s="238" t="s">
        <v>5037</v>
      </c>
      <c r="C2650" s="238" t="s">
        <v>373</v>
      </c>
      <c r="D2650" s="238" t="s">
        <v>398</v>
      </c>
      <c r="E2650" s="238" t="s">
        <v>66</v>
      </c>
      <c r="F2650" s="239">
        <v>31152</v>
      </c>
      <c r="G2650" s="238" t="s">
        <v>7089</v>
      </c>
      <c r="H2650" s="238" t="s">
        <v>4110</v>
      </c>
      <c r="I2650" s="238" t="s">
        <v>4111</v>
      </c>
      <c r="J2650" s="238" t="s">
        <v>87</v>
      </c>
      <c r="K2650" s="238">
        <v>2003</v>
      </c>
      <c r="L2650" s="238" t="s">
        <v>84</v>
      </c>
      <c r="X2650" s="238" t="s">
        <v>7090</v>
      </c>
      <c r="Y2650" s="238" t="s">
        <v>7091</v>
      </c>
      <c r="Z2650" s="238" t="s">
        <v>5561</v>
      </c>
      <c r="AA2650" s="238" t="s">
        <v>6013</v>
      </c>
    </row>
    <row r="2651" spans="1:28" x14ac:dyDescent="0.2">
      <c r="A2651" s="238">
        <v>332293</v>
      </c>
      <c r="B2651" s="238" t="s">
        <v>1536</v>
      </c>
      <c r="C2651" s="238" t="s">
        <v>501</v>
      </c>
      <c r="D2651" s="238" t="s">
        <v>771</v>
      </c>
      <c r="H2651" s="238"/>
      <c r="I2651" s="238" t="s">
        <v>4111</v>
      </c>
      <c r="N2651" s="238">
        <v>2000</v>
      </c>
      <c r="S2651" s="238" t="s">
        <v>4171</v>
      </c>
      <c r="U2651" s="238" t="s">
        <v>4171</v>
      </c>
      <c r="V2651" s="238" t="s">
        <v>4171</v>
      </c>
      <c r="W2651" s="238" t="s">
        <v>4171</v>
      </c>
      <c r="AB2651" s="238" t="s">
        <v>7213</v>
      </c>
    </row>
    <row r="2652" spans="1:28" x14ac:dyDescent="0.2">
      <c r="A2652" s="238">
        <v>335428</v>
      </c>
      <c r="B2652" s="238" t="s">
        <v>867</v>
      </c>
      <c r="C2652" s="238" t="s">
        <v>331</v>
      </c>
      <c r="D2652" s="238" t="s">
        <v>771</v>
      </c>
      <c r="H2652" s="238"/>
      <c r="I2652" s="238" t="s">
        <v>4111</v>
      </c>
      <c r="N2652" s="238">
        <v>2000</v>
      </c>
      <c r="U2652" s="238" t="s">
        <v>4171</v>
      </c>
      <c r="V2652" s="238" t="s">
        <v>4171</v>
      </c>
      <c r="W2652" s="238" t="s">
        <v>4171</v>
      </c>
    </row>
    <row r="2653" spans="1:28" x14ac:dyDescent="0.2">
      <c r="A2653" s="238">
        <v>338163</v>
      </c>
      <c r="B2653" s="238" t="s">
        <v>3936</v>
      </c>
      <c r="C2653" s="238" t="s">
        <v>389</v>
      </c>
      <c r="D2653" s="238" t="s">
        <v>771</v>
      </c>
      <c r="E2653" s="238" t="s">
        <v>66</v>
      </c>
      <c r="F2653" s="239">
        <v>34460</v>
      </c>
      <c r="G2653" s="238" t="s">
        <v>4038</v>
      </c>
      <c r="H2653" s="238" t="s">
        <v>4110</v>
      </c>
      <c r="I2653" s="238" t="s">
        <v>4111</v>
      </c>
      <c r="J2653" s="238" t="s">
        <v>87</v>
      </c>
      <c r="L2653" s="238" t="s">
        <v>102</v>
      </c>
      <c r="X2653" s="238" t="s">
        <v>6349</v>
      </c>
      <c r="Y2653" s="238" t="s">
        <v>6349</v>
      </c>
      <c r="Z2653" s="238" t="s">
        <v>6012</v>
      </c>
      <c r="AA2653" s="238" t="s">
        <v>6350</v>
      </c>
    </row>
    <row r="2654" spans="1:28" x14ac:dyDescent="0.2">
      <c r="A2654" s="238">
        <v>337329</v>
      </c>
      <c r="B2654" s="238" t="s">
        <v>3481</v>
      </c>
      <c r="C2654" s="238" t="s">
        <v>437</v>
      </c>
      <c r="D2654" s="238" t="s">
        <v>1047</v>
      </c>
      <c r="H2654" s="238"/>
      <c r="I2654" s="238" t="s">
        <v>4111</v>
      </c>
      <c r="N2654" s="238">
        <v>2000</v>
      </c>
      <c r="V2654" s="238" t="s">
        <v>4171</v>
      </c>
      <c r="W2654" s="238" t="s">
        <v>4171</v>
      </c>
    </row>
    <row r="2655" spans="1:28" x14ac:dyDescent="0.2">
      <c r="A2655" s="238">
        <v>338537</v>
      </c>
      <c r="B2655" s="238" t="s">
        <v>4782</v>
      </c>
      <c r="C2655" s="238" t="s">
        <v>437</v>
      </c>
      <c r="D2655" s="238" t="s">
        <v>1047</v>
      </c>
      <c r="E2655" s="238" t="s">
        <v>65</v>
      </c>
      <c r="F2655" s="239">
        <v>33464</v>
      </c>
      <c r="G2655" s="238" t="s">
        <v>84</v>
      </c>
      <c r="H2655" s="238" t="s">
        <v>4110</v>
      </c>
      <c r="I2655" s="238" t="s">
        <v>4111</v>
      </c>
      <c r="J2655" s="238" t="s">
        <v>87</v>
      </c>
      <c r="K2655" s="238">
        <v>2009</v>
      </c>
      <c r="L2655" s="238" t="s">
        <v>84</v>
      </c>
      <c r="X2655" s="238" t="s">
        <v>6464</v>
      </c>
      <c r="Y2655" s="238" t="s">
        <v>6465</v>
      </c>
      <c r="Z2655" s="238" t="s">
        <v>6466</v>
      </c>
      <c r="AA2655" s="238" t="s">
        <v>5928</v>
      </c>
    </row>
    <row r="2656" spans="1:28" x14ac:dyDescent="0.2">
      <c r="A2656" s="238">
        <v>336476</v>
      </c>
      <c r="B2656" s="238" t="s">
        <v>2114</v>
      </c>
      <c r="C2656" s="238" t="s">
        <v>327</v>
      </c>
      <c r="D2656" s="238" t="s">
        <v>1047</v>
      </c>
      <c r="H2656" s="238"/>
      <c r="I2656" s="238" t="s">
        <v>4111</v>
      </c>
      <c r="N2656" s="238">
        <v>2000</v>
      </c>
      <c r="V2656" s="238" t="s">
        <v>4171</v>
      </c>
      <c r="W2656" s="238" t="s">
        <v>4171</v>
      </c>
    </row>
    <row r="2657" spans="1:28" x14ac:dyDescent="0.2">
      <c r="A2657" s="238">
        <v>336405</v>
      </c>
      <c r="B2657" s="238" t="s">
        <v>3279</v>
      </c>
      <c r="C2657" s="238" t="s">
        <v>485</v>
      </c>
      <c r="D2657" s="238" t="s">
        <v>1251</v>
      </c>
      <c r="H2657" s="238"/>
      <c r="I2657" s="238" t="s">
        <v>4111</v>
      </c>
      <c r="N2657" s="238">
        <v>2000</v>
      </c>
      <c r="U2657" s="238" t="s">
        <v>4171</v>
      </c>
      <c r="V2657" s="238" t="s">
        <v>4171</v>
      </c>
      <c r="W2657" s="238" t="s">
        <v>4171</v>
      </c>
    </row>
    <row r="2658" spans="1:28" x14ac:dyDescent="0.2">
      <c r="A2658" s="238">
        <v>332789</v>
      </c>
      <c r="B2658" s="238" t="s">
        <v>2867</v>
      </c>
      <c r="C2658" s="238" t="s">
        <v>267</v>
      </c>
      <c r="D2658" s="238" t="s">
        <v>1251</v>
      </c>
      <c r="H2658" s="238"/>
      <c r="I2658" s="238" t="s">
        <v>4111</v>
      </c>
      <c r="N2658" s="238">
        <v>2000</v>
      </c>
      <c r="R2658" s="238" t="s">
        <v>4171</v>
      </c>
      <c r="T2658" s="238" t="s">
        <v>4171</v>
      </c>
      <c r="U2658" s="238" t="s">
        <v>4171</v>
      </c>
      <c r="V2658" s="238" t="s">
        <v>4171</v>
      </c>
      <c r="W2658" s="238" t="s">
        <v>4171</v>
      </c>
      <c r="AB2658" s="238" t="s">
        <v>7213</v>
      </c>
    </row>
    <row r="2659" spans="1:28" x14ac:dyDescent="0.2">
      <c r="A2659" s="238">
        <v>327099</v>
      </c>
      <c r="B2659" s="238" t="s">
        <v>1250</v>
      </c>
      <c r="C2659" s="238" t="s">
        <v>263</v>
      </c>
      <c r="D2659" s="238" t="s">
        <v>1251</v>
      </c>
      <c r="H2659" s="238"/>
      <c r="I2659" s="238" t="s">
        <v>4111</v>
      </c>
      <c r="N2659" s="238">
        <v>2000</v>
      </c>
      <c r="V2659" s="238" t="s">
        <v>4171</v>
      </c>
      <c r="W2659" s="238" t="s">
        <v>4171</v>
      </c>
      <c r="AB2659" s="238" t="s">
        <v>7213</v>
      </c>
    </row>
    <row r="2660" spans="1:28" x14ac:dyDescent="0.2">
      <c r="A2660" s="238">
        <v>338000</v>
      </c>
      <c r="B2660" s="238" t="s">
        <v>3856</v>
      </c>
      <c r="C2660" s="238" t="s">
        <v>485</v>
      </c>
      <c r="D2660" s="238" t="s">
        <v>3857</v>
      </c>
      <c r="H2660" s="238"/>
      <c r="I2660" s="238" t="s">
        <v>4111</v>
      </c>
      <c r="N2660" s="238">
        <v>2000</v>
      </c>
      <c r="V2660" s="238" t="s">
        <v>4171</v>
      </c>
      <c r="W2660" s="238" t="s">
        <v>4171</v>
      </c>
    </row>
    <row r="2661" spans="1:28" x14ac:dyDescent="0.2">
      <c r="A2661" s="238">
        <v>335848</v>
      </c>
      <c r="B2661" s="238" t="s">
        <v>843</v>
      </c>
      <c r="C2661" s="238" t="s">
        <v>203</v>
      </c>
      <c r="D2661" s="238" t="s">
        <v>1066</v>
      </c>
      <c r="H2661" s="238"/>
      <c r="I2661" s="238" t="s">
        <v>4111</v>
      </c>
      <c r="N2661" s="238">
        <v>2000</v>
      </c>
      <c r="U2661" s="238" t="s">
        <v>4171</v>
      </c>
      <c r="V2661" s="238" t="s">
        <v>4171</v>
      </c>
      <c r="W2661" s="238" t="s">
        <v>4171</v>
      </c>
    </row>
    <row r="2662" spans="1:28" x14ac:dyDescent="0.2">
      <c r="A2662" s="238">
        <v>336037</v>
      </c>
      <c r="B2662" s="238" t="s">
        <v>3163</v>
      </c>
      <c r="C2662" s="238" t="s">
        <v>858</v>
      </c>
      <c r="D2662" s="238" t="s">
        <v>911</v>
      </c>
      <c r="H2662" s="238"/>
      <c r="I2662" s="238" t="s">
        <v>4111</v>
      </c>
      <c r="N2662" s="238">
        <v>2000</v>
      </c>
      <c r="U2662" s="238" t="s">
        <v>4171</v>
      </c>
      <c r="V2662" s="238" t="s">
        <v>4171</v>
      </c>
      <c r="W2662" s="238" t="s">
        <v>4171</v>
      </c>
    </row>
    <row r="2663" spans="1:28" x14ac:dyDescent="0.2">
      <c r="A2663" s="238">
        <v>335809</v>
      </c>
      <c r="B2663" s="238" t="s">
        <v>3087</v>
      </c>
      <c r="C2663" s="238" t="s">
        <v>221</v>
      </c>
      <c r="D2663" s="238" t="s">
        <v>911</v>
      </c>
      <c r="H2663" s="238"/>
      <c r="I2663" s="238" t="s">
        <v>4111</v>
      </c>
      <c r="N2663" s="238">
        <v>2000</v>
      </c>
      <c r="U2663" s="238" t="s">
        <v>4171</v>
      </c>
      <c r="V2663" s="238" t="s">
        <v>4171</v>
      </c>
      <c r="W2663" s="238" t="s">
        <v>4171</v>
      </c>
    </row>
    <row r="2664" spans="1:28" x14ac:dyDescent="0.2">
      <c r="A2664" s="238">
        <v>338755</v>
      </c>
      <c r="B2664" s="238" t="s">
        <v>3476</v>
      </c>
      <c r="C2664" s="238" t="s">
        <v>263</v>
      </c>
      <c r="D2664" s="238" t="s">
        <v>911</v>
      </c>
      <c r="E2664" s="238" t="s">
        <v>65</v>
      </c>
      <c r="F2664" s="239">
        <v>34434</v>
      </c>
      <c r="G2664" s="238" t="s">
        <v>5593</v>
      </c>
      <c r="H2664" s="238" t="s">
        <v>4110</v>
      </c>
      <c r="I2664" s="238" t="s">
        <v>4111</v>
      </c>
      <c r="J2664" s="238" t="s">
        <v>87</v>
      </c>
      <c r="K2664" s="238">
        <v>2013</v>
      </c>
      <c r="L2664" s="238" t="s">
        <v>93</v>
      </c>
      <c r="X2664" s="238" t="s">
        <v>6934</v>
      </c>
      <c r="Y2664" s="238" t="s">
        <v>6935</v>
      </c>
      <c r="Z2664" s="238" t="s">
        <v>5993</v>
      </c>
      <c r="AA2664" s="238" t="s">
        <v>5145</v>
      </c>
    </row>
    <row r="2665" spans="1:28" x14ac:dyDescent="0.2">
      <c r="A2665" s="238">
        <v>336326</v>
      </c>
      <c r="B2665" s="238" t="s">
        <v>3252</v>
      </c>
      <c r="C2665" s="238" t="s">
        <v>476</v>
      </c>
      <c r="D2665" s="238" t="s">
        <v>911</v>
      </c>
      <c r="H2665" s="238"/>
      <c r="I2665" s="238" t="s">
        <v>4111</v>
      </c>
      <c r="N2665" s="238">
        <v>2000</v>
      </c>
      <c r="U2665" s="238" t="s">
        <v>4171</v>
      </c>
      <c r="V2665" s="238" t="s">
        <v>4171</v>
      </c>
      <c r="W2665" s="238" t="s">
        <v>4171</v>
      </c>
    </row>
    <row r="2666" spans="1:28" x14ac:dyDescent="0.2">
      <c r="A2666" s="238">
        <v>337524</v>
      </c>
      <c r="B2666" s="238" t="s">
        <v>4508</v>
      </c>
      <c r="C2666" s="238" t="s">
        <v>485</v>
      </c>
      <c r="D2666" s="238" t="s">
        <v>851</v>
      </c>
      <c r="H2666" s="238"/>
      <c r="I2666" s="238" t="s">
        <v>4111</v>
      </c>
      <c r="N2666" s="238">
        <v>2000</v>
      </c>
      <c r="W2666" s="238" t="s">
        <v>4171</v>
      </c>
    </row>
    <row r="2667" spans="1:28" x14ac:dyDescent="0.2">
      <c r="A2667" s="238">
        <v>335729</v>
      </c>
      <c r="B2667" s="238" t="s">
        <v>1928</v>
      </c>
      <c r="C2667" s="238" t="s">
        <v>772</v>
      </c>
      <c r="D2667" s="238" t="s">
        <v>851</v>
      </c>
      <c r="H2667" s="238"/>
      <c r="I2667" s="238" t="s">
        <v>4111</v>
      </c>
      <c r="N2667" s="238">
        <v>2000</v>
      </c>
      <c r="V2667" s="238" t="s">
        <v>4171</v>
      </c>
      <c r="W2667" s="238" t="s">
        <v>4171</v>
      </c>
    </row>
    <row r="2668" spans="1:28" x14ac:dyDescent="0.2">
      <c r="A2668" s="238">
        <v>333759</v>
      </c>
      <c r="B2668" s="238" t="s">
        <v>1332</v>
      </c>
      <c r="C2668" s="238" t="s">
        <v>602</v>
      </c>
      <c r="D2668" s="238" t="s">
        <v>851</v>
      </c>
      <c r="H2668" s="238"/>
      <c r="I2668" s="238" t="s">
        <v>4111</v>
      </c>
      <c r="N2668" s="238">
        <v>2000</v>
      </c>
      <c r="V2668" s="238" t="s">
        <v>4171</v>
      </c>
      <c r="W2668" s="238" t="s">
        <v>4171</v>
      </c>
      <c r="AB2668" s="238" t="s">
        <v>7213</v>
      </c>
    </row>
    <row r="2669" spans="1:28" x14ac:dyDescent="0.2">
      <c r="A2669" s="238">
        <v>335330</v>
      </c>
      <c r="B2669" s="238" t="s">
        <v>2954</v>
      </c>
      <c r="C2669" s="238" t="s">
        <v>660</v>
      </c>
      <c r="D2669" s="238" t="s">
        <v>851</v>
      </c>
      <c r="E2669" s="238" t="s">
        <v>66</v>
      </c>
      <c r="F2669" s="239">
        <v>32874</v>
      </c>
      <c r="G2669" s="238" t="s">
        <v>98</v>
      </c>
      <c r="H2669" s="238" t="s">
        <v>4110</v>
      </c>
      <c r="I2669" s="238" t="s">
        <v>4111</v>
      </c>
      <c r="J2669" s="238" t="s">
        <v>85</v>
      </c>
      <c r="L2669" s="238" t="s">
        <v>98</v>
      </c>
      <c r="X2669" s="238" t="s">
        <v>6096</v>
      </c>
      <c r="Y2669" s="238" t="s">
        <v>6096</v>
      </c>
      <c r="Z2669" s="238" t="s">
        <v>6097</v>
      </c>
      <c r="AA2669" s="238" t="s">
        <v>5130</v>
      </c>
    </row>
    <row r="2670" spans="1:28" x14ac:dyDescent="0.2">
      <c r="A2670" s="238">
        <v>335572</v>
      </c>
      <c r="B2670" s="238" t="s">
        <v>3033</v>
      </c>
      <c r="C2670" s="238" t="s">
        <v>231</v>
      </c>
      <c r="D2670" s="238" t="s">
        <v>1056</v>
      </c>
      <c r="H2670" s="238"/>
      <c r="I2670" s="238" t="s">
        <v>4111</v>
      </c>
      <c r="N2670" s="238">
        <v>2000</v>
      </c>
      <c r="U2670" s="238" t="s">
        <v>4171</v>
      </c>
      <c r="V2670" s="238" t="s">
        <v>4171</v>
      </c>
      <c r="W2670" s="238" t="s">
        <v>4171</v>
      </c>
    </row>
    <row r="2671" spans="1:28" x14ac:dyDescent="0.2">
      <c r="A2671" s="238">
        <v>324683</v>
      </c>
      <c r="B2671" s="238" t="s">
        <v>2260</v>
      </c>
      <c r="C2671" s="238" t="s">
        <v>1200</v>
      </c>
      <c r="D2671" s="238" t="s">
        <v>574</v>
      </c>
      <c r="H2671" s="238"/>
      <c r="I2671" s="238" t="s">
        <v>4111</v>
      </c>
      <c r="N2671" s="238">
        <v>2000</v>
      </c>
      <c r="S2671" s="238" t="s">
        <v>4171</v>
      </c>
      <c r="T2671" s="238" t="s">
        <v>4171</v>
      </c>
      <c r="U2671" s="238" t="s">
        <v>4171</v>
      </c>
      <c r="V2671" s="238" t="s">
        <v>4171</v>
      </c>
      <c r="W2671" s="238" t="s">
        <v>4171</v>
      </c>
      <c r="AB2671" s="238" t="s">
        <v>7213</v>
      </c>
    </row>
    <row r="2672" spans="1:28" x14ac:dyDescent="0.2">
      <c r="A2672" s="238">
        <v>338624</v>
      </c>
      <c r="B2672" s="238" t="s">
        <v>4853</v>
      </c>
      <c r="C2672" s="238" t="s">
        <v>301</v>
      </c>
      <c r="D2672" s="238" t="s">
        <v>574</v>
      </c>
      <c r="E2672" s="238" t="s">
        <v>66</v>
      </c>
      <c r="F2672" s="239">
        <v>32365</v>
      </c>
      <c r="G2672" s="238" t="s">
        <v>5593</v>
      </c>
      <c r="H2672" s="238" t="s">
        <v>4110</v>
      </c>
      <c r="I2672" s="238" t="s">
        <v>4111</v>
      </c>
      <c r="J2672" s="238" t="s">
        <v>87</v>
      </c>
      <c r="K2672" s="238">
        <v>2006</v>
      </c>
      <c r="L2672" s="238" t="s">
        <v>84</v>
      </c>
      <c r="X2672" s="238" t="s">
        <v>6650</v>
      </c>
      <c r="Y2672" s="238" t="s">
        <v>6651</v>
      </c>
      <c r="Z2672" s="238" t="s">
        <v>6652</v>
      </c>
      <c r="AA2672" s="238" t="s">
        <v>5828</v>
      </c>
    </row>
    <row r="2673" spans="1:28" x14ac:dyDescent="0.2">
      <c r="A2673" s="238">
        <v>329798</v>
      </c>
      <c r="B2673" s="238" t="s">
        <v>4320</v>
      </c>
      <c r="C2673" s="238" t="s">
        <v>400</v>
      </c>
      <c r="D2673" s="238" t="s">
        <v>574</v>
      </c>
      <c r="H2673" s="238"/>
      <c r="I2673" s="238" t="s">
        <v>4111</v>
      </c>
      <c r="N2673" s="238">
        <v>2000</v>
      </c>
      <c r="V2673" s="238" t="s">
        <v>4171</v>
      </c>
      <c r="AB2673" s="238" t="s">
        <v>7214</v>
      </c>
    </row>
    <row r="2674" spans="1:28" x14ac:dyDescent="0.2">
      <c r="A2674" s="238">
        <v>313011</v>
      </c>
      <c r="B2674" s="238" t="s">
        <v>2701</v>
      </c>
      <c r="C2674" s="238" t="s">
        <v>488</v>
      </c>
      <c r="D2674" s="238" t="s">
        <v>574</v>
      </c>
      <c r="H2674" s="238"/>
      <c r="I2674" s="238" t="s">
        <v>4111</v>
      </c>
      <c r="N2674" s="238">
        <v>2000</v>
      </c>
      <c r="R2674" s="238" t="s">
        <v>4171</v>
      </c>
      <c r="T2674" s="238" t="s">
        <v>4171</v>
      </c>
      <c r="U2674" s="238" t="s">
        <v>4171</v>
      </c>
      <c r="V2674" s="238" t="s">
        <v>4171</v>
      </c>
      <c r="W2674" s="238" t="s">
        <v>4171</v>
      </c>
      <c r="AB2674" s="238" t="s">
        <v>7213</v>
      </c>
    </row>
    <row r="2675" spans="1:28" x14ac:dyDescent="0.2">
      <c r="A2675" s="238">
        <v>338693</v>
      </c>
      <c r="B2675" s="238" t="s">
        <v>4917</v>
      </c>
      <c r="C2675" s="238" t="s">
        <v>990</v>
      </c>
      <c r="D2675" s="238" t="s">
        <v>574</v>
      </c>
      <c r="E2675" s="238" t="s">
        <v>65</v>
      </c>
      <c r="F2675" s="239">
        <v>27356</v>
      </c>
      <c r="G2675" s="238" t="s">
        <v>102</v>
      </c>
      <c r="H2675" s="238" t="s">
        <v>4110</v>
      </c>
      <c r="I2675" s="238" t="s">
        <v>4111</v>
      </c>
      <c r="J2675" s="238" t="s">
        <v>85</v>
      </c>
      <c r="K2675" s="238">
        <v>1992</v>
      </c>
      <c r="L2675" s="238" t="s">
        <v>102</v>
      </c>
      <c r="X2675" s="238" t="s">
        <v>6802</v>
      </c>
      <c r="Y2675" s="238" t="s">
        <v>6803</v>
      </c>
      <c r="Z2675" s="238" t="s">
        <v>5832</v>
      </c>
      <c r="AA2675" s="238" t="s">
        <v>5359</v>
      </c>
    </row>
    <row r="2676" spans="1:28" x14ac:dyDescent="0.2">
      <c r="A2676" s="238">
        <v>338047</v>
      </c>
      <c r="B2676" s="238" t="s">
        <v>3880</v>
      </c>
      <c r="C2676" s="238" t="s">
        <v>3507</v>
      </c>
      <c r="D2676" s="238" t="s">
        <v>574</v>
      </c>
      <c r="E2676" s="238" t="s">
        <v>66</v>
      </c>
      <c r="F2676" s="239">
        <v>31936</v>
      </c>
      <c r="G2676" s="238" t="s">
        <v>4539</v>
      </c>
      <c r="H2676" s="238" t="s">
        <v>4110</v>
      </c>
      <c r="I2676" s="238" t="s">
        <v>4111</v>
      </c>
      <c r="J2676" s="238" t="s">
        <v>87</v>
      </c>
      <c r="L2676" s="238" t="s">
        <v>86</v>
      </c>
      <c r="X2676" s="238" t="s">
        <v>6330</v>
      </c>
      <c r="Y2676" s="238" t="s">
        <v>6330</v>
      </c>
      <c r="Z2676" s="238" t="s">
        <v>5832</v>
      </c>
      <c r="AA2676" s="238" t="s">
        <v>6331</v>
      </c>
    </row>
    <row r="2677" spans="1:28" x14ac:dyDescent="0.2">
      <c r="A2677" s="238">
        <v>334078</v>
      </c>
      <c r="B2677" s="238" t="s">
        <v>1358</v>
      </c>
      <c r="C2677" s="238" t="s">
        <v>900</v>
      </c>
      <c r="D2677" s="238" t="s">
        <v>574</v>
      </c>
      <c r="H2677" s="238"/>
      <c r="I2677" s="238" t="s">
        <v>4111</v>
      </c>
      <c r="N2677" s="238">
        <v>2000</v>
      </c>
      <c r="U2677" s="238" t="s">
        <v>4171</v>
      </c>
      <c r="V2677" s="238" t="s">
        <v>4171</v>
      </c>
      <c r="W2677" s="238" t="s">
        <v>4171</v>
      </c>
      <c r="AB2677" s="238" t="s">
        <v>7213</v>
      </c>
    </row>
    <row r="2678" spans="1:28" x14ac:dyDescent="0.2">
      <c r="A2678" s="238">
        <v>336380</v>
      </c>
      <c r="B2678" s="238" t="s">
        <v>2085</v>
      </c>
      <c r="C2678" s="238" t="s">
        <v>214</v>
      </c>
      <c r="D2678" s="238" t="s">
        <v>574</v>
      </c>
      <c r="E2678" s="238" t="s">
        <v>66</v>
      </c>
      <c r="F2678" s="239">
        <v>34700</v>
      </c>
      <c r="G2678" s="238" t="s">
        <v>4003</v>
      </c>
      <c r="H2678" s="238" t="s">
        <v>4110</v>
      </c>
      <c r="I2678" s="238" t="s">
        <v>4111</v>
      </c>
      <c r="J2678" s="238" t="s">
        <v>87</v>
      </c>
      <c r="L2678" s="238" t="s">
        <v>97</v>
      </c>
      <c r="X2678" s="238" t="s">
        <v>5756</v>
      </c>
      <c r="Y2678" s="238" t="s">
        <v>5756</v>
      </c>
      <c r="Z2678" s="238" t="s">
        <v>5757</v>
      </c>
      <c r="AA2678" s="238" t="s">
        <v>5758</v>
      </c>
    </row>
    <row r="2679" spans="1:28" x14ac:dyDescent="0.2">
      <c r="A2679" s="238">
        <v>338598</v>
      </c>
      <c r="B2679" s="238" t="s">
        <v>4832</v>
      </c>
      <c r="C2679" s="238" t="s">
        <v>195</v>
      </c>
      <c r="D2679" s="238" t="s">
        <v>574</v>
      </c>
      <c r="E2679" s="238" t="s">
        <v>66</v>
      </c>
      <c r="F2679" s="239">
        <v>32874</v>
      </c>
      <c r="G2679" s="238" t="s">
        <v>4006</v>
      </c>
      <c r="H2679" s="238" t="s">
        <v>4110</v>
      </c>
      <c r="I2679" s="238" t="s">
        <v>4111</v>
      </c>
      <c r="J2679" s="238" t="s">
        <v>87</v>
      </c>
      <c r="K2679" s="238">
        <v>2008</v>
      </c>
      <c r="L2679" s="238" t="s">
        <v>86</v>
      </c>
      <c r="X2679" s="238" t="s">
        <v>6592</v>
      </c>
      <c r="Y2679" s="238" t="s">
        <v>5269</v>
      </c>
      <c r="Z2679" s="238" t="s">
        <v>5802</v>
      </c>
      <c r="AA2679" s="238" t="s">
        <v>5178</v>
      </c>
    </row>
    <row r="2680" spans="1:28" x14ac:dyDescent="0.2">
      <c r="A2680" s="238">
        <v>336778</v>
      </c>
      <c r="B2680" s="238" t="s">
        <v>3370</v>
      </c>
      <c r="C2680" s="238" t="s">
        <v>3371</v>
      </c>
      <c r="D2680" s="238" t="s">
        <v>574</v>
      </c>
      <c r="E2680" s="238" t="s">
        <v>66</v>
      </c>
      <c r="F2680" s="239">
        <v>36892</v>
      </c>
      <c r="G2680" s="238" t="s">
        <v>5124</v>
      </c>
      <c r="H2680" s="238" t="s">
        <v>4110</v>
      </c>
      <c r="I2680" s="238" t="s">
        <v>4111</v>
      </c>
      <c r="J2680" s="238" t="s">
        <v>87</v>
      </c>
      <c r="L2680" s="238" t="s">
        <v>84</v>
      </c>
      <c r="X2680" s="238" t="s">
        <v>5801</v>
      </c>
      <c r="Y2680" s="238" t="s">
        <v>5801</v>
      </c>
      <c r="Z2680" s="238" t="s">
        <v>5802</v>
      </c>
      <c r="AA2680" s="238" t="s">
        <v>5803</v>
      </c>
    </row>
    <row r="2681" spans="1:28" x14ac:dyDescent="0.2">
      <c r="A2681" s="238">
        <v>332681</v>
      </c>
      <c r="B2681" s="238" t="s">
        <v>2863</v>
      </c>
      <c r="C2681" s="238" t="s">
        <v>638</v>
      </c>
      <c r="D2681" s="238" t="s">
        <v>574</v>
      </c>
      <c r="H2681" s="238"/>
      <c r="I2681" s="238" t="s">
        <v>4111</v>
      </c>
      <c r="N2681" s="238">
        <v>2000</v>
      </c>
      <c r="R2681" s="238" t="s">
        <v>4171</v>
      </c>
      <c r="S2681" s="238" t="s">
        <v>4171</v>
      </c>
      <c r="U2681" s="238" t="s">
        <v>4171</v>
      </c>
      <c r="V2681" s="238" t="s">
        <v>4171</v>
      </c>
      <c r="W2681" s="238" t="s">
        <v>4171</v>
      </c>
      <c r="AB2681" s="238" t="s">
        <v>7213</v>
      </c>
    </row>
    <row r="2682" spans="1:28" x14ac:dyDescent="0.2">
      <c r="A2682" s="238">
        <v>330232</v>
      </c>
      <c r="B2682" s="238" t="s">
        <v>2330</v>
      </c>
      <c r="C2682" s="238" t="s">
        <v>599</v>
      </c>
      <c r="D2682" s="238" t="s">
        <v>574</v>
      </c>
      <c r="H2682" s="238"/>
      <c r="I2682" s="238" t="s">
        <v>4111</v>
      </c>
      <c r="N2682" s="238">
        <v>2000</v>
      </c>
      <c r="S2682" s="238" t="s">
        <v>4171</v>
      </c>
      <c r="T2682" s="238" t="s">
        <v>4171</v>
      </c>
      <c r="U2682" s="238" t="s">
        <v>4171</v>
      </c>
      <c r="V2682" s="238" t="s">
        <v>4171</v>
      </c>
      <c r="W2682" s="238" t="s">
        <v>4171</v>
      </c>
      <c r="AB2682" s="238" t="s">
        <v>7213</v>
      </c>
    </row>
    <row r="2683" spans="1:28" x14ac:dyDescent="0.2">
      <c r="A2683" s="238">
        <v>333846</v>
      </c>
      <c r="B2683" s="238" t="s">
        <v>2465</v>
      </c>
      <c r="C2683" s="238" t="s">
        <v>2466</v>
      </c>
      <c r="D2683" s="238" t="s">
        <v>574</v>
      </c>
      <c r="H2683" s="238"/>
      <c r="I2683" s="238" t="s">
        <v>4111</v>
      </c>
      <c r="N2683" s="238">
        <v>2000</v>
      </c>
      <c r="S2683" s="238" t="s">
        <v>4171</v>
      </c>
      <c r="T2683" s="238" t="s">
        <v>4171</v>
      </c>
      <c r="U2683" s="238" t="s">
        <v>4171</v>
      </c>
      <c r="V2683" s="238" t="s">
        <v>4171</v>
      </c>
      <c r="W2683" s="238" t="s">
        <v>4171</v>
      </c>
      <c r="AB2683" s="238" t="s">
        <v>7213</v>
      </c>
    </row>
    <row r="2684" spans="1:28" x14ac:dyDescent="0.2">
      <c r="A2684" s="238">
        <v>331479</v>
      </c>
      <c r="B2684" s="238" t="s">
        <v>4205</v>
      </c>
      <c r="C2684" s="238" t="s">
        <v>4206</v>
      </c>
      <c r="D2684" s="238" t="s">
        <v>574</v>
      </c>
      <c r="H2684" s="238"/>
      <c r="I2684" s="238" t="s">
        <v>4111</v>
      </c>
      <c r="N2684" s="238">
        <v>2000</v>
      </c>
      <c r="AB2684" s="238" t="s">
        <v>7214</v>
      </c>
    </row>
    <row r="2685" spans="1:28" x14ac:dyDescent="0.2">
      <c r="A2685" s="238">
        <v>338717</v>
      </c>
      <c r="B2685" s="238" t="s">
        <v>4939</v>
      </c>
      <c r="C2685" s="238" t="s">
        <v>400</v>
      </c>
      <c r="D2685" s="238" t="s">
        <v>4940</v>
      </c>
      <c r="E2685" s="238" t="s">
        <v>66</v>
      </c>
      <c r="F2685" s="239">
        <v>28386</v>
      </c>
      <c r="G2685" s="238" t="s">
        <v>84</v>
      </c>
      <c r="H2685" s="238" t="s">
        <v>4110</v>
      </c>
      <c r="I2685" s="238" t="s">
        <v>4111</v>
      </c>
      <c r="J2685" s="238" t="s">
        <v>85</v>
      </c>
      <c r="K2685" s="238">
        <v>1994</v>
      </c>
      <c r="L2685" s="238" t="s">
        <v>84</v>
      </c>
      <c r="X2685" s="238" t="s">
        <v>6854</v>
      </c>
      <c r="Y2685" s="238" t="s">
        <v>6855</v>
      </c>
      <c r="Z2685" s="238" t="s">
        <v>6856</v>
      </c>
      <c r="AA2685" s="238" t="s">
        <v>5534</v>
      </c>
    </row>
    <row r="2686" spans="1:28" x14ac:dyDescent="0.2">
      <c r="A2686" s="238">
        <v>336294</v>
      </c>
      <c r="B2686" s="238" t="s">
        <v>3239</v>
      </c>
      <c r="C2686" s="238" t="s">
        <v>400</v>
      </c>
      <c r="D2686" s="238" t="s">
        <v>3240</v>
      </c>
      <c r="H2686" s="238"/>
      <c r="I2686" s="238" t="s">
        <v>4111</v>
      </c>
      <c r="N2686" s="238">
        <v>2000</v>
      </c>
      <c r="U2686" s="238" t="s">
        <v>4171</v>
      </c>
      <c r="V2686" s="238" t="s">
        <v>4171</v>
      </c>
      <c r="W2686" s="238" t="s">
        <v>4171</v>
      </c>
    </row>
    <row r="2687" spans="1:28" x14ac:dyDescent="0.2">
      <c r="A2687" s="238">
        <v>335182</v>
      </c>
      <c r="B2687" s="238" t="s">
        <v>2911</v>
      </c>
      <c r="C2687" s="238" t="s">
        <v>195</v>
      </c>
      <c r="D2687" s="238" t="s">
        <v>2912</v>
      </c>
      <c r="H2687" s="238"/>
      <c r="I2687" s="238" t="s">
        <v>4111</v>
      </c>
      <c r="N2687" s="238">
        <v>2000</v>
      </c>
      <c r="U2687" s="238" t="s">
        <v>4171</v>
      </c>
      <c r="V2687" s="238" t="s">
        <v>4171</v>
      </c>
      <c r="W2687" s="238" t="s">
        <v>4171</v>
      </c>
    </row>
    <row r="2688" spans="1:28" x14ac:dyDescent="0.2">
      <c r="A2688" s="238">
        <v>338515</v>
      </c>
      <c r="B2688" s="238" t="s">
        <v>4763</v>
      </c>
      <c r="C2688" s="238" t="s">
        <v>706</v>
      </c>
      <c r="D2688" s="238" t="s">
        <v>4572</v>
      </c>
      <c r="E2688" s="238" t="s">
        <v>66</v>
      </c>
      <c r="F2688" s="239">
        <v>35693</v>
      </c>
      <c r="G2688" s="238" t="s">
        <v>84</v>
      </c>
      <c r="H2688" s="238" t="s">
        <v>4110</v>
      </c>
      <c r="I2688" s="238" t="s">
        <v>4111</v>
      </c>
      <c r="J2688" s="238" t="s">
        <v>87</v>
      </c>
      <c r="K2688" s="238">
        <v>2015</v>
      </c>
      <c r="L2688" s="238" t="s">
        <v>99</v>
      </c>
      <c r="X2688" s="238" t="s">
        <v>6419</v>
      </c>
      <c r="Y2688" s="238" t="s">
        <v>6420</v>
      </c>
      <c r="Z2688" s="238" t="s">
        <v>6421</v>
      </c>
      <c r="AA2688" s="238" t="s">
        <v>5601</v>
      </c>
    </row>
    <row r="2689" spans="1:28" x14ac:dyDescent="0.2">
      <c r="A2689" s="238">
        <v>326520</v>
      </c>
      <c r="B2689" s="238" t="s">
        <v>4383</v>
      </c>
      <c r="C2689" s="238" t="s">
        <v>232</v>
      </c>
      <c r="D2689" s="238" t="s">
        <v>312</v>
      </c>
      <c r="H2689" s="238"/>
      <c r="I2689" s="238" t="s">
        <v>4111</v>
      </c>
      <c r="N2689" s="238">
        <v>2000</v>
      </c>
      <c r="AB2689" s="238" t="s">
        <v>7214</v>
      </c>
    </row>
    <row r="2690" spans="1:28" x14ac:dyDescent="0.2">
      <c r="A2690" s="238">
        <v>330196</v>
      </c>
      <c r="B2690" s="238" t="s">
        <v>1744</v>
      </c>
      <c r="C2690" s="238" t="s">
        <v>1745</v>
      </c>
      <c r="D2690" s="238" t="s">
        <v>312</v>
      </c>
      <c r="H2690" s="238"/>
      <c r="I2690" s="238" t="s">
        <v>4111</v>
      </c>
      <c r="N2690" s="238">
        <v>2000</v>
      </c>
      <c r="R2690" s="238" t="s">
        <v>4171</v>
      </c>
      <c r="U2690" s="238" t="s">
        <v>4171</v>
      </c>
      <c r="V2690" s="238" t="s">
        <v>4171</v>
      </c>
      <c r="W2690" s="238" t="s">
        <v>4171</v>
      </c>
      <c r="AB2690" s="238" t="s">
        <v>7213</v>
      </c>
    </row>
    <row r="2691" spans="1:28" x14ac:dyDescent="0.2">
      <c r="A2691" s="238">
        <v>333304</v>
      </c>
      <c r="B2691" s="238" t="s">
        <v>2436</v>
      </c>
      <c r="C2691" s="238" t="s">
        <v>388</v>
      </c>
      <c r="D2691" s="238" t="s">
        <v>312</v>
      </c>
      <c r="H2691" s="238"/>
      <c r="I2691" s="238" t="s">
        <v>4111</v>
      </c>
      <c r="N2691" s="238">
        <v>2000</v>
      </c>
      <c r="S2691" s="238" t="s">
        <v>4171</v>
      </c>
      <c r="T2691" s="238" t="s">
        <v>4171</v>
      </c>
      <c r="U2691" s="238" t="s">
        <v>4171</v>
      </c>
      <c r="V2691" s="238" t="s">
        <v>4171</v>
      </c>
      <c r="W2691" s="238" t="s">
        <v>4171</v>
      </c>
      <c r="AB2691" s="238" t="s">
        <v>7213</v>
      </c>
    </row>
    <row r="2692" spans="1:28" x14ac:dyDescent="0.2">
      <c r="A2692" s="238">
        <v>336149</v>
      </c>
      <c r="B2692" s="238" t="s">
        <v>2032</v>
      </c>
      <c r="C2692" s="238" t="s">
        <v>626</v>
      </c>
      <c r="D2692" s="238" t="s">
        <v>312</v>
      </c>
      <c r="H2692" s="238"/>
      <c r="I2692" s="238" t="s">
        <v>4111</v>
      </c>
      <c r="N2692" s="238">
        <v>2000</v>
      </c>
      <c r="W2692" s="238" t="s">
        <v>4171</v>
      </c>
    </row>
    <row r="2693" spans="1:28" x14ac:dyDescent="0.2">
      <c r="A2693" s="238">
        <v>335889</v>
      </c>
      <c r="B2693" s="238" t="s">
        <v>1963</v>
      </c>
      <c r="C2693" s="238" t="s">
        <v>341</v>
      </c>
      <c r="D2693" s="238" t="s">
        <v>312</v>
      </c>
      <c r="H2693" s="238"/>
      <c r="I2693" s="238" t="s">
        <v>4111</v>
      </c>
      <c r="N2693" s="238">
        <v>2000</v>
      </c>
      <c r="U2693" s="238" t="s">
        <v>4171</v>
      </c>
      <c r="V2693" s="238" t="s">
        <v>4171</v>
      </c>
      <c r="W2693" s="238" t="s">
        <v>4171</v>
      </c>
    </row>
    <row r="2694" spans="1:28" x14ac:dyDescent="0.2">
      <c r="A2694" s="238">
        <v>336719</v>
      </c>
      <c r="B2694" s="238" t="s">
        <v>1405</v>
      </c>
      <c r="C2694" s="238" t="s">
        <v>569</v>
      </c>
      <c r="D2694" s="238" t="s">
        <v>312</v>
      </c>
      <c r="H2694" s="238"/>
      <c r="I2694" s="238" t="s">
        <v>4111</v>
      </c>
      <c r="N2694" s="238">
        <v>2000</v>
      </c>
      <c r="U2694" s="238" t="s">
        <v>4171</v>
      </c>
      <c r="V2694" s="238" t="s">
        <v>4171</v>
      </c>
      <c r="W2694" s="238" t="s">
        <v>4171</v>
      </c>
    </row>
    <row r="2695" spans="1:28" x14ac:dyDescent="0.2">
      <c r="A2695" s="238">
        <v>332982</v>
      </c>
      <c r="B2695" s="238" t="s">
        <v>2425</v>
      </c>
      <c r="C2695" s="238" t="s">
        <v>1259</v>
      </c>
      <c r="D2695" s="238" t="s">
        <v>312</v>
      </c>
      <c r="H2695" s="238"/>
      <c r="I2695" s="238" t="s">
        <v>4111</v>
      </c>
      <c r="N2695" s="238">
        <v>2000</v>
      </c>
      <c r="S2695" s="238" t="s">
        <v>4171</v>
      </c>
      <c r="T2695" s="238" t="s">
        <v>4171</v>
      </c>
      <c r="U2695" s="238" t="s">
        <v>4171</v>
      </c>
      <c r="V2695" s="238" t="s">
        <v>4171</v>
      </c>
      <c r="W2695" s="238" t="s">
        <v>4171</v>
      </c>
      <c r="AB2695" s="238" t="s">
        <v>7213</v>
      </c>
    </row>
    <row r="2696" spans="1:28" x14ac:dyDescent="0.2">
      <c r="A2696" s="238">
        <v>331042</v>
      </c>
      <c r="B2696" s="238" t="s">
        <v>2835</v>
      </c>
      <c r="C2696" s="238" t="s">
        <v>468</v>
      </c>
      <c r="D2696" s="238" t="s">
        <v>312</v>
      </c>
      <c r="H2696" s="238"/>
      <c r="I2696" s="238" t="s">
        <v>4111</v>
      </c>
      <c r="N2696" s="238">
        <v>2000</v>
      </c>
      <c r="R2696" s="238" t="s">
        <v>4171</v>
      </c>
      <c r="T2696" s="238" t="s">
        <v>4171</v>
      </c>
      <c r="U2696" s="238" t="s">
        <v>4171</v>
      </c>
      <c r="V2696" s="238" t="s">
        <v>4171</v>
      </c>
      <c r="W2696" s="238" t="s">
        <v>4171</v>
      </c>
      <c r="AB2696" s="238" t="s">
        <v>7213</v>
      </c>
    </row>
    <row r="2697" spans="1:28" x14ac:dyDescent="0.2">
      <c r="A2697" s="238">
        <v>326718</v>
      </c>
      <c r="B2697" s="238" t="s">
        <v>1248</v>
      </c>
      <c r="C2697" s="238" t="s">
        <v>295</v>
      </c>
      <c r="D2697" s="238" t="s">
        <v>312</v>
      </c>
      <c r="H2697" s="238"/>
      <c r="I2697" s="238" t="s">
        <v>4111</v>
      </c>
      <c r="N2697" s="238">
        <v>2000</v>
      </c>
      <c r="U2697" s="238" t="s">
        <v>4171</v>
      </c>
      <c r="V2697" s="238" t="s">
        <v>4171</v>
      </c>
      <c r="W2697" s="238" t="s">
        <v>4171</v>
      </c>
      <c r="AB2697" s="238" t="s">
        <v>7213</v>
      </c>
    </row>
    <row r="2698" spans="1:28" x14ac:dyDescent="0.2">
      <c r="A2698" s="238">
        <v>336131</v>
      </c>
      <c r="B2698" s="238" t="s">
        <v>3189</v>
      </c>
      <c r="C2698" s="238" t="s">
        <v>598</v>
      </c>
      <c r="D2698" s="238" t="s">
        <v>312</v>
      </c>
      <c r="H2698" s="238"/>
      <c r="I2698" s="238" t="s">
        <v>4111</v>
      </c>
      <c r="N2698" s="238">
        <v>2000</v>
      </c>
      <c r="U2698" s="238" t="s">
        <v>4171</v>
      </c>
      <c r="V2698" s="238" t="s">
        <v>4171</v>
      </c>
      <c r="W2698" s="238" t="s">
        <v>4171</v>
      </c>
    </row>
    <row r="2699" spans="1:28" x14ac:dyDescent="0.2">
      <c r="A2699" s="238">
        <v>338842</v>
      </c>
      <c r="B2699" s="238" t="s">
        <v>5043</v>
      </c>
      <c r="C2699" s="238" t="s">
        <v>4561</v>
      </c>
      <c r="D2699" s="238" t="s">
        <v>312</v>
      </c>
      <c r="E2699" s="238" t="s">
        <v>65</v>
      </c>
      <c r="F2699" s="239">
        <v>32208</v>
      </c>
      <c r="H2699" s="238" t="s">
        <v>4110</v>
      </c>
      <c r="I2699" s="238" t="s">
        <v>4111</v>
      </c>
      <c r="J2699" s="238" t="s">
        <v>87</v>
      </c>
      <c r="K2699" s="238">
        <v>2007</v>
      </c>
      <c r="L2699" s="238" t="s">
        <v>98</v>
      </c>
      <c r="X2699" s="238" t="s">
        <v>7103</v>
      </c>
      <c r="Y2699" s="238" t="s">
        <v>7104</v>
      </c>
      <c r="Z2699" s="238" t="s">
        <v>5841</v>
      </c>
      <c r="AA2699" s="238" t="s">
        <v>5604</v>
      </c>
    </row>
    <row r="2700" spans="1:28" x14ac:dyDescent="0.2">
      <c r="A2700" s="238">
        <v>330943</v>
      </c>
      <c r="B2700" s="238" t="s">
        <v>4496</v>
      </c>
      <c r="C2700" s="238" t="s">
        <v>195</v>
      </c>
      <c r="D2700" s="238" t="s">
        <v>312</v>
      </c>
      <c r="H2700" s="238"/>
      <c r="I2700" s="238" t="s">
        <v>4111</v>
      </c>
      <c r="N2700" s="238">
        <v>2000</v>
      </c>
      <c r="U2700" s="238" t="s">
        <v>4171</v>
      </c>
      <c r="V2700" s="238" t="s">
        <v>4171</v>
      </c>
      <c r="AB2700" s="238" t="s">
        <v>7214</v>
      </c>
    </row>
    <row r="2701" spans="1:28" x14ac:dyDescent="0.2">
      <c r="A2701" s="238">
        <v>335462</v>
      </c>
      <c r="B2701" s="238" t="s">
        <v>3011</v>
      </c>
      <c r="C2701" s="238" t="s">
        <v>649</v>
      </c>
      <c r="D2701" s="238" t="s">
        <v>312</v>
      </c>
      <c r="H2701" s="238"/>
      <c r="I2701" s="238" t="s">
        <v>4111</v>
      </c>
      <c r="N2701" s="238">
        <v>2000</v>
      </c>
      <c r="U2701" s="238" t="s">
        <v>4171</v>
      </c>
      <c r="V2701" s="238" t="s">
        <v>4171</v>
      </c>
      <c r="W2701" s="238" t="s">
        <v>4171</v>
      </c>
    </row>
    <row r="2702" spans="1:28" x14ac:dyDescent="0.2">
      <c r="A2702" s="238">
        <v>332993</v>
      </c>
      <c r="B2702" s="238" t="s">
        <v>1565</v>
      </c>
      <c r="C2702" s="238" t="s">
        <v>649</v>
      </c>
      <c r="D2702" s="238" t="s">
        <v>312</v>
      </c>
      <c r="E2702" s="238" t="s">
        <v>66</v>
      </c>
      <c r="F2702" s="239">
        <v>35776</v>
      </c>
      <c r="G2702" s="238" t="s">
        <v>4036</v>
      </c>
      <c r="H2702" s="238" t="s">
        <v>4110</v>
      </c>
      <c r="I2702" s="238" t="s">
        <v>4111</v>
      </c>
      <c r="J2702" s="238" t="s">
        <v>85</v>
      </c>
      <c r="L2702" s="238" t="s">
        <v>86</v>
      </c>
      <c r="X2702" s="238" t="s">
        <v>5474</v>
      </c>
      <c r="Y2702" s="238" t="s">
        <v>5474</v>
      </c>
      <c r="Z2702" s="238" t="s">
        <v>5475</v>
      </c>
      <c r="AA2702" s="238" t="s">
        <v>5123</v>
      </c>
      <c r="AB2702" s="238" t="s">
        <v>7213</v>
      </c>
    </row>
    <row r="2703" spans="1:28" x14ac:dyDescent="0.2">
      <c r="A2703" s="238">
        <v>326832</v>
      </c>
      <c r="B2703" s="238" t="s">
        <v>4468</v>
      </c>
      <c r="C2703" s="238" t="s">
        <v>311</v>
      </c>
      <c r="D2703" s="238" t="s">
        <v>312</v>
      </c>
      <c r="H2703" s="238"/>
      <c r="I2703" s="238" t="s">
        <v>4111</v>
      </c>
      <c r="N2703" s="238">
        <v>2000</v>
      </c>
      <c r="AB2703" s="238" t="s">
        <v>7214</v>
      </c>
    </row>
    <row r="2704" spans="1:28" x14ac:dyDescent="0.2">
      <c r="A2704" s="238">
        <v>331993</v>
      </c>
      <c r="B2704" s="238" t="s">
        <v>2855</v>
      </c>
      <c r="C2704" s="238" t="s">
        <v>354</v>
      </c>
      <c r="D2704" s="238" t="s">
        <v>312</v>
      </c>
      <c r="H2704" s="238"/>
      <c r="I2704" s="238" t="s">
        <v>4111</v>
      </c>
      <c r="N2704" s="238">
        <v>2000</v>
      </c>
      <c r="R2704" s="238" t="s">
        <v>4171</v>
      </c>
      <c r="S2704" s="238" t="s">
        <v>4171</v>
      </c>
      <c r="U2704" s="238" t="s">
        <v>4171</v>
      </c>
      <c r="V2704" s="238" t="s">
        <v>4171</v>
      </c>
      <c r="W2704" s="238" t="s">
        <v>4171</v>
      </c>
      <c r="AB2704" s="238" t="s">
        <v>7213</v>
      </c>
    </row>
    <row r="2705" spans="1:28" x14ac:dyDescent="0.2">
      <c r="A2705" s="238">
        <v>326314</v>
      </c>
      <c r="B2705" s="238" t="s">
        <v>2270</v>
      </c>
      <c r="C2705" s="238" t="s">
        <v>543</v>
      </c>
      <c r="D2705" s="238" t="s">
        <v>312</v>
      </c>
      <c r="H2705" s="238"/>
      <c r="I2705" s="238" t="s">
        <v>4111</v>
      </c>
      <c r="N2705" s="238">
        <v>2000</v>
      </c>
      <c r="W2705" s="238" t="s">
        <v>4171</v>
      </c>
      <c r="AB2705" s="238" t="s">
        <v>7213</v>
      </c>
    </row>
    <row r="2706" spans="1:28" x14ac:dyDescent="0.2">
      <c r="A2706" s="238">
        <v>338810</v>
      </c>
      <c r="B2706" s="238" t="s">
        <v>5018</v>
      </c>
      <c r="C2706" s="238" t="s">
        <v>196</v>
      </c>
      <c r="D2706" s="238" t="s">
        <v>312</v>
      </c>
      <c r="E2706" s="238" t="s">
        <v>66</v>
      </c>
      <c r="F2706" s="239">
        <v>32523</v>
      </c>
      <c r="G2706" s="238" t="s">
        <v>4290</v>
      </c>
      <c r="H2706" s="238" t="s">
        <v>4110</v>
      </c>
      <c r="I2706" s="238" t="s">
        <v>4111</v>
      </c>
      <c r="J2706" s="238" t="s">
        <v>85</v>
      </c>
      <c r="K2706" s="238">
        <v>2007</v>
      </c>
      <c r="L2706" s="238" t="s">
        <v>84</v>
      </c>
      <c r="X2706" s="238" t="s">
        <v>7047</v>
      </c>
      <c r="Y2706" s="238" t="s">
        <v>5908</v>
      </c>
      <c r="Z2706" s="238" t="s">
        <v>5475</v>
      </c>
      <c r="AA2706" s="238" t="s">
        <v>5156</v>
      </c>
    </row>
    <row r="2707" spans="1:28" x14ac:dyDescent="0.2">
      <c r="A2707" s="238">
        <v>328361</v>
      </c>
      <c r="B2707" s="238" t="s">
        <v>2794</v>
      </c>
      <c r="C2707" s="238" t="s">
        <v>243</v>
      </c>
      <c r="D2707" s="238" t="s">
        <v>1302</v>
      </c>
      <c r="H2707" s="238"/>
      <c r="I2707" s="238" t="s">
        <v>4111</v>
      </c>
      <c r="N2707" s="238">
        <v>2000</v>
      </c>
      <c r="R2707" s="238" t="s">
        <v>4171</v>
      </c>
      <c r="S2707" s="238" t="s">
        <v>4171</v>
      </c>
      <c r="U2707" s="238" t="s">
        <v>4171</v>
      </c>
      <c r="V2707" s="238" t="s">
        <v>4171</v>
      </c>
      <c r="W2707" s="238" t="s">
        <v>4171</v>
      </c>
      <c r="AB2707" s="238" t="s">
        <v>7213</v>
      </c>
    </row>
    <row r="2708" spans="1:28" x14ac:dyDescent="0.2">
      <c r="A2708" s="238">
        <v>333850</v>
      </c>
      <c r="B2708" s="238" t="s">
        <v>2468</v>
      </c>
      <c r="C2708" s="238" t="s">
        <v>772</v>
      </c>
      <c r="D2708" s="238" t="s">
        <v>984</v>
      </c>
      <c r="H2708" s="238"/>
      <c r="I2708" s="238" t="s">
        <v>4111</v>
      </c>
      <c r="N2708" s="238">
        <v>2000</v>
      </c>
      <c r="S2708" s="238" t="s">
        <v>4171</v>
      </c>
      <c r="T2708" s="238" t="s">
        <v>4171</v>
      </c>
      <c r="U2708" s="238" t="s">
        <v>4171</v>
      </c>
      <c r="V2708" s="238" t="s">
        <v>4171</v>
      </c>
      <c r="W2708" s="238" t="s">
        <v>4171</v>
      </c>
      <c r="AB2708" s="238" t="s">
        <v>7213</v>
      </c>
    </row>
    <row r="2709" spans="1:28" x14ac:dyDescent="0.2">
      <c r="A2709" s="238">
        <v>334096</v>
      </c>
      <c r="B2709" s="238" t="s">
        <v>1620</v>
      </c>
      <c r="C2709" s="238" t="s">
        <v>363</v>
      </c>
      <c r="D2709" s="238" t="s">
        <v>984</v>
      </c>
      <c r="H2709" s="238"/>
      <c r="I2709" s="238" t="s">
        <v>4111</v>
      </c>
      <c r="N2709" s="238">
        <v>2000</v>
      </c>
      <c r="W2709" s="238" t="s">
        <v>4171</v>
      </c>
      <c r="AB2709" s="238" t="s">
        <v>7213</v>
      </c>
    </row>
    <row r="2710" spans="1:28" x14ac:dyDescent="0.2">
      <c r="A2710" s="238">
        <v>335710</v>
      </c>
      <c r="B2710" s="238" t="s">
        <v>1922</v>
      </c>
      <c r="C2710" s="238" t="s">
        <v>1780</v>
      </c>
      <c r="D2710" s="238" t="s">
        <v>984</v>
      </c>
      <c r="E2710" s="238" t="s">
        <v>66</v>
      </c>
      <c r="F2710" s="239">
        <v>30480</v>
      </c>
      <c r="G2710" s="238" t="s">
        <v>93</v>
      </c>
      <c r="H2710" s="238" t="s">
        <v>4110</v>
      </c>
      <c r="I2710" s="238" t="s">
        <v>4111</v>
      </c>
      <c r="J2710" s="238" t="s">
        <v>87</v>
      </c>
      <c r="L2710" s="238" t="s">
        <v>93</v>
      </c>
      <c r="X2710" s="238" t="s">
        <v>6108</v>
      </c>
      <c r="Y2710" s="238" t="s">
        <v>6108</v>
      </c>
      <c r="Z2710" s="238" t="s">
        <v>6109</v>
      </c>
      <c r="AA2710" s="238" t="s">
        <v>6110</v>
      </c>
    </row>
    <row r="2711" spans="1:28" x14ac:dyDescent="0.2">
      <c r="A2711" s="238">
        <v>332996</v>
      </c>
      <c r="B2711" s="238" t="s">
        <v>1761</v>
      </c>
      <c r="C2711" s="238" t="s">
        <v>280</v>
      </c>
      <c r="D2711" s="238" t="s">
        <v>984</v>
      </c>
      <c r="H2711" s="238"/>
      <c r="I2711" s="238" t="s">
        <v>4111</v>
      </c>
      <c r="N2711" s="238">
        <v>2000</v>
      </c>
      <c r="W2711" s="238" t="s">
        <v>4171</v>
      </c>
    </row>
    <row r="2712" spans="1:28" x14ac:dyDescent="0.2">
      <c r="A2712" s="238">
        <v>337981</v>
      </c>
      <c r="B2712" s="238" t="s">
        <v>3450</v>
      </c>
      <c r="C2712" s="238" t="s">
        <v>288</v>
      </c>
      <c r="D2712" s="238" t="s">
        <v>984</v>
      </c>
      <c r="H2712" s="238"/>
      <c r="I2712" s="238" t="s">
        <v>4111</v>
      </c>
      <c r="N2712" s="238">
        <v>2000</v>
      </c>
      <c r="V2712" s="238" t="s">
        <v>4171</v>
      </c>
      <c r="W2712" s="238" t="s">
        <v>4171</v>
      </c>
    </row>
    <row r="2713" spans="1:28" x14ac:dyDescent="0.2">
      <c r="A2713" s="238">
        <v>322804</v>
      </c>
      <c r="B2713" s="238" t="s">
        <v>2246</v>
      </c>
      <c r="C2713" s="238" t="s">
        <v>430</v>
      </c>
      <c r="D2713" s="238" t="s">
        <v>984</v>
      </c>
      <c r="E2713" s="238" t="s">
        <v>66</v>
      </c>
      <c r="F2713" s="239">
        <v>27671</v>
      </c>
      <c r="G2713" s="238" t="s">
        <v>4001</v>
      </c>
      <c r="H2713" s="238" t="s">
        <v>4110</v>
      </c>
      <c r="I2713" s="238" t="s">
        <v>4111</v>
      </c>
      <c r="J2713" s="238" t="s">
        <v>87</v>
      </c>
      <c r="L2713" s="238" t="s">
        <v>95</v>
      </c>
      <c r="X2713" s="238" t="s">
        <v>5408</v>
      </c>
      <c r="Y2713" s="238" t="s">
        <v>5408</v>
      </c>
      <c r="Z2713" s="238" t="s">
        <v>5409</v>
      </c>
      <c r="AA2713" s="238" t="s">
        <v>5410</v>
      </c>
      <c r="AB2713" s="238" t="s">
        <v>7213</v>
      </c>
    </row>
    <row r="2714" spans="1:28" x14ac:dyDescent="0.2">
      <c r="A2714" s="238">
        <v>334326</v>
      </c>
      <c r="B2714" s="238" t="s">
        <v>1543</v>
      </c>
      <c r="C2714" s="238" t="s">
        <v>484</v>
      </c>
      <c r="D2714" s="238" t="s">
        <v>2581</v>
      </c>
      <c r="H2714" s="238"/>
      <c r="I2714" s="238" t="s">
        <v>4111</v>
      </c>
      <c r="N2714" s="238">
        <v>2000</v>
      </c>
      <c r="S2714" s="238" t="s">
        <v>4171</v>
      </c>
      <c r="T2714" s="238" t="s">
        <v>4171</v>
      </c>
      <c r="U2714" s="238" t="s">
        <v>4171</v>
      </c>
      <c r="V2714" s="238" t="s">
        <v>4171</v>
      </c>
      <c r="W2714" s="238" t="s">
        <v>4171</v>
      </c>
      <c r="AB2714" s="238" t="s">
        <v>7213</v>
      </c>
    </row>
    <row r="2715" spans="1:28" x14ac:dyDescent="0.2">
      <c r="A2715" s="238">
        <v>337582</v>
      </c>
      <c r="B2715" s="238" t="s">
        <v>3654</v>
      </c>
      <c r="C2715" s="238" t="s">
        <v>402</v>
      </c>
      <c r="D2715" s="238" t="s">
        <v>3655</v>
      </c>
      <c r="H2715" s="238"/>
      <c r="I2715" s="238" t="s">
        <v>4111</v>
      </c>
      <c r="N2715" s="238">
        <v>2000</v>
      </c>
      <c r="V2715" s="238" t="s">
        <v>4171</v>
      </c>
      <c r="W2715" s="238" t="s">
        <v>4171</v>
      </c>
    </row>
    <row r="2716" spans="1:28" x14ac:dyDescent="0.2">
      <c r="A2716" s="238">
        <v>335608</v>
      </c>
      <c r="B2716" s="238" t="s">
        <v>3040</v>
      </c>
      <c r="C2716" s="238" t="s">
        <v>389</v>
      </c>
      <c r="D2716" s="238" t="s">
        <v>1728</v>
      </c>
      <c r="H2716" s="238"/>
      <c r="I2716" s="238" t="s">
        <v>4111</v>
      </c>
      <c r="N2716" s="238">
        <v>2000</v>
      </c>
      <c r="U2716" s="238" t="s">
        <v>4171</v>
      </c>
      <c r="V2716" s="238" t="s">
        <v>4171</v>
      </c>
      <c r="W2716" s="238" t="s">
        <v>4171</v>
      </c>
    </row>
    <row r="2717" spans="1:28" x14ac:dyDescent="0.2">
      <c r="A2717" s="238">
        <v>332965</v>
      </c>
      <c r="B2717" s="238" t="s">
        <v>4450</v>
      </c>
      <c r="C2717" s="238" t="s">
        <v>1093</v>
      </c>
      <c r="D2717" s="238" t="s">
        <v>978</v>
      </c>
      <c r="H2717" s="238"/>
      <c r="I2717" s="238" t="s">
        <v>4111</v>
      </c>
      <c r="N2717" s="238">
        <v>2000</v>
      </c>
      <c r="V2717" s="238" t="s">
        <v>4171</v>
      </c>
      <c r="AB2717" s="238" t="s">
        <v>7214</v>
      </c>
    </row>
    <row r="2718" spans="1:28" x14ac:dyDescent="0.2">
      <c r="A2718" s="238">
        <v>338098</v>
      </c>
      <c r="B2718" s="238" t="s">
        <v>3906</v>
      </c>
      <c r="C2718" s="238" t="s">
        <v>1408</v>
      </c>
      <c r="D2718" s="238" t="s">
        <v>978</v>
      </c>
      <c r="H2718" s="238"/>
      <c r="I2718" s="238" t="s">
        <v>4111</v>
      </c>
      <c r="N2718" s="238">
        <v>2000</v>
      </c>
      <c r="V2718" s="238" t="s">
        <v>4171</v>
      </c>
      <c r="W2718" s="238" t="s">
        <v>4171</v>
      </c>
    </row>
    <row r="2719" spans="1:28" x14ac:dyDescent="0.2">
      <c r="A2719" s="238">
        <v>338794</v>
      </c>
      <c r="B2719" s="238" t="s">
        <v>5002</v>
      </c>
      <c r="C2719" s="238" t="s">
        <v>1126</v>
      </c>
      <c r="D2719" s="238" t="s">
        <v>978</v>
      </c>
      <c r="E2719" s="238" t="s">
        <v>66</v>
      </c>
      <c r="F2719" s="239">
        <v>33390</v>
      </c>
      <c r="G2719" s="238" t="s">
        <v>93</v>
      </c>
      <c r="H2719" s="238" t="s">
        <v>4110</v>
      </c>
      <c r="I2719" s="238" t="s">
        <v>4111</v>
      </c>
      <c r="J2719" s="238" t="s">
        <v>87</v>
      </c>
      <c r="K2719" s="238">
        <v>2009</v>
      </c>
      <c r="L2719" s="238" t="s">
        <v>99</v>
      </c>
      <c r="X2719" s="238" t="s">
        <v>7010</v>
      </c>
      <c r="Y2719" s="238" t="s">
        <v>7011</v>
      </c>
      <c r="Z2719" s="238" t="s">
        <v>7012</v>
      </c>
      <c r="AA2719" s="238" t="s">
        <v>5111</v>
      </c>
    </row>
    <row r="2720" spans="1:28" x14ac:dyDescent="0.2">
      <c r="A2720" s="238">
        <v>335698</v>
      </c>
      <c r="B2720" s="238" t="s">
        <v>1918</v>
      </c>
      <c r="C2720" s="238" t="s">
        <v>1126</v>
      </c>
      <c r="D2720" s="238" t="s">
        <v>978</v>
      </c>
      <c r="E2720" s="238" t="s">
        <v>65</v>
      </c>
      <c r="F2720" s="239">
        <v>31432</v>
      </c>
      <c r="G2720" s="238" t="s">
        <v>84</v>
      </c>
      <c r="H2720" s="238" t="s">
        <v>4110</v>
      </c>
      <c r="I2720" s="238" t="s">
        <v>4111</v>
      </c>
      <c r="J2720" s="238" t="s">
        <v>87</v>
      </c>
      <c r="L2720" s="238" t="s">
        <v>84</v>
      </c>
      <c r="X2720" s="238" t="s">
        <v>5691</v>
      </c>
      <c r="Y2720" s="238" t="s">
        <v>5691</v>
      </c>
      <c r="Z2720" s="238" t="s">
        <v>5692</v>
      </c>
      <c r="AA2720" s="238" t="s">
        <v>5693</v>
      </c>
    </row>
    <row r="2721" spans="1:28" x14ac:dyDescent="0.2">
      <c r="A2721" s="238">
        <v>330480</v>
      </c>
      <c r="B2721" s="238" t="s">
        <v>1747</v>
      </c>
      <c r="C2721" s="238" t="s">
        <v>205</v>
      </c>
      <c r="D2721" s="238" t="s">
        <v>978</v>
      </c>
      <c r="H2721" s="238"/>
      <c r="I2721" s="238" t="s">
        <v>4111</v>
      </c>
      <c r="N2721" s="238">
        <v>2000</v>
      </c>
      <c r="R2721" s="238" t="s">
        <v>4171</v>
      </c>
      <c r="S2721" s="238" t="s">
        <v>4171</v>
      </c>
      <c r="U2721" s="238" t="s">
        <v>4171</v>
      </c>
      <c r="V2721" s="238" t="s">
        <v>4171</v>
      </c>
      <c r="W2721" s="238" t="s">
        <v>4171</v>
      </c>
    </row>
    <row r="2722" spans="1:28" x14ac:dyDescent="0.2">
      <c r="A2722" s="238">
        <v>335756</v>
      </c>
      <c r="B2722" s="238" t="s">
        <v>3076</v>
      </c>
      <c r="C2722" s="238" t="s">
        <v>349</v>
      </c>
      <c r="D2722" s="238" t="s">
        <v>985</v>
      </c>
      <c r="H2722" s="238"/>
      <c r="I2722" s="238" t="s">
        <v>4111</v>
      </c>
      <c r="N2722" s="238">
        <v>2000</v>
      </c>
      <c r="U2722" s="238" t="s">
        <v>4171</v>
      </c>
      <c r="V2722" s="238" t="s">
        <v>4171</v>
      </c>
      <c r="W2722" s="238" t="s">
        <v>4171</v>
      </c>
    </row>
    <row r="2723" spans="1:28" x14ac:dyDescent="0.2">
      <c r="A2723" s="238">
        <v>331369</v>
      </c>
      <c r="B2723" s="238" t="s">
        <v>1509</v>
      </c>
      <c r="C2723" s="238" t="s">
        <v>494</v>
      </c>
      <c r="D2723" s="238" t="s">
        <v>985</v>
      </c>
      <c r="H2723" s="238"/>
      <c r="I2723" s="238" t="s">
        <v>4111</v>
      </c>
      <c r="N2723" s="238">
        <v>2000</v>
      </c>
      <c r="T2723" s="238" t="s">
        <v>4171</v>
      </c>
      <c r="U2723" s="238" t="s">
        <v>4171</v>
      </c>
      <c r="V2723" s="238" t="s">
        <v>4171</v>
      </c>
      <c r="W2723" s="238" t="s">
        <v>4171</v>
      </c>
      <c r="AB2723" s="238" t="s">
        <v>7213</v>
      </c>
    </row>
    <row r="2724" spans="1:28" x14ac:dyDescent="0.2">
      <c r="A2724" s="238">
        <v>323335</v>
      </c>
      <c r="B2724" s="238" t="s">
        <v>2247</v>
      </c>
      <c r="C2724" s="238" t="s">
        <v>708</v>
      </c>
      <c r="D2724" s="238" t="s">
        <v>2248</v>
      </c>
      <c r="H2724" s="238"/>
      <c r="I2724" s="238" t="s">
        <v>4111</v>
      </c>
      <c r="N2724" s="238">
        <v>2000</v>
      </c>
      <c r="S2724" s="238" t="s">
        <v>4171</v>
      </c>
      <c r="T2724" s="238" t="s">
        <v>4171</v>
      </c>
      <c r="U2724" s="238" t="s">
        <v>4171</v>
      </c>
      <c r="V2724" s="238" t="s">
        <v>4171</v>
      </c>
      <c r="W2724" s="238" t="s">
        <v>4171</v>
      </c>
      <c r="AB2724" s="238" t="s">
        <v>7213</v>
      </c>
    </row>
    <row r="2725" spans="1:28" x14ac:dyDescent="0.2">
      <c r="A2725" s="238">
        <v>335781</v>
      </c>
      <c r="B2725" s="238" t="s">
        <v>1933</v>
      </c>
      <c r="C2725" s="238" t="s">
        <v>631</v>
      </c>
      <c r="D2725" s="238" t="s">
        <v>775</v>
      </c>
      <c r="H2725" s="238"/>
      <c r="I2725" s="238" t="s">
        <v>4111</v>
      </c>
      <c r="N2725" s="238">
        <v>2000</v>
      </c>
      <c r="U2725" s="238" t="s">
        <v>4171</v>
      </c>
      <c r="V2725" s="238" t="s">
        <v>4171</v>
      </c>
      <c r="W2725" s="238" t="s">
        <v>4171</v>
      </c>
    </row>
    <row r="2726" spans="1:28" x14ac:dyDescent="0.2">
      <c r="A2726" s="238">
        <v>336737</v>
      </c>
      <c r="B2726" s="238" t="s">
        <v>3362</v>
      </c>
      <c r="C2726" s="238" t="s">
        <v>1764</v>
      </c>
      <c r="D2726" s="238" t="s">
        <v>775</v>
      </c>
      <c r="H2726" s="238"/>
      <c r="I2726" s="238" t="s">
        <v>4111</v>
      </c>
      <c r="N2726" s="238">
        <v>2000</v>
      </c>
      <c r="U2726" s="238" t="s">
        <v>4171</v>
      </c>
      <c r="V2726" s="238" t="s">
        <v>4171</v>
      </c>
      <c r="W2726" s="238" t="s">
        <v>4171</v>
      </c>
    </row>
    <row r="2727" spans="1:28" x14ac:dyDescent="0.2">
      <c r="A2727" s="238">
        <v>333209</v>
      </c>
      <c r="B2727" s="238" t="s">
        <v>2434</v>
      </c>
      <c r="C2727" s="238" t="s">
        <v>210</v>
      </c>
      <c r="D2727" s="238" t="s">
        <v>775</v>
      </c>
      <c r="H2727" s="238"/>
      <c r="I2727" s="238" t="s">
        <v>4111</v>
      </c>
      <c r="N2727" s="238">
        <v>2000</v>
      </c>
      <c r="S2727" s="238" t="s">
        <v>4171</v>
      </c>
      <c r="T2727" s="238" t="s">
        <v>4171</v>
      </c>
      <c r="U2727" s="238" t="s">
        <v>4171</v>
      </c>
      <c r="V2727" s="238" t="s">
        <v>4171</v>
      </c>
      <c r="W2727" s="238" t="s">
        <v>4171</v>
      </c>
      <c r="AB2727" s="238" t="s">
        <v>7213</v>
      </c>
    </row>
    <row r="2728" spans="1:28" x14ac:dyDescent="0.2">
      <c r="A2728" s="238">
        <v>328358</v>
      </c>
      <c r="B2728" s="238" t="s">
        <v>1468</v>
      </c>
      <c r="C2728" s="238" t="s">
        <v>198</v>
      </c>
      <c r="D2728" s="238" t="s">
        <v>775</v>
      </c>
      <c r="H2728" s="238"/>
      <c r="I2728" s="238" t="s">
        <v>4111</v>
      </c>
      <c r="N2728" s="238">
        <v>2000</v>
      </c>
      <c r="T2728" s="238" t="s">
        <v>4171</v>
      </c>
      <c r="U2728" s="238" t="s">
        <v>4171</v>
      </c>
      <c r="V2728" s="238" t="s">
        <v>4171</v>
      </c>
      <c r="W2728" s="238" t="s">
        <v>4171</v>
      </c>
      <c r="AB2728" s="238" t="s">
        <v>7213</v>
      </c>
    </row>
    <row r="2729" spans="1:28" x14ac:dyDescent="0.2">
      <c r="A2729" s="238">
        <v>336011</v>
      </c>
      <c r="B2729" s="238" t="s">
        <v>3158</v>
      </c>
      <c r="C2729" s="238" t="s">
        <v>650</v>
      </c>
      <c r="D2729" s="238" t="s">
        <v>775</v>
      </c>
      <c r="H2729" s="238"/>
      <c r="I2729" s="238" t="s">
        <v>4111</v>
      </c>
      <c r="N2729" s="238">
        <v>2000</v>
      </c>
      <c r="U2729" s="238" t="s">
        <v>4171</v>
      </c>
      <c r="V2729" s="238" t="s">
        <v>4171</v>
      </c>
      <c r="W2729" s="238" t="s">
        <v>4171</v>
      </c>
    </row>
    <row r="2730" spans="1:28" x14ac:dyDescent="0.2">
      <c r="A2730" s="238">
        <v>337896</v>
      </c>
      <c r="B2730" s="238" t="s">
        <v>3803</v>
      </c>
      <c r="C2730" s="238" t="s">
        <v>589</v>
      </c>
      <c r="D2730" s="238" t="s">
        <v>775</v>
      </c>
      <c r="H2730" s="238"/>
      <c r="I2730" s="238" t="s">
        <v>4111</v>
      </c>
      <c r="N2730" s="238">
        <v>2000</v>
      </c>
      <c r="W2730" s="238" t="s">
        <v>4171</v>
      </c>
    </row>
    <row r="2731" spans="1:28" x14ac:dyDescent="0.2">
      <c r="A2731" s="238">
        <v>329296</v>
      </c>
      <c r="B2731" s="238" t="s">
        <v>2305</v>
      </c>
      <c r="C2731" s="238" t="s">
        <v>313</v>
      </c>
      <c r="D2731" s="238" t="s">
        <v>775</v>
      </c>
      <c r="H2731" s="238"/>
      <c r="I2731" s="238" t="s">
        <v>4111</v>
      </c>
      <c r="N2731" s="238">
        <v>2000</v>
      </c>
      <c r="S2731" s="238" t="s">
        <v>4171</v>
      </c>
      <c r="T2731" s="238" t="s">
        <v>4171</v>
      </c>
      <c r="U2731" s="238" t="s">
        <v>4171</v>
      </c>
      <c r="V2731" s="238" t="s">
        <v>4171</v>
      </c>
      <c r="W2731" s="238" t="s">
        <v>4171</v>
      </c>
      <c r="AB2731" s="238" t="s">
        <v>7213</v>
      </c>
    </row>
    <row r="2732" spans="1:28" x14ac:dyDescent="0.2">
      <c r="A2732" s="238">
        <v>330548</v>
      </c>
      <c r="B2732" s="238" t="s">
        <v>4521</v>
      </c>
      <c r="C2732" s="238" t="s">
        <v>728</v>
      </c>
      <c r="D2732" s="238" t="s">
        <v>973</v>
      </c>
      <c r="H2732" s="238"/>
      <c r="I2732" s="238" t="s">
        <v>4111</v>
      </c>
      <c r="N2732" s="238">
        <v>2000</v>
      </c>
      <c r="W2732" s="238" t="s">
        <v>4171</v>
      </c>
      <c r="AB2732" s="238" t="s">
        <v>7213</v>
      </c>
    </row>
    <row r="2733" spans="1:28" x14ac:dyDescent="0.2">
      <c r="A2733" s="238">
        <v>332988</v>
      </c>
      <c r="B2733" s="238" t="s">
        <v>2871</v>
      </c>
      <c r="C2733" s="238" t="s">
        <v>232</v>
      </c>
      <c r="D2733" s="238" t="s">
        <v>667</v>
      </c>
      <c r="H2733" s="238"/>
      <c r="I2733" s="238" t="s">
        <v>4111</v>
      </c>
      <c r="N2733" s="238">
        <v>2000</v>
      </c>
      <c r="R2733" s="238" t="s">
        <v>4171</v>
      </c>
      <c r="S2733" s="238" t="s">
        <v>4171</v>
      </c>
      <c r="U2733" s="238" t="s">
        <v>4171</v>
      </c>
      <c r="V2733" s="238" t="s">
        <v>4171</v>
      </c>
      <c r="W2733" s="238" t="s">
        <v>4171</v>
      </c>
      <c r="AB2733" s="238" t="s">
        <v>7213</v>
      </c>
    </row>
    <row r="2734" spans="1:28" x14ac:dyDescent="0.2">
      <c r="A2734" s="238">
        <v>338200</v>
      </c>
      <c r="B2734" s="238" t="s">
        <v>3959</v>
      </c>
      <c r="C2734" s="238" t="s">
        <v>203</v>
      </c>
      <c r="D2734" s="238" t="s">
        <v>1015</v>
      </c>
      <c r="H2734" s="238"/>
      <c r="I2734" s="238" t="s">
        <v>4111</v>
      </c>
      <c r="N2734" s="238">
        <v>2000</v>
      </c>
      <c r="V2734" s="238" t="s">
        <v>4171</v>
      </c>
      <c r="W2734" s="238" t="s">
        <v>4171</v>
      </c>
    </row>
    <row r="2735" spans="1:28" x14ac:dyDescent="0.2">
      <c r="A2735" s="238">
        <v>337503</v>
      </c>
      <c r="B2735" s="238" t="s">
        <v>3616</v>
      </c>
      <c r="C2735" s="238" t="s">
        <v>198</v>
      </c>
      <c r="D2735" s="238" t="s">
        <v>1015</v>
      </c>
      <c r="E2735" s="238" t="s">
        <v>65</v>
      </c>
      <c r="F2735" s="239">
        <v>35993</v>
      </c>
      <c r="G2735" s="238" t="s">
        <v>84</v>
      </c>
      <c r="H2735" s="238" t="s">
        <v>4110</v>
      </c>
      <c r="I2735" s="238" t="s">
        <v>4111</v>
      </c>
      <c r="J2735" s="238" t="s">
        <v>85</v>
      </c>
      <c r="L2735" s="238" t="s">
        <v>84</v>
      </c>
      <c r="X2735" s="238" t="s">
        <v>6205</v>
      </c>
      <c r="Y2735" s="238" t="s">
        <v>6205</v>
      </c>
      <c r="Z2735" s="238" t="s">
        <v>6009</v>
      </c>
      <c r="AA2735" s="238" t="s">
        <v>6206</v>
      </c>
    </row>
    <row r="2736" spans="1:28" x14ac:dyDescent="0.2">
      <c r="A2736" s="238">
        <v>333956</v>
      </c>
      <c r="B2736" s="238" t="s">
        <v>1602</v>
      </c>
      <c r="C2736" s="238" t="s">
        <v>471</v>
      </c>
      <c r="D2736" s="238" t="s">
        <v>1015</v>
      </c>
      <c r="H2736" s="238"/>
      <c r="I2736" s="238" t="s">
        <v>4111</v>
      </c>
      <c r="N2736" s="238">
        <v>2000</v>
      </c>
      <c r="S2736" s="238" t="s">
        <v>4171</v>
      </c>
      <c r="U2736" s="238" t="s">
        <v>4171</v>
      </c>
      <c r="V2736" s="238" t="s">
        <v>4171</v>
      </c>
      <c r="W2736" s="238" t="s">
        <v>4171</v>
      </c>
      <c r="AB2736" s="238" t="s">
        <v>7213</v>
      </c>
    </row>
    <row r="2737" spans="1:28" x14ac:dyDescent="0.2">
      <c r="A2737" s="238">
        <v>338739</v>
      </c>
      <c r="B2737" s="238" t="s">
        <v>4631</v>
      </c>
      <c r="C2737" s="238" t="s">
        <v>195</v>
      </c>
      <c r="D2737" s="238" t="s">
        <v>1015</v>
      </c>
      <c r="E2737" s="238" t="s">
        <v>65</v>
      </c>
      <c r="F2737" s="239">
        <v>37096</v>
      </c>
      <c r="G2737" s="238" t="s">
        <v>4556</v>
      </c>
      <c r="H2737" s="238" t="s">
        <v>4110</v>
      </c>
      <c r="I2737" s="238" t="s">
        <v>4111</v>
      </c>
      <c r="J2737" s="238" t="s">
        <v>85</v>
      </c>
      <c r="K2737" s="238">
        <v>2019</v>
      </c>
      <c r="L2737" s="238" t="s">
        <v>102</v>
      </c>
      <c r="X2737" s="238" t="s">
        <v>6900</v>
      </c>
      <c r="Y2737" s="238" t="s">
        <v>6901</v>
      </c>
      <c r="Z2737" s="238" t="s">
        <v>6009</v>
      </c>
      <c r="AA2737" s="238" t="s">
        <v>5111</v>
      </c>
    </row>
    <row r="2738" spans="1:28" x14ac:dyDescent="0.2">
      <c r="A2738" s="238">
        <v>336184</v>
      </c>
      <c r="B2738" s="238" t="s">
        <v>2037</v>
      </c>
      <c r="C2738" s="238" t="s">
        <v>290</v>
      </c>
      <c r="D2738" s="238" t="s">
        <v>2038</v>
      </c>
      <c r="E2738" s="238" t="s">
        <v>66</v>
      </c>
      <c r="F2738" s="239">
        <v>34880</v>
      </c>
      <c r="G2738" s="238" t="s">
        <v>100</v>
      </c>
      <c r="H2738" s="238" t="s">
        <v>4110</v>
      </c>
      <c r="I2738" s="238" t="s">
        <v>4111</v>
      </c>
      <c r="J2738" s="238" t="s">
        <v>87</v>
      </c>
      <c r="L2738" s="238" t="s">
        <v>84</v>
      </c>
      <c r="X2738" s="238" t="s">
        <v>6142</v>
      </c>
      <c r="Y2738" s="238" t="s">
        <v>6142</v>
      </c>
      <c r="Z2738" s="238" t="s">
        <v>6143</v>
      </c>
      <c r="AA2738" s="238" t="s">
        <v>5111</v>
      </c>
    </row>
    <row r="2739" spans="1:28" x14ac:dyDescent="0.2">
      <c r="A2739" s="238">
        <v>336159</v>
      </c>
      <c r="B2739" s="238" t="s">
        <v>2033</v>
      </c>
      <c r="C2739" s="238" t="s">
        <v>967</v>
      </c>
      <c r="D2739" s="238" t="s">
        <v>785</v>
      </c>
      <c r="H2739" s="238"/>
      <c r="I2739" s="238" t="s">
        <v>4111</v>
      </c>
      <c r="N2739" s="238">
        <v>2000</v>
      </c>
      <c r="W2739" s="238" t="s">
        <v>4171</v>
      </c>
    </row>
    <row r="2740" spans="1:28" x14ac:dyDescent="0.2">
      <c r="A2740" s="238">
        <v>309548</v>
      </c>
      <c r="B2740" s="238" t="s">
        <v>1213</v>
      </c>
      <c r="C2740" s="238" t="s">
        <v>1046</v>
      </c>
      <c r="D2740" s="238" t="s">
        <v>747</v>
      </c>
      <c r="H2740" s="238"/>
      <c r="I2740" s="238" t="s">
        <v>4111</v>
      </c>
      <c r="N2740" s="238">
        <v>2000</v>
      </c>
      <c r="V2740" s="238" t="s">
        <v>4171</v>
      </c>
      <c r="W2740" s="238" t="s">
        <v>4171</v>
      </c>
      <c r="AB2740" s="238" t="s">
        <v>7213</v>
      </c>
    </row>
    <row r="2741" spans="1:28" x14ac:dyDescent="0.2">
      <c r="A2741" s="238">
        <v>304790</v>
      </c>
      <c r="B2741" s="238" t="s">
        <v>1208</v>
      </c>
      <c r="C2741" s="238" t="s">
        <v>447</v>
      </c>
      <c r="D2741" s="238" t="s">
        <v>952</v>
      </c>
      <c r="H2741" s="238"/>
      <c r="I2741" s="238" t="s">
        <v>4111</v>
      </c>
      <c r="N2741" s="238">
        <v>2000</v>
      </c>
      <c r="U2741" s="238" t="s">
        <v>4171</v>
      </c>
      <c r="V2741" s="238" t="s">
        <v>4171</v>
      </c>
      <c r="W2741" s="238" t="s">
        <v>4171</v>
      </c>
      <c r="AB2741" s="238" t="s">
        <v>7213</v>
      </c>
    </row>
    <row r="2742" spans="1:28" x14ac:dyDescent="0.2">
      <c r="A2742" s="238">
        <v>330156</v>
      </c>
      <c r="B2742" s="238" t="s">
        <v>2823</v>
      </c>
      <c r="C2742" s="238" t="s">
        <v>195</v>
      </c>
      <c r="D2742" s="238" t="s">
        <v>952</v>
      </c>
      <c r="H2742" s="238"/>
      <c r="I2742" s="238" t="s">
        <v>4111</v>
      </c>
      <c r="N2742" s="238">
        <v>2000</v>
      </c>
      <c r="R2742" s="238" t="s">
        <v>4171</v>
      </c>
      <c r="S2742" s="238" t="s">
        <v>4171</v>
      </c>
      <c r="U2742" s="238" t="s">
        <v>4171</v>
      </c>
      <c r="V2742" s="238" t="s">
        <v>4171</v>
      </c>
      <c r="W2742" s="238" t="s">
        <v>4171</v>
      </c>
      <c r="AB2742" s="238" t="s">
        <v>7213</v>
      </c>
    </row>
    <row r="2743" spans="1:28" x14ac:dyDescent="0.2">
      <c r="A2743" s="238">
        <v>332730</v>
      </c>
      <c r="B2743" s="238" t="s">
        <v>4225</v>
      </c>
      <c r="C2743" s="238" t="s">
        <v>364</v>
      </c>
      <c r="D2743" s="238" t="s">
        <v>952</v>
      </c>
      <c r="H2743" s="238"/>
      <c r="I2743" s="238" t="s">
        <v>4111</v>
      </c>
      <c r="N2743" s="238">
        <v>2000</v>
      </c>
      <c r="V2743" s="238" t="s">
        <v>4171</v>
      </c>
      <c r="W2743" s="238" t="s">
        <v>4171</v>
      </c>
    </row>
    <row r="2744" spans="1:28" x14ac:dyDescent="0.2">
      <c r="A2744" s="238">
        <v>338160</v>
      </c>
      <c r="B2744" s="238" t="s">
        <v>3935</v>
      </c>
      <c r="C2744" s="238" t="s">
        <v>205</v>
      </c>
      <c r="D2744" s="238" t="s">
        <v>952</v>
      </c>
      <c r="E2744" s="238" t="s">
        <v>65</v>
      </c>
      <c r="F2744" s="239">
        <v>31818</v>
      </c>
      <c r="G2744" s="238" t="s">
        <v>4034</v>
      </c>
      <c r="H2744" s="238" t="s">
        <v>4110</v>
      </c>
      <c r="I2744" s="238" t="s">
        <v>4111</v>
      </c>
      <c r="J2744" s="238" t="s">
        <v>85</v>
      </c>
      <c r="L2744" s="238" t="s">
        <v>94</v>
      </c>
      <c r="X2744" s="238" t="s">
        <v>6346</v>
      </c>
      <c r="Y2744" s="238" t="s">
        <v>6346</v>
      </c>
      <c r="Z2744" s="238" t="s">
        <v>6347</v>
      </c>
      <c r="AA2744" s="238" t="s">
        <v>6348</v>
      </c>
    </row>
    <row r="2745" spans="1:28" x14ac:dyDescent="0.2">
      <c r="A2745" s="238">
        <v>334356</v>
      </c>
      <c r="B2745" s="238" t="s">
        <v>2586</v>
      </c>
      <c r="C2745" s="238" t="s">
        <v>522</v>
      </c>
      <c r="D2745" s="238" t="s">
        <v>731</v>
      </c>
      <c r="H2745" s="238"/>
      <c r="I2745" s="238" t="s">
        <v>4111</v>
      </c>
      <c r="N2745" s="238">
        <v>2000</v>
      </c>
      <c r="S2745" s="238" t="s">
        <v>4171</v>
      </c>
      <c r="T2745" s="238" t="s">
        <v>4171</v>
      </c>
      <c r="U2745" s="238" t="s">
        <v>4171</v>
      </c>
      <c r="V2745" s="238" t="s">
        <v>4171</v>
      </c>
      <c r="W2745" s="238" t="s">
        <v>4171</v>
      </c>
      <c r="AB2745" s="238" t="s">
        <v>7213</v>
      </c>
    </row>
    <row r="2746" spans="1:28" x14ac:dyDescent="0.2">
      <c r="A2746" s="238">
        <v>337649</v>
      </c>
      <c r="B2746" s="238" t="s">
        <v>1756</v>
      </c>
      <c r="C2746" s="238" t="s">
        <v>507</v>
      </c>
      <c r="D2746" s="238" t="s">
        <v>3684</v>
      </c>
      <c r="E2746" s="238" t="s">
        <v>66</v>
      </c>
      <c r="F2746" s="239">
        <v>36044</v>
      </c>
      <c r="G2746" s="238" t="s">
        <v>5860</v>
      </c>
      <c r="H2746" s="238" t="s">
        <v>4110</v>
      </c>
      <c r="I2746" s="238" t="s">
        <v>4111</v>
      </c>
      <c r="J2746" s="238" t="s">
        <v>87</v>
      </c>
      <c r="L2746" s="238" t="s">
        <v>96</v>
      </c>
      <c r="X2746" s="238" t="s">
        <v>6234</v>
      </c>
      <c r="Y2746" s="238" t="s">
        <v>6234</v>
      </c>
      <c r="Z2746" s="238" t="s">
        <v>6235</v>
      </c>
      <c r="AA2746" s="238" t="s">
        <v>6236</v>
      </c>
    </row>
    <row r="2747" spans="1:28" x14ac:dyDescent="0.2">
      <c r="A2747" s="238">
        <v>335888</v>
      </c>
      <c r="B2747" s="238" t="s">
        <v>3119</v>
      </c>
      <c r="C2747" s="238" t="s">
        <v>298</v>
      </c>
      <c r="D2747" s="238" t="s">
        <v>444</v>
      </c>
      <c r="H2747" s="238"/>
      <c r="I2747" s="238" t="s">
        <v>4111</v>
      </c>
      <c r="N2747" s="238">
        <v>2000</v>
      </c>
      <c r="U2747" s="238" t="s">
        <v>4171</v>
      </c>
      <c r="V2747" s="238" t="s">
        <v>4171</v>
      </c>
      <c r="W2747" s="238" t="s">
        <v>4171</v>
      </c>
    </row>
    <row r="2748" spans="1:28" x14ac:dyDescent="0.2">
      <c r="A2748" s="238">
        <v>324110</v>
      </c>
      <c r="B2748" s="238" t="s">
        <v>2732</v>
      </c>
      <c r="C2748" s="238" t="s">
        <v>2733</v>
      </c>
      <c r="D2748" s="238" t="s">
        <v>444</v>
      </c>
      <c r="H2748" s="238"/>
      <c r="I2748" s="238" t="s">
        <v>4111</v>
      </c>
      <c r="N2748" s="238">
        <v>2000</v>
      </c>
      <c r="R2748" s="238" t="s">
        <v>4171</v>
      </c>
      <c r="S2748" s="238" t="s">
        <v>4171</v>
      </c>
      <c r="U2748" s="238" t="s">
        <v>4171</v>
      </c>
      <c r="V2748" s="238" t="s">
        <v>4171</v>
      </c>
      <c r="W2748" s="238" t="s">
        <v>4171</v>
      </c>
      <c r="AB2748" s="238" t="s">
        <v>7213</v>
      </c>
    </row>
    <row r="2749" spans="1:28" x14ac:dyDescent="0.2">
      <c r="A2749" s="238">
        <v>338844</v>
      </c>
      <c r="B2749" s="238" t="s">
        <v>4691</v>
      </c>
      <c r="C2749" s="238" t="s">
        <v>242</v>
      </c>
      <c r="D2749" s="238" t="s">
        <v>444</v>
      </c>
      <c r="E2749" s="238" t="s">
        <v>65</v>
      </c>
      <c r="F2749" s="239">
        <v>33478</v>
      </c>
      <c r="G2749" s="238" t="s">
        <v>84</v>
      </c>
      <c r="H2749" s="238" t="s">
        <v>4110</v>
      </c>
      <c r="I2749" s="238" t="s">
        <v>4111</v>
      </c>
      <c r="J2749" s="238" t="s">
        <v>85</v>
      </c>
      <c r="K2749" s="238">
        <v>2011</v>
      </c>
      <c r="L2749" s="238" t="s">
        <v>84</v>
      </c>
      <c r="X2749" s="238" t="s">
        <v>5324</v>
      </c>
      <c r="Y2749" s="238" t="s">
        <v>5325</v>
      </c>
      <c r="Z2749" s="238" t="s">
        <v>5326</v>
      </c>
      <c r="AA2749" s="238" t="s">
        <v>5327</v>
      </c>
    </row>
    <row r="2750" spans="1:28" x14ac:dyDescent="0.2">
      <c r="A2750" s="238">
        <v>338704</v>
      </c>
      <c r="B2750" s="238" t="s">
        <v>4926</v>
      </c>
      <c r="C2750" s="238" t="s">
        <v>367</v>
      </c>
      <c r="D2750" s="238" t="s">
        <v>4568</v>
      </c>
      <c r="E2750" s="238" t="s">
        <v>66</v>
      </c>
      <c r="F2750" s="239">
        <v>27573</v>
      </c>
      <c r="G2750" s="238" t="s">
        <v>84</v>
      </c>
      <c r="H2750" s="238" t="s">
        <v>4110</v>
      </c>
      <c r="I2750" s="238" t="s">
        <v>4111</v>
      </c>
      <c r="J2750" s="238" t="s">
        <v>87</v>
      </c>
      <c r="K2750" s="238">
        <v>2021</v>
      </c>
      <c r="L2750" s="238" t="s">
        <v>86</v>
      </c>
      <c r="X2750" s="238" t="s">
        <v>6826</v>
      </c>
      <c r="Y2750" s="238" t="s">
        <v>5176</v>
      </c>
      <c r="Z2750" s="238" t="s">
        <v>6827</v>
      </c>
      <c r="AA2750" s="238" t="s">
        <v>5111</v>
      </c>
    </row>
    <row r="2751" spans="1:28" x14ac:dyDescent="0.2">
      <c r="A2751" s="238">
        <v>338909</v>
      </c>
      <c r="B2751" s="238" t="s">
        <v>2272</v>
      </c>
      <c r="C2751" s="238" t="s">
        <v>4540</v>
      </c>
      <c r="D2751" s="238" t="s">
        <v>863</v>
      </c>
      <c r="E2751" s="238" t="s">
        <v>65</v>
      </c>
      <c r="F2751" s="239">
        <v>35431</v>
      </c>
      <c r="G2751" s="238" t="s">
        <v>4054</v>
      </c>
      <c r="H2751" s="238" t="s">
        <v>4110</v>
      </c>
      <c r="I2751" s="238" t="s">
        <v>4111</v>
      </c>
      <c r="J2751" s="238" t="s">
        <v>87</v>
      </c>
      <c r="L2751" s="238" t="s">
        <v>84</v>
      </c>
      <c r="X2751" s="238" t="s">
        <v>7182</v>
      </c>
      <c r="Y2751" s="238" t="s">
        <v>7182</v>
      </c>
      <c r="Z2751" s="238" t="s">
        <v>7183</v>
      </c>
      <c r="AA2751" s="238" t="s">
        <v>5117</v>
      </c>
    </row>
    <row r="2752" spans="1:28" x14ac:dyDescent="0.2">
      <c r="A2752" s="238">
        <v>338651</v>
      </c>
      <c r="B2752" s="238" t="s">
        <v>4659</v>
      </c>
      <c r="C2752" s="238" t="s">
        <v>520</v>
      </c>
      <c r="D2752" s="238" t="s">
        <v>863</v>
      </c>
      <c r="E2752" s="238" t="s">
        <v>65</v>
      </c>
      <c r="F2752" s="239">
        <v>30768</v>
      </c>
      <c r="G2752" s="238" t="s">
        <v>5224</v>
      </c>
      <c r="H2752" s="238" t="s">
        <v>4110</v>
      </c>
      <c r="I2752" s="238" t="s">
        <v>4111</v>
      </c>
      <c r="J2752" s="238" t="s">
        <v>85</v>
      </c>
      <c r="K2752" s="238">
        <v>2001</v>
      </c>
      <c r="L2752" s="238" t="s">
        <v>95</v>
      </c>
      <c r="X2752" s="238" t="s">
        <v>5225</v>
      </c>
      <c r="Y2752" s="238" t="s">
        <v>5226</v>
      </c>
      <c r="Z2752" s="238" t="s">
        <v>5227</v>
      </c>
      <c r="AA2752" s="238" t="s">
        <v>5123</v>
      </c>
    </row>
    <row r="2753" spans="1:28" x14ac:dyDescent="0.2">
      <c r="A2753" s="238">
        <v>337515</v>
      </c>
      <c r="B2753" s="238" t="s">
        <v>3621</v>
      </c>
      <c r="C2753" s="238" t="s">
        <v>230</v>
      </c>
      <c r="D2753" s="238" t="s">
        <v>863</v>
      </c>
      <c r="H2753" s="238"/>
      <c r="I2753" s="238" t="s">
        <v>4111</v>
      </c>
      <c r="N2753" s="238">
        <v>2000</v>
      </c>
      <c r="V2753" s="238" t="s">
        <v>4171</v>
      </c>
      <c r="W2753" s="238" t="s">
        <v>4171</v>
      </c>
    </row>
    <row r="2754" spans="1:28" x14ac:dyDescent="0.2">
      <c r="A2754" s="238">
        <v>333863</v>
      </c>
      <c r="B2754" s="238" t="s">
        <v>2471</v>
      </c>
      <c r="C2754" s="238" t="s">
        <v>198</v>
      </c>
      <c r="D2754" s="238" t="s">
        <v>863</v>
      </c>
      <c r="H2754" s="238"/>
      <c r="I2754" s="238" t="s">
        <v>4111</v>
      </c>
      <c r="N2754" s="238">
        <v>2000</v>
      </c>
      <c r="S2754" s="238" t="s">
        <v>4171</v>
      </c>
      <c r="T2754" s="238" t="s">
        <v>4171</v>
      </c>
      <c r="U2754" s="238" t="s">
        <v>4171</v>
      </c>
      <c r="V2754" s="238" t="s">
        <v>4171</v>
      </c>
      <c r="W2754" s="238" t="s">
        <v>4171</v>
      </c>
      <c r="AB2754" s="238" t="s">
        <v>7213</v>
      </c>
    </row>
    <row r="2755" spans="1:28" x14ac:dyDescent="0.2">
      <c r="A2755" s="238">
        <v>337255</v>
      </c>
      <c r="B2755" s="238" t="s">
        <v>3429</v>
      </c>
      <c r="C2755" s="238" t="s">
        <v>195</v>
      </c>
      <c r="D2755" s="238" t="s">
        <v>863</v>
      </c>
      <c r="H2755" s="238"/>
      <c r="I2755" s="238" t="s">
        <v>4111</v>
      </c>
      <c r="N2755" s="238">
        <v>2000</v>
      </c>
      <c r="U2755" s="238" t="s">
        <v>4171</v>
      </c>
      <c r="V2755" s="238" t="s">
        <v>4171</v>
      </c>
      <c r="W2755" s="238" t="s">
        <v>4171</v>
      </c>
    </row>
    <row r="2756" spans="1:28" x14ac:dyDescent="0.2">
      <c r="A2756" s="238">
        <v>335791</v>
      </c>
      <c r="B2756" s="238" t="s">
        <v>1940</v>
      </c>
      <c r="C2756" s="238" t="s">
        <v>1146</v>
      </c>
      <c r="D2756" s="238" t="s">
        <v>795</v>
      </c>
      <c r="H2756" s="238"/>
      <c r="I2756" s="238" t="s">
        <v>4111</v>
      </c>
      <c r="N2756" s="238">
        <v>2000</v>
      </c>
      <c r="W2756" s="238" t="s">
        <v>4171</v>
      </c>
    </row>
    <row r="2757" spans="1:28" x14ac:dyDescent="0.2">
      <c r="A2757" s="238">
        <v>337943</v>
      </c>
      <c r="B2757" s="238" t="s">
        <v>3830</v>
      </c>
      <c r="C2757" s="238" t="s">
        <v>198</v>
      </c>
      <c r="D2757" s="238" t="s">
        <v>795</v>
      </c>
      <c r="H2757" s="238"/>
      <c r="I2757" s="238" t="s">
        <v>4111</v>
      </c>
      <c r="N2757" s="238">
        <v>2000</v>
      </c>
      <c r="V2757" s="238" t="s">
        <v>4171</v>
      </c>
      <c r="W2757" s="238" t="s">
        <v>4171</v>
      </c>
    </row>
    <row r="2758" spans="1:28" x14ac:dyDescent="0.2">
      <c r="A2758" s="238">
        <v>336395</v>
      </c>
      <c r="B2758" s="238" t="s">
        <v>2089</v>
      </c>
      <c r="C2758" s="238" t="s">
        <v>195</v>
      </c>
      <c r="D2758" s="238" t="s">
        <v>795</v>
      </c>
      <c r="H2758" s="238"/>
      <c r="I2758" s="238" t="s">
        <v>4111</v>
      </c>
      <c r="N2758" s="238">
        <v>2000</v>
      </c>
      <c r="U2758" s="238" t="s">
        <v>4171</v>
      </c>
      <c r="V2758" s="238" t="s">
        <v>4171</v>
      </c>
      <c r="W2758" s="238" t="s">
        <v>4171</v>
      </c>
    </row>
    <row r="2759" spans="1:28" x14ac:dyDescent="0.2">
      <c r="A2759" s="238">
        <v>333917</v>
      </c>
      <c r="B2759" s="238" t="s">
        <v>1231</v>
      </c>
      <c r="C2759" s="238" t="s">
        <v>352</v>
      </c>
      <c r="D2759" s="238" t="s">
        <v>391</v>
      </c>
      <c r="H2759" s="238"/>
      <c r="I2759" s="238" t="s">
        <v>4111</v>
      </c>
      <c r="N2759" s="238">
        <v>2000</v>
      </c>
      <c r="T2759" s="238" t="s">
        <v>4171</v>
      </c>
      <c r="U2759" s="238" t="s">
        <v>4171</v>
      </c>
      <c r="V2759" s="238" t="s">
        <v>4171</v>
      </c>
      <c r="W2759" s="238" t="s">
        <v>4171</v>
      </c>
      <c r="AB2759" s="238" t="s">
        <v>7213</v>
      </c>
    </row>
    <row r="2760" spans="1:28" x14ac:dyDescent="0.2">
      <c r="A2760" s="238">
        <v>327554</v>
      </c>
      <c r="B2760" s="238" t="s">
        <v>2780</v>
      </c>
      <c r="C2760" s="238" t="s">
        <v>203</v>
      </c>
      <c r="D2760" s="238" t="s">
        <v>372</v>
      </c>
      <c r="H2760" s="238"/>
      <c r="I2760" s="238" t="s">
        <v>4111</v>
      </c>
      <c r="N2760" s="238">
        <v>2000</v>
      </c>
      <c r="R2760" s="238" t="s">
        <v>4171</v>
      </c>
      <c r="T2760" s="238" t="s">
        <v>4171</v>
      </c>
      <c r="U2760" s="238" t="s">
        <v>4171</v>
      </c>
      <c r="V2760" s="238" t="s">
        <v>4171</v>
      </c>
      <c r="W2760" s="238" t="s">
        <v>4171</v>
      </c>
      <c r="AB2760" s="238" t="s">
        <v>7213</v>
      </c>
    </row>
    <row r="2761" spans="1:28" x14ac:dyDescent="0.2">
      <c r="A2761" s="238">
        <v>335100</v>
      </c>
      <c r="B2761" s="238" t="s">
        <v>4504</v>
      </c>
      <c r="C2761" s="238" t="s">
        <v>203</v>
      </c>
      <c r="D2761" s="238" t="s">
        <v>372</v>
      </c>
      <c r="E2761" s="238" t="s">
        <v>65</v>
      </c>
      <c r="F2761" s="239">
        <v>33268</v>
      </c>
      <c r="G2761" s="238" t="s">
        <v>5843</v>
      </c>
      <c r="H2761" s="238" t="s">
        <v>4110</v>
      </c>
      <c r="I2761" s="238" t="s">
        <v>4111</v>
      </c>
      <c r="J2761" s="238" t="s">
        <v>87</v>
      </c>
      <c r="L2761" s="238" t="s">
        <v>95</v>
      </c>
      <c r="X2761" s="238" t="s">
        <v>6085</v>
      </c>
      <c r="Y2761" s="238" t="s">
        <v>6085</v>
      </c>
      <c r="Z2761" s="238" t="s">
        <v>6086</v>
      </c>
      <c r="AA2761" s="238" t="s">
        <v>5693</v>
      </c>
    </row>
    <row r="2762" spans="1:28" x14ac:dyDescent="0.2">
      <c r="A2762" s="238">
        <v>338068</v>
      </c>
      <c r="B2762" s="238" t="s">
        <v>3892</v>
      </c>
      <c r="C2762" s="238" t="s">
        <v>3453</v>
      </c>
      <c r="D2762" s="238" t="s">
        <v>372</v>
      </c>
      <c r="E2762" s="238" t="s">
        <v>66</v>
      </c>
      <c r="F2762" s="239">
        <v>32387</v>
      </c>
      <c r="G2762" s="238" t="s">
        <v>4055</v>
      </c>
      <c r="H2762" s="238" t="s">
        <v>4110</v>
      </c>
      <c r="I2762" s="238" t="s">
        <v>4111</v>
      </c>
      <c r="J2762" s="238" t="s">
        <v>87</v>
      </c>
      <c r="L2762" s="238" t="s">
        <v>86</v>
      </c>
      <c r="X2762" s="238" t="s">
        <v>6337</v>
      </c>
      <c r="Y2762" s="238" t="s">
        <v>6337</v>
      </c>
      <c r="Z2762" s="238" t="s">
        <v>6338</v>
      </c>
      <c r="AA2762" s="238" t="s">
        <v>5130</v>
      </c>
    </row>
    <row r="2763" spans="1:28" x14ac:dyDescent="0.2">
      <c r="A2763" s="238">
        <v>335454</v>
      </c>
      <c r="B2763" s="238" t="s">
        <v>1864</v>
      </c>
      <c r="C2763" s="238" t="s">
        <v>363</v>
      </c>
      <c r="D2763" s="238" t="s">
        <v>372</v>
      </c>
      <c r="H2763" s="238"/>
      <c r="I2763" s="238" t="s">
        <v>4111</v>
      </c>
      <c r="N2763" s="238">
        <v>2000</v>
      </c>
      <c r="V2763" s="238" t="s">
        <v>4171</v>
      </c>
      <c r="W2763" s="238" t="s">
        <v>4171</v>
      </c>
    </row>
    <row r="2764" spans="1:28" x14ac:dyDescent="0.2">
      <c r="A2764" s="238">
        <v>334758</v>
      </c>
      <c r="B2764" s="238" t="s">
        <v>2675</v>
      </c>
      <c r="C2764" s="238" t="s">
        <v>301</v>
      </c>
      <c r="D2764" s="238" t="s">
        <v>372</v>
      </c>
      <c r="H2764" s="238"/>
      <c r="I2764" s="238" t="s">
        <v>4111</v>
      </c>
      <c r="N2764" s="238">
        <v>2000</v>
      </c>
      <c r="S2764" s="238" t="s">
        <v>4171</v>
      </c>
      <c r="T2764" s="238" t="s">
        <v>4171</v>
      </c>
      <c r="U2764" s="238" t="s">
        <v>4171</v>
      </c>
      <c r="V2764" s="238" t="s">
        <v>4171</v>
      </c>
      <c r="W2764" s="238" t="s">
        <v>4171</v>
      </c>
      <c r="AB2764" s="238" t="s">
        <v>7213</v>
      </c>
    </row>
    <row r="2765" spans="1:28" x14ac:dyDescent="0.2">
      <c r="A2765" s="238">
        <v>329905</v>
      </c>
      <c r="B2765" s="238" t="s">
        <v>4337</v>
      </c>
      <c r="C2765" s="238" t="s">
        <v>937</v>
      </c>
      <c r="D2765" s="238" t="s">
        <v>372</v>
      </c>
      <c r="H2765" s="238"/>
      <c r="I2765" s="238" t="s">
        <v>4111</v>
      </c>
      <c r="N2765" s="238">
        <v>2000</v>
      </c>
      <c r="U2765" s="238" t="s">
        <v>4171</v>
      </c>
      <c r="V2765" s="238" t="s">
        <v>4171</v>
      </c>
      <c r="AB2765" s="238" t="s">
        <v>7214</v>
      </c>
    </row>
    <row r="2766" spans="1:28" x14ac:dyDescent="0.2">
      <c r="A2766" s="238">
        <v>335083</v>
      </c>
      <c r="B2766" s="238" t="s">
        <v>642</v>
      </c>
      <c r="C2766" s="238" t="s">
        <v>280</v>
      </c>
      <c r="D2766" s="238" t="s">
        <v>372</v>
      </c>
      <c r="E2766" s="238" t="s">
        <v>65</v>
      </c>
      <c r="H2766" s="238"/>
      <c r="I2766" s="238" t="s">
        <v>4111</v>
      </c>
      <c r="X2766" s="238" t="s">
        <v>5121</v>
      </c>
      <c r="Y2766" s="238" t="s">
        <v>5121</v>
      </c>
    </row>
    <row r="2767" spans="1:28" x14ac:dyDescent="0.2">
      <c r="A2767" s="238">
        <v>326295</v>
      </c>
      <c r="B2767" s="238" t="s">
        <v>2754</v>
      </c>
      <c r="C2767" s="238" t="s">
        <v>198</v>
      </c>
      <c r="D2767" s="238" t="s">
        <v>372</v>
      </c>
      <c r="H2767" s="238"/>
      <c r="I2767" s="238" t="s">
        <v>4111</v>
      </c>
      <c r="N2767" s="238">
        <v>2000</v>
      </c>
      <c r="R2767" s="238" t="s">
        <v>4171</v>
      </c>
      <c r="S2767" s="238" t="s">
        <v>4171</v>
      </c>
      <c r="U2767" s="238" t="s">
        <v>4171</v>
      </c>
      <c r="V2767" s="238" t="s">
        <v>4171</v>
      </c>
      <c r="W2767" s="238" t="s">
        <v>4171</v>
      </c>
      <c r="AB2767" s="238" t="s">
        <v>7213</v>
      </c>
    </row>
    <row r="2768" spans="1:28" x14ac:dyDescent="0.2">
      <c r="A2768" s="238">
        <v>337333</v>
      </c>
      <c r="B2768" s="238" t="s">
        <v>3534</v>
      </c>
      <c r="C2768" s="238" t="s">
        <v>198</v>
      </c>
      <c r="D2768" s="238" t="s">
        <v>372</v>
      </c>
      <c r="H2768" s="238"/>
      <c r="I2768" s="238" t="s">
        <v>4111</v>
      </c>
      <c r="N2768" s="238">
        <v>2000</v>
      </c>
      <c r="V2768" s="238" t="s">
        <v>4171</v>
      </c>
      <c r="W2768" s="238" t="s">
        <v>4171</v>
      </c>
    </row>
    <row r="2769" spans="1:28" x14ac:dyDescent="0.2">
      <c r="A2769" s="238">
        <v>335711</v>
      </c>
      <c r="B2769" s="238" t="s">
        <v>1923</v>
      </c>
      <c r="C2769" s="238" t="s">
        <v>1186</v>
      </c>
      <c r="D2769" s="238" t="s">
        <v>372</v>
      </c>
      <c r="E2769" s="238" t="s">
        <v>66</v>
      </c>
      <c r="F2769" s="239">
        <v>29024</v>
      </c>
      <c r="G2769" s="238" t="s">
        <v>4070</v>
      </c>
      <c r="H2769" s="238" t="s">
        <v>4110</v>
      </c>
      <c r="I2769" s="238" t="s">
        <v>4111</v>
      </c>
      <c r="J2769" s="238" t="s">
        <v>87</v>
      </c>
      <c r="L2769" s="238" t="s">
        <v>96</v>
      </c>
      <c r="X2769" s="238" t="s">
        <v>5119</v>
      </c>
      <c r="Y2769" s="238" t="s">
        <v>5119</v>
      </c>
      <c r="Z2769" s="238" t="s">
        <v>5120</v>
      </c>
      <c r="AA2769" s="238" t="s">
        <v>5111</v>
      </c>
    </row>
    <row r="2770" spans="1:28" x14ac:dyDescent="0.2">
      <c r="A2770" s="238">
        <v>335932</v>
      </c>
      <c r="B2770" s="238" t="s">
        <v>1975</v>
      </c>
      <c r="C2770" s="238" t="s">
        <v>1976</v>
      </c>
      <c r="D2770" s="238" t="s">
        <v>372</v>
      </c>
      <c r="H2770" s="238"/>
      <c r="I2770" s="238" t="s">
        <v>4111</v>
      </c>
      <c r="N2770" s="238">
        <v>2000</v>
      </c>
      <c r="W2770" s="238" t="s">
        <v>4171</v>
      </c>
    </row>
    <row r="2771" spans="1:28" x14ac:dyDescent="0.2">
      <c r="A2771" s="238">
        <v>333768</v>
      </c>
      <c r="B2771" s="238" t="s">
        <v>2445</v>
      </c>
      <c r="C2771" s="238" t="s">
        <v>660</v>
      </c>
      <c r="D2771" s="238" t="s">
        <v>372</v>
      </c>
      <c r="H2771" s="238"/>
      <c r="I2771" s="238" t="s">
        <v>4111</v>
      </c>
      <c r="N2771" s="238">
        <v>2000</v>
      </c>
      <c r="S2771" s="238" t="s">
        <v>4171</v>
      </c>
      <c r="T2771" s="238" t="s">
        <v>4171</v>
      </c>
      <c r="U2771" s="238" t="s">
        <v>4171</v>
      </c>
      <c r="V2771" s="238" t="s">
        <v>4171</v>
      </c>
      <c r="W2771" s="238" t="s">
        <v>4171</v>
      </c>
      <c r="AB2771" s="238" t="s">
        <v>7213</v>
      </c>
    </row>
    <row r="2772" spans="1:28" x14ac:dyDescent="0.2">
      <c r="A2772" s="238">
        <v>338006</v>
      </c>
      <c r="B2772" s="238" t="s">
        <v>3861</v>
      </c>
      <c r="C2772" s="238" t="s">
        <v>432</v>
      </c>
      <c r="D2772" s="238" t="s">
        <v>372</v>
      </c>
      <c r="E2772" s="238" t="s">
        <v>66</v>
      </c>
      <c r="F2772" s="239">
        <v>33666</v>
      </c>
      <c r="G2772" s="238" t="s">
        <v>3998</v>
      </c>
      <c r="H2772" s="238" t="s">
        <v>4110</v>
      </c>
      <c r="I2772" s="238" t="s">
        <v>4111</v>
      </c>
      <c r="J2772" s="238" t="s">
        <v>87</v>
      </c>
      <c r="L2772" s="238" t="s">
        <v>86</v>
      </c>
      <c r="X2772" s="238" t="s">
        <v>5147</v>
      </c>
      <c r="Y2772" s="238" t="s">
        <v>5147</v>
      </c>
      <c r="Z2772" s="238" t="s">
        <v>5148</v>
      </c>
      <c r="AA2772" s="238" t="s">
        <v>5112</v>
      </c>
    </row>
    <row r="2773" spans="1:28" x14ac:dyDescent="0.2">
      <c r="A2773" s="238">
        <v>334777</v>
      </c>
      <c r="B2773" s="238" t="s">
        <v>2678</v>
      </c>
      <c r="C2773" s="238" t="s">
        <v>388</v>
      </c>
      <c r="D2773" s="238" t="s">
        <v>2679</v>
      </c>
      <c r="H2773" s="238"/>
      <c r="I2773" s="238" t="s">
        <v>4111</v>
      </c>
      <c r="N2773" s="238">
        <v>2000</v>
      </c>
      <c r="S2773" s="238" t="s">
        <v>4171</v>
      </c>
      <c r="T2773" s="238" t="s">
        <v>4171</v>
      </c>
      <c r="U2773" s="238" t="s">
        <v>4171</v>
      </c>
      <c r="V2773" s="238" t="s">
        <v>4171</v>
      </c>
      <c r="W2773" s="238" t="s">
        <v>4171</v>
      </c>
      <c r="AB2773" s="238" t="s">
        <v>7213</v>
      </c>
    </row>
    <row r="2774" spans="1:28" x14ac:dyDescent="0.2">
      <c r="A2774" s="238">
        <v>336327</v>
      </c>
      <c r="B2774" s="238" t="s">
        <v>3253</v>
      </c>
      <c r="C2774" s="238" t="s">
        <v>420</v>
      </c>
      <c r="D2774" s="238" t="s">
        <v>1692</v>
      </c>
      <c r="H2774" s="238"/>
      <c r="I2774" s="238" t="s">
        <v>4111</v>
      </c>
      <c r="N2774" s="238">
        <v>2000</v>
      </c>
      <c r="U2774" s="238" t="s">
        <v>4171</v>
      </c>
      <c r="V2774" s="238" t="s">
        <v>4171</v>
      </c>
      <c r="W2774" s="238" t="s">
        <v>4171</v>
      </c>
    </row>
    <row r="2775" spans="1:28" x14ac:dyDescent="0.2">
      <c r="A2775" s="238">
        <v>337341</v>
      </c>
      <c r="B2775" s="238" t="s">
        <v>3538</v>
      </c>
      <c r="C2775" s="238" t="s">
        <v>349</v>
      </c>
      <c r="D2775" s="238" t="s">
        <v>578</v>
      </c>
      <c r="H2775" s="238"/>
      <c r="I2775" s="238" t="s">
        <v>4111</v>
      </c>
      <c r="N2775" s="238">
        <v>2000</v>
      </c>
      <c r="W2775" s="238" t="s">
        <v>4171</v>
      </c>
    </row>
    <row r="2776" spans="1:28" x14ac:dyDescent="0.2">
      <c r="A2776" s="238">
        <v>336222</v>
      </c>
      <c r="B2776" s="238" t="s">
        <v>3219</v>
      </c>
      <c r="C2776" s="238" t="s">
        <v>1822</v>
      </c>
      <c r="D2776" s="238" t="s">
        <v>578</v>
      </c>
      <c r="H2776" s="238"/>
      <c r="I2776" s="238" t="s">
        <v>4111</v>
      </c>
      <c r="N2776" s="238">
        <v>2000</v>
      </c>
      <c r="U2776" s="238" t="s">
        <v>4171</v>
      </c>
      <c r="V2776" s="238" t="s">
        <v>4171</v>
      </c>
      <c r="W2776" s="238" t="s">
        <v>4171</v>
      </c>
    </row>
    <row r="2777" spans="1:28" x14ac:dyDescent="0.2">
      <c r="A2777" s="238">
        <v>334331</v>
      </c>
      <c r="B2777" s="238" t="s">
        <v>1372</v>
      </c>
      <c r="C2777" s="238" t="s">
        <v>522</v>
      </c>
      <c r="D2777" s="238" t="s">
        <v>578</v>
      </c>
      <c r="H2777" s="238"/>
      <c r="I2777" s="238" t="s">
        <v>4111</v>
      </c>
      <c r="N2777" s="238">
        <v>2000</v>
      </c>
      <c r="V2777" s="238" t="s">
        <v>4171</v>
      </c>
      <c r="W2777" s="238" t="s">
        <v>4171</v>
      </c>
      <c r="AB2777" s="238" t="s">
        <v>7213</v>
      </c>
    </row>
    <row r="2778" spans="1:28" x14ac:dyDescent="0.2">
      <c r="A2778" s="238">
        <v>335537</v>
      </c>
      <c r="B2778" s="238" t="s">
        <v>1886</v>
      </c>
      <c r="C2778" s="238" t="s">
        <v>231</v>
      </c>
      <c r="D2778" s="238" t="s">
        <v>578</v>
      </c>
      <c r="H2778" s="238"/>
      <c r="I2778" s="238" t="s">
        <v>4111</v>
      </c>
      <c r="N2778" s="238">
        <v>2000</v>
      </c>
      <c r="U2778" s="238" t="s">
        <v>4171</v>
      </c>
      <c r="V2778" s="238" t="s">
        <v>4171</v>
      </c>
      <c r="W2778" s="238" t="s">
        <v>4171</v>
      </c>
    </row>
    <row r="2779" spans="1:28" x14ac:dyDescent="0.2">
      <c r="A2779" s="238">
        <v>319636</v>
      </c>
      <c r="B2779" s="238" t="s">
        <v>2711</v>
      </c>
      <c r="C2779" s="238" t="s">
        <v>411</v>
      </c>
      <c r="D2779" s="238" t="s">
        <v>578</v>
      </c>
      <c r="H2779" s="238"/>
      <c r="I2779" s="238" t="s">
        <v>4111</v>
      </c>
      <c r="N2779" s="238">
        <v>2000</v>
      </c>
      <c r="R2779" s="238" t="s">
        <v>4171</v>
      </c>
      <c r="S2779" s="238" t="s">
        <v>4171</v>
      </c>
      <c r="U2779" s="238" t="s">
        <v>4171</v>
      </c>
      <c r="V2779" s="238" t="s">
        <v>4171</v>
      </c>
      <c r="W2779" s="238" t="s">
        <v>4171</v>
      </c>
      <c r="AB2779" s="238" t="s">
        <v>7213</v>
      </c>
    </row>
    <row r="2780" spans="1:28" x14ac:dyDescent="0.2">
      <c r="A2780" s="238">
        <v>335828</v>
      </c>
      <c r="B2780" s="238" t="s">
        <v>935</v>
      </c>
      <c r="C2780" s="238" t="s">
        <v>520</v>
      </c>
      <c r="D2780" s="238" t="s">
        <v>578</v>
      </c>
      <c r="H2780" s="238"/>
      <c r="I2780" s="238" t="s">
        <v>4111</v>
      </c>
      <c r="N2780" s="238">
        <v>2000</v>
      </c>
      <c r="U2780" s="238" t="s">
        <v>4171</v>
      </c>
      <c r="V2780" s="238" t="s">
        <v>4171</v>
      </c>
      <c r="W2780" s="238" t="s">
        <v>4171</v>
      </c>
    </row>
    <row r="2781" spans="1:28" x14ac:dyDescent="0.2">
      <c r="A2781" s="238">
        <v>336160</v>
      </c>
      <c r="B2781" s="238" t="s">
        <v>3198</v>
      </c>
      <c r="C2781" s="238" t="s">
        <v>263</v>
      </c>
      <c r="D2781" s="238" t="s">
        <v>578</v>
      </c>
      <c r="H2781" s="238"/>
      <c r="I2781" s="238" t="s">
        <v>4111</v>
      </c>
      <c r="N2781" s="238">
        <v>2000</v>
      </c>
      <c r="U2781" s="238" t="s">
        <v>4171</v>
      </c>
      <c r="V2781" s="238" t="s">
        <v>4171</v>
      </c>
      <c r="W2781" s="238" t="s">
        <v>4171</v>
      </c>
    </row>
    <row r="2782" spans="1:28" x14ac:dyDescent="0.2">
      <c r="A2782" s="238">
        <v>334128</v>
      </c>
      <c r="B2782" s="238" t="s">
        <v>2537</v>
      </c>
      <c r="C2782" s="238" t="s">
        <v>400</v>
      </c>
      <c r="D2782" s="238" t="s">
        <v>578</v>
      </c>
      <c r="H2782" s="238"/>
      <c r="I2782" s="238" t="s">
        <v>4111</v>
      </c>
      <c r="N2782" s="238">
        <v>2000</v>
      </c>
      <c r="S2782" s="238" t="s">
        <v>4171</v>
      </c>
      <c r="T2782" s="238" t="s">
        <v>4171</v>
      </c>
      <c r="U2782" s="238" t="s">
        <v>4171</v>
      </c>
      <c r="V2782" s="238" t="s">
        <v>4171</v>
      </c>
      <c r="W2782" s="238" t="s">
        <v>4171</v>
      </c>
      <c r="AB2782" s="238" t="s">
        <v>7213</v>
      </c>
    </row>
    <row r="2783" spans="1:28" x14ac:dyDescent="0.2">
      <c r="A2783" s="238">
        <v>335685</v>
      </c>
      <c r="B2783" s="238" t="s">
        <v>3066</v>
      </c>
      <c r="C2783" s="238" t="s">
        <v>482</v>
      </c>
      <c r="D2783" s="238" t="s">
        <v>578</v>
      </c>
      <c r="H2783" s="238"/>
      <c r="I2783" s="238" t="s">
        <v>4111</v>
      </c>
      <c r="N2783" s="238">
        <v>2000</v>
      </c>
      <c r="U2783" s="238" t="s">
        <v>4171</v>
      </c>
      <c r="V2783" s="238" t="s">
        <v>4171</v>
      </c>
      <c r="W2783" s="238" t="s">
        <v>4171</v>
      </c>
    </row>
    <row r="2784" spans="1:28" x14ac:dyDescent="0.2">
      <c r="A2784" s="238">
        <v>336659</v>
      </c>
      <c r="B2784" s="238" t="s">
        <v>3343</v>
      </c>
      <c r="C2784" s="238" t="s">
        <v>214</v>
      </c>
      <c r="D2784" s="238" t="s">
        <v>578</v>
      </c>
      <c r="H2784" s="238"/>
      <c r="I2784" s="238" t="s">
        <v>4111</v>
      </c>
      <c r="N2784" s="238">
        <v>2000</v>
      </c>
      <c r="U2784" s="238" t="s">
        <v>4171</v>
      </c>
      <c r="V2784" s="238" t="s">
        <v>4171</v>
      </c>
      <c r="W2784" s="238" t="s">
        <v>4171</v>
      </c>
    </row>
    <row r="2785" spans="1:28" x14ac:dyDescent="0.2">
      <c r="A2785" s="238">
        <v>333987</v>
      </c>
      <c r="B2785" s="238" t="s">
        <v>1352</v>
      </c>
      <c r="C2785" s="238" t="s">
        <v>195</v>
      </c>
      <c r="D2785" s="238" t="s">
        <v>578</v>
      </c>
      <c r="H2785" s="238"/>
      <c r="I2785" s="238" t="s">
        <v>4111</v>
      </c>
      <c r="N2785" s="238">
        <v>2000</v>
      </c>
      <c r="U2785" s="238" t="s">
        <v>4171</v>
      </c>
      <c r="V2785" s="238" t="s">
        <v>4171</v>
      </c>
      <c r="W2785" s="238" t="s">
        <v>4171</v>
      </c>
      <c r="AB2785" s="238" t="s">
        <v>7213</v>
      </c>
    </row>
    <row r="2786" spans="1:28" x14ac:dyDescent="0.2">
      <c r="A2786" s="238">
        <v>338772</v>
      </c>
      <c r="B2786" s="238" t="s">
        <v>4679</v>
      </c>
      <c r="C2786" s="238" t="s">
        <v>890</v>
      </c>
      <c r="D2786" s="238" t="s">
        <v>578</v>
      </c>
      <c r="E2786" s="238" t="s">
        <v>66</v>
      </c>
      <c r="F2786" s="239">
        <v>31907</v>
      </c>
      <c r="G2786" s="238" t="s">
        <v>84</v>
      </c>
      <c r="H2786" s="238" t="s">
        <v>4110</v>
      </c>
      <c r="I2786" s="238" t="s">
        <v>4111</v>
      </c>
      <c r="J2786" s="238" t="s">
        <v>85</v>
      </c>
      <c r="K2786" s="238">
        <v>2005</v>
      </c>
      <c r="L2786" s="238" t="s">
        <v>84</v>
      </c>
      <c r="X2786" s="238" t="s">
        <v>5290</v>
      </c>
      <c r="Y2786" s="238" t="s">
        <v>5291</v>
      </c>
      <c r="Z2786" s="238" t="s">
        <v>5292</v>
      </c>
      <c r="AA2786" s="238" t="s">
        <v>5111</v>
      </c>
    </row>
    <row r="2787" spans="1:28" x14ac:dyDescent="0.2">
      <c r="A2787" s="238">
        <v>338305</v>
      </c>
      <c r="B2787" s="238" t="s">
        <v>3987</v>
      </c>
      <c r="C2787" s="238" t="s">
        <v>309</v>
      </c>
      <c r="D2787" s="238" t="s">
        <v>578</v>
      </c>
      <c r="H2787" s="238"/>
      <c r="I2787" s="238" t="s">
        <v>4111</v>
      </c>
      <c r="N2787" s="238">
        <v>2000</v>
      </c>
      <c r="V2787" s="238" t="s">
        <v>4171</v>
      </c>
      <c r="W2787" s="238" t="s">
        <v>4171</v>
      </c>
    </row>
    <row r="2788" spans="1:28" x14ac:dyDescent="0.2">
      <c r="A2788" s="238">
        <v>338032</v>
      </c>
      <c r="B2788" s="238" t="s">
        <v>3875</v>
      </c>
      <c r="C2788" s="238" t="s">
        <v>485</v>
      </c>
      <c r="D2788" s="238" t="s">
        <v>941</v>
      </c>
      <c r="H2788" s="238"/>
      <c r="I2788" s="238" t="s">
        <v>4111</v>
      </c>
      <c r="N2788" s="238">
        <v>2000</v>
      </c>
      <c r="V2788" s="238" t="s">
        <v>4171</v>
      </c>
      <c r="W2788" s="238" t="s">
        <v>4171</v>
      </c>
    </row>
    <row r="2789" spans="1:28" x14ac:dyDescent="0.2">
      <c r="A2789" s="238">
        <v>335511</v>
      </c>
      <c r="B2789" s="238" t="s">
        <v>3017</v>
      </c>
      <c r="C2789" s="238" t="s">
        <v>245</v>
      </c>
      <c r="D2789" s="238" t="s">
        <v>941</v>
      </c>
      <c r="H2789" s="238"/>
      <c r="I2789" s="238" t="s">
        <v>4111</v>
      </c>
      <c r="N2789" s="238">
        <v>2000</v>
      </c>
      <c r="U2789" s="238" t="s">
        <v>4171</v>
      </c>
      <c r="V2789" s="238" t="s">
        <v>4171</v>
      </c>
      <c r="W2789" s="238" t="s">
        <v>4171</v>
      </c>
    </row>
    <row r="2790" spans="1:28" x14ac:dyDescent="0.2">
      <c r="A2790" s="238">
        <v>325014</v>
      </c>
      <c r="B2790" s="238" t="s">
        <v>2262</v>
      </c>
      <c r="C2790" s="238" t="s">
        <v>378</v>
      </c>
      <c r="D2790" s="238" t="s">
        <v>941</v>
      </c>
      <c r="H2790" s="238"/>
      <c r="I2790" s="238" t="s">
        <v>4111</v>
      </c>
      <c r="N2790" s="238">
        <v>2000</v>
      </c>
      <c r="S2790" s="238" t="s">
        <v>4171</v>
      </c>
      <c r="T2790" s="238" t="s">
        <v>4171</v>
      </c>
      <c r="U2790" s="238" t="s">
        <v>4171</v>
      </c>
      <c r="V2790" s="238" t="s">
        <v>4171</v>
      </c>
      <c r="W2790" s="238" t="s">
        <v>4171</v>
      </c>
      <c r="AB2790" s="238" t="s">
        <v>7213</v>
      </c>
    </row>
    <row r="2791" spans="1:28" x14ac:dyDescent="0.2">
      <c r="A2791" s="238">
        <v>336491</v>
      </c>
      <c r="B2791" s="238" t="s">
        <v>2118</v>
      </c>
      <c r="C2791" s="238" t="s">
        <v>614</v>
      </c>
      <c r="D2791" s="238" t="s">
        <v>941</v>
      </c>
      <c r="H2791" s="238"/>
      <c r="I2791" s="238" t="s">
        <v>4111</v>
      </c>
      <c r="N2791" s="238">
        <v>2000</v>
      </c>
      <c r="V2791" s="238" t="s">
        <v>4171</v>
      </c>
      <c r="W2791" s="238" t="s">
        <v>4171</v>
      </c>
    </row>
    <row r="2792" spans="1:28" x14ac:dyDescent="0.2">
      <c r="A2792" s="238">
        <v>337949</v>
      </c>
      <c r="B2792" s="238" t="s">
        <v>3226</v>
      </c>
      <c r="C2792" s="238" t="s">
        <v>3834</v>
      </c>
      <c r="D2792" s="238" t="s">
        <v>429</v>
      </c>
      <c r="H2792" s="238"/>
      <c r="I2792" s="238" t="s">
        <v>4111</v>
      </c>
      <c r="N2792" s="238">
        <v>2000</v>
      </c>
      <c r="V2792" s="238" t="s">
        <v>4171</v>
      </c>
      <c r="W2792" s="238" t="s">
        <v>4171</v>
      </c>
    </row>
    <row r="2793" spans="1:28" x14ac:dyDescent="0.2">
      <c r="A2793" s="238">
        <v>329746</v>
      </c>
      <c r="B2793" s="238" t="s">
        <v>4312</v>
      </c>
      <c r="C2793" s="238" t="s">
        <v>501</v>
      </c>
      <c r="D2793" s="238" t="s">
        <v>429</v>
      </c>
      <c r="H2793" s="238"/>
      <c r="I2793" s="238" t="s">
        <v>4111</v>
      </c>
      <c r="N2793" s="238">
        <v>2000</v>
      </c>
      <c r="V2793" s="238" t="s">
        <v>4171</v>
      </c>
      <c r="AB2793" s="238" t="s">
        <v>7214</v>
      </c>
    </row>
    <row r="2794" spans="1:28" x14ac:dyDescent="0.2">
      <c r="A2794" s="238">
        <v>327072</v>
      </c>
      <c r="B2794" s="238" t="s">
        <v>2767</v>
      </c>
      <c r="C2794" s="238" t="s">
        <v>2768</v>
      </c>
      <c r="D2794" s="238" t="s">
        <v>429</v>
      </c>
      <c r="H2794" s="238"/>
      <c r="I2794" s="238" t="s">
        <v>4111</v>
      </c>
      <c r="N2794" s="238">
        <v>2000</v>
      </c>
      <c r="R2794" s="238" t="s">
        <v>4171</v>
      </c>
      <c r="S2794" s="238" t="s">
        <v>4171</v>
      </c>
      <c r="U2794" s="238" t="s">
        <v>4171</v>
      </c>
      <c r="V2794" s="238" t="s">
        <v>4171</v>
      </c>
      <c r="W2794" s="238" t="s">
        <v>4171</v>
      </c>
      <c r="AB2794" s="238" t="s">
        <v>7213</v>
      </c>
    </row>
    <row r="2795" spans="1:28" x14ac:dyDescent="0.2">
      <c r="A2795" s="238">
        <v>335410</v>
      </c>
      <c r="B2795" s="238" t="s">
        <v>1856</v>
      </c>
      <c r="C2795" s="238" t="s">
        <v>196</v>
      </c>
      <c r="D2795" s="238" t="s">
        <v>429</v>
      </c>
      <c r="E2795" s="238" t="s">
        <v>65</v>
      </c>
      <c r="F2795" s="239">
        <v>35261</v>
      </c>
      <c r="G2795" s="238" t="s">
        <v>93</v>
      </c>
      <c r="H2795" s="238" t="s">
        <v>4110</v>
      </c>
      <c r="I2795" s="238" t="s">
        <v>4111</v>
      </c>
      <c r="J2795" s="238" t="s">
        <v>85</v>
      </c>
      <c r="L2795" s="238" t="s">
        <v>84</v>
      </c>
      <c r="X2795" s="238" t="s">
        <v>5682</v>
      </c>
      <c r="Y2795" s="238" t="s">
        <v>5682</v>
      </c>
      <c r="Z2795" s="238" t="s">
        <v>5397</v>
      </c>
      <c r="AA2795" s="238" t="s">
        <v>5145</v>
      </c>
    </row>
    <row r="2796" spans="1:28" x14ac:dyDescent="0.2">
      <c r="A2796" s="238">
        <v>319297</v>
      </c>
      <c r="B2796" s="238" t="s">
        <v>2220</v>
      </c>
      <c r="C2796" s="238" t="s">
        <v>420</v>
      </c>
      <c r="D2796" s="238" t="s">
        <v>429</v>
      </c>
      <c r="H2796" s="238"/>
      <c r="I2796" s="238" t="s">
        <v>4111</v>
      </c>
      <c r="N2796" s="238">
        <v>2000</v>
      </c>
      <c r="S2796" s="238" t="s">
        <v>4171</v>
      </c>
      <c r="T2796" s="238" t="s">
        <v>4171</v>
      </c>
      <c r="U2796" s="238" t="s">
        <v>4171</v>
      </c>
      <c r="V2796" s="238" t="s">
        <v>4171</v>
      </c>
      <c r="W2796" s="238" t="s">
        <v>4171</v>
      </c>
      <c r="AB2796" s="238" t="s">
        <v>7213</v>
      </c>
    </row>
    <row r="2797" spans="1:28" x14ac:dyDescent="0.2">
      <c r="A2797" s="238">
        <v>334481</v>
      </c>
      <c r="B2797" s="238" t="s">
        <v>1662</v>
      </c>
      <c r="C2797" s="238" t="s">
        <v>350</v>
      </c>
      <c r="D2797" s="238" t="s">
        <v>429</v>
      </c>
      <c r="H2797" s="238"/>
      <c r="I2797" s="238" t="s">
        <v>4111</v>
      </c>
      <c r="N2797" s="238">
        <v>2000</v>
      </c>
      <c r="S2797" s="238" t="s">
        <v>4171</v>
      </c>
      <c r="U2797" s="238" t="s">
        <v>4171</v>
      </c>
      <c r="V2797" s="238" t="s">
        <v>4171</v>
      </c>
      <c r="W2797" s="238" t="s">
        <v>4171</v>
      </c>
      <c r="AB2797" s="238" t="s">
        <v>7213</v>
      </c>
    </row>
    <row r="2798" spans="1:28" x14ac:dyDescent="0.2">
      <c r="A2798" s="238">
        <v>338635</v>
      </c>
      <c r="B2798" s="238" t="s">
        <v>4656</v>
      </c>
      <c r="C2798" s="238" t="s">
        <v>313</v>
      </c>
      <c r="D2798" s="238" t="s">
        <v>4657</v>
      </c>
      <c r="E2798" s="238" t="s">
        <v>65</v>
      </c>
      <c r="F2798" s="239">
        <v>30727</v>
      </c>
      <c r="G2798" s="238" t="s">
        <v>5215</v>
      </c>
      <c r="H2798" s="238" t="s">
        <v>4110</v>
      </c>
      <c r="I2798" s="238" t="s">
        <v>4111</v>
      </c>
      <c r="J2798" s="238" t="s">
        <v>87</v>
      </c>
      <c r="K2798" s="238">
        <v>2003</v>
      </c>
      <c r="L2798" s="238" t="s">
        <v>94</v>
      </c>
      <c r="X2798" s="238" t="s">
        <v>5216</v>
      </c>
      <c r="Y2798" s="238" t="s">
        <v>5217</v>
      </c>
      <c r="Z2798" s="238" t="s">
        <v>5218</v>
      </c>
      <c r="AA2798" s="238" t="s">
        <v>5219</v>
      </c>
    </row>
    <row r="2799" spans="1:28" x14ac:dyDescent="0.2">
      <c r="A2799" s="238">
        <v>335550</v>
      </c>
      <c r="B2799" s="238" t="s">
        <v>3024</v>
      </c>
      <c r="C2799" s="238" t="s">
        <v>400</v>
      </c>
      <c r="D2799" s="238" t="s">
        <v>902</v>
      </c>
      <c r="E2799" s="238" t="s">
        <v>65</v>
      </c>
      <c r="H2799" s="238"/>
      <c r="I2799" s="238" t="s">
        <v>4111</v>
      </c>
      <c r="X2799" s="238" t="s">
        <v>5121</v>
      </c>
      <c r="Y2799" s="238" t="s">
        <v>5121</v>
      </c>
    </row>
    <row r="2800" spans="1:28" x14ac:dyDescent="0.2">
      <c r="A2800" s="238">
        <v>329582</v>
      </c>
      <c r="B2800" s="238" t="s">
        <v>1481</v>
      </c>
      <c r="C2800" s="238" t="s">
        <v>296</v>
      </c>
      <c r="D2800" s="238" t="s">
        <v>902</v>
      </c>
      <c r="H2800" s="238"/>
      <c r="I2800" s="238" t="s">
        <v>4111</v>
      </c>
      <c r="N2800" s="238">
        <v>2000</v>
      </c>
      <c r="V2800" s="238" t="s">
        <v>4171</v>
      </c>
      <c r="W2800" s="238" t="s">
        <v>4171</v>
      </c>
      <c r="AB2800" s="238" t="s">
        <v>7213</v>
      </c>
    </row>
    <row r="2801" spans="1:28" x14ac:dyDescent="0.2">
      <c r="A2801" s="238">
        <v>334126</v>
      </c>
      <c r="B2801" s="238" t="s">
        <v>2534</v>
      </c>
      <c r="C2801" s="238" t="s">
        <v>555</v>
      </c>
      <c r="D2801" s="238" t="s">
        <v>902</v>
      </c>
      <c r="H2801" s="238"/>
      <c r="I2801" s="238" t="s">
        <v>4111</v>
      </c>
      <c r="N2801" s="238">
        <v>2000</v>
      </c>
      <c r="S2801" s="238" t="s">
        <v>4171</v>
      </c>
      <c r="T2801" s="238" t="s">
        <v>4171</v>
      </c>
      <c r="U2801" s="238" t="s">
        <v>4171</v>
      </c>
      <c r="V2801" s="238" t="s">
        <v>4171</v>
      </c>
      <c r="W2801" s="238" t="s">
        <v>4171</v>
      </c>
      <c r="AB2801" s="238" t="s">
        <v>7213</v>
      </c>
    </row>
    <row r="2802" spans="1:28" x14ac:dyDescent="0.2">
      <c r="A2802" s="238">
        <v>338801</v>
      </c>
      <c r="B2802" s="238" t="s">
        <v>5008</v>
      </c>
      <c r="C2802" s="238" t="s">
        <v>1408</v>
      </c>
      <c r="D2802" s="238" t="s">
        <v>5009</v>
      </c>
      <c r="E2802" s="238" t="s">
        <v>65</v>
      </c>
      <c r="F2802" s="239">
        <v>36784</v>
      </c>
      <c r="G2802" s="238" t="s">
        <v>96</v>
      </c>
      <c r="H2802" s="238" t="s">
        <v>4110</v>
      </c>
      <c r="I2802" s="238" t="s">
        <v>4111</v>
      </c>
      <c r="J2802" s="238" t="s">
        <v>85</v>
      </c>
      <c r="K2802" s="238">
        <v>2018</v>
      </c>
      <c r="L2802" s="238" t="s">
        <v>96</v>
      </c>
      <c r="X2802" s="238" t="s">
        <v>7029</v>
      </c>
      <c r="Y2802" s="238" t="s">
        <v>5294</v>
      </c>
      <c r="Z2802" s="238" t="s">
        <v>7030</v>
      </c>
      <c r="AA2802" s="238" t="s">
        <v>5112</v>
      </c>
    </row>
    <row r="2803" spans="1:28" x14ac:dyDescent="0.2">
      <c r="A2803" s="238">
        <v>334515</v>
      </c>
      <c r="B2803" s="238" t="s">
        <v>2619</v>
      </c>
      <c r="C2803" s="238" t="s">
        <v>812</v>
      </c>
      <c r="D2803" s="238" t="s">
        <v>1185</v>
      </c>
      <c r="H2803" s="238"/>
      <c r="I2803" s="238" t="s">
        <v>4111</v>
      </c>
      <c r="N2803" s="238">
        <v>2000</v>
      </c>
      <c r="W2803" s="238" t="s">
        <v>4171</v>
      </c>
      <c r="AB2803" s="238" t="s">
        <v>7213</v>
      </c>
    </row>
    <row r="2804" spans="1:28" x14ac:dyDescent="0.2">
      <c r="A2804" s="238">
        <v>335044</v>
      </c>
      <c r="B2804" s="238" t="s">
        <v>1772</v>
      </c>
      <c r="C2804" s="238" t="s">
        <v>230</v>
      </c>
      <c r="D2804" s="238" t="s">
        <v>1185</v>
      </c>
      <c r="E2804" s="238" t="s">
        <v>66</v>
      </c>
      <c r="F2804" s="239">
        <v>33389</v>
      </c>
      <c r="G2804" s="238" t="s">
        <v>5124</v>
      </c>
      <c r="H2804" s="238" t="s">
        <v>4110</v>
      </c>
      <c r="I2804" s="238" t="s">
        <v>4111</v>
      </c>
      <c r="J2804" s="238" t="s">
        <v>87</v>
      </c>
      <c r="L2804" s="238" t="s">
        <v>94</v>
      </c>
      <c r="X2804" s="238" t="s">
        <v>5639</v>
      </c>
      <c r="Y2804" s="238" t="s">
        <v>5639</v>
      </c>
      <c r="Z2804" s="238" t="s">
        <v>5632</v>
      </c>
      <c r="AA2804" s="238" t="s">
        <v>5111</v>
      </c>
    </row>
    <row r="2805" spans="1:28" x14ac:dyDescent="0.2">
      <c r="A2805" s="238">
        <v>337742</v>
      </c>
      <c r="B2805" s="238" t="s">
        <v>3728</v>
      </c>
      <c r="C2805" s="238" t="s">
        <v>3729</v>
      </c>
      <c r="D2805" s="238" t="s">
        <v>1185</v>
      </c>
      <c r="H2805" s="238"/>
      <c r="I2805" s="238" t="s">
        <v>4111</v>
      </c>
      <c r="N2805" s="238">
        <v>2000</v>
      </c>
      <c r="V2805" s="238" t="s">
        <v>4171</v>
      </c>
      <c r="W2805" s="238" t="s">
        <v>4171</v>
      </c>
    </row>
    <row r="2806" spans="1:28" x14ac:dyDescent="0.2">
      <c r="A2806" s="238">
        <v>333933</v>
      </c>
      <c r="B2806" s="238" t="s">
        <v>2488</v>
      </c>
      <c r="C2806" s="238" t="s">
        <v>547</v>
      </c>
      <c r="D2806" s="238" t="s">
        <v>944</v>
      </c>
      <c r="H2806" s="238"/>
      <c r="I2806" s="238" t="s">
        <v>4111</v>
      </c>
      <c r="N2806" s="238">
        <v>2000</v>
      </c>
      <c r="S2806" s="238" t="s">
        <v>4171</v>
      </c>
      <c r="T2806" s="238" t="s">
        <v>4171</v>
      </c>
      <c r="U2806" s="238" t="s">
        <v>4171</v>
      </c>
      <c r="V2806" s="238" t="s">
        <v>4171</v>
      </c>
      <c r="W2806" s="238" t="s">
        <v>4171</v>
      </c>
      <c r="AB2806" s="238" t="s">
        <v>7213</v>
      </c>
    </row>
    <row r="2807" spans="1:28" x14ac:dyDescent="0.2">
      <c r="A2807" s="238">
        <v>336044</v>
      </c>
      <c r="B2807" s="238" t="s">
        <v>1216</v>
      </c>
      <c r="C2807" s="238" t="s">
        <v>198</v>
      </c>
      <c r="D2807" s="238" t="s">
        <v>944</v>
      </c>
      <c r="H2807" s="238"/>
      <c r="I2807" s="238" t="s">
        <v>4111</v>
      </c>
      <c r="N2807" s="238">
        <v>2000</v>
      </c>
      <c r="U2807" s="238" t="s">
        <v>4171</v>
      </c>
      <c r="V2807" s="238" t="s">
        <v>4171</v>
      </c>
      <c r="W2807" s="238" t="s">
        <v>4171</v>
      </c>
    </row>
    <row r="2808" spans="1:28" x14ac:dyDescent="0.2">
      <c r="A2808" s="238">
        <v>335086</v>
      </c>
      <c r="B2808" s="238" t="s">
        <v>892</v>
      </c>
      <c r="C2808" s="238" t="s">
        <v>198</v>
      </c>
      <c r="D2808" s="238" t="s">
        <v>944</v>
      </c>
      <c r="E2808" s="238" t="s">
        <v>65</v>
      </c>
      <c r="F2808" s="239">
        <v>36192</v>
      </c>
      <c r="G2808" s="238" t="s">
        <v>84</v>
      </c>
      <c r="H2808" s="238" t="s">
        <v>4110</v>
      </c>
      <c r="I2808" s="238" t="s">
        <v>4111</v>
      </c>
      <c r="J2808" s="238" t="s">
        <v>85</v>
      </c>
      <c r="L2808" s="238" t="s">
        <v>84</v>
      </c>
      <c r="X2808" s="238" t="s">
        <v>5649</v>
      </c>
      <c r="Y2808" s="238" t="s">
        <v>5649</v>
      </c>
      <c r="Z2808" s="238" t="s">
        <v>5650</v>
      </c>
      <c r="AA2808" s="238" t="s">
        <v>5193</v>
      </c>
    </row>
    <row r="2809" spans="1:28" x14ac:dyDescent="0.2">
      <c r="A2809" s="238">
        <v>329853</v>
      </c>
      <c r="B2809" s="238" t="s">
        <v>2814</v>
      </c>
      <c r="C2809" s="238" t="s">
        <v>203</v>
      </c>
      <c r="D2809" s="238" t="s">
        <v>215</v>
      </c>
      <c r="H2809" s="238"/>
      <c r="I2809" s="238" t="s">
        <v>4111</v>
      </c>
      <c r="N2809" s="238">
        <v>2000</v>
      </c>
      <c r="R2809" s="238" t="s">
        <v>4171</v>
      </c>
      <c r="T2809" s="238" t="s">
        <v>4171</v>
      </c>
      <c r="U2809" s="238" t="s">
        <v>4171</v>
      </c>
      <c r="V2809" s="238" t="s">
        <v>4171</v>
      </c>
      <c r="W2809" s="238" t="s">
        <v>4171</v>
      </c>
      <c r="AB2809" s="238" t="s">
        <v>7213</v>
      </c>
    </row>
    <row r="2810" spans="1:28" x14ac:dyDescent="0.2">
      <c r="A2810" s="238">
        <v>334426</v>
      </c>
      <c r="B2810" s="238" t="s">
        <v>4381</v>
      </c>
      <c r="C2810" s="238" t="s">
        <v>203</v>
      </c>
      <c r="D2810" s="238" t="s">
        <v>215</v>
      </c>
      <c r="H2810" s="238"/>
      <c r="I2810" s="238" t="s">
        <v>4111</v>
      </c>
      <c r="N2810" s="238">
        <v>2000</v>
      </c>
      <c r="V2810" s="238" t="s">
        <v>4171</v>
      </c>
      <c r="W2810" s="238" t="s">
        <v>4171</v>
      </c>
      <c r="AB2810" s="238" t="s">
        <v>7213</v>
      </c>
    </row>
    <row r="2811" spans="1:28" x14ac:dyDescent="0.2">
      <c r="A2811" s="238">
        <v>333365</v>
      </c>
      <c r="B2811" s="238" t="s">
        <v>1575</v>
      </c>
      <c r="C2811" s="238" t="s">
        <v>388</v>
      </c>
      <c r="D2811" s="238" t="s">
        <v>215</v>
      </c>
      <c r="E2811" s="238" t="s">
        <v>66</v>
      </c>
      <c r="F2811" s="239">
        <v>34826</v>
      </c>
      <c r="G2811" s="238" t="s">
        <v>4004</v>
      </c>
      <c r="H2811" s="238" t="s">
        <v>4110</v>
      </c>
      <c r="I2811" s="238" t="s">
        <v>4111</v>
      </c>
      <c r="J2811" s="238" t="s">
        <v>87</v>
      </c>
      <c r="L2811" s="238" t="s">
        <v>84</v>
      </c>
      <c r="X2811" s="238" t="s">
        <v>5476</v>
      </c>
      <c r="Y2811" s="238" t="s">
        <v>5476</v>
      </c>
      <c r="Z2811" s="238" t="s">
        <v>5477</v>
      </c>
      <c r="AA2811" s="238" t="s">
        <v>5478</v>
      </c>
      <c r="AB2811" s="238" t="s">
        <v>7213</v>
      </c>
    </row>
    <row r="2812" spans="1:28" x14ac:dyDescent="0.2">
      <c r="A2812" s="238">
        <v>337536</v>
      </c>
      <c r="B2812" s="238" t="s">
        <v>3634</v>
      </c>
      <c r="C2812" s="238" t="s">
        <v>2045</v>
      </c>
      <c r="D2812" s="238" t="s">
        <v>215</v>
      </c>
      <c r="H2812" s="238"/>
      <c r="I2812" s="238" t="s">
        <v>4111</v>
      </c>
      <c r="N2812" s="238">
        <v>2000</v>
      </c>
      <c r="W2812" s="238" t="s">
        <v>4171</v>
      </c>
    </row>
    <row r="2813" spans="1:28" x14ac:dyDescent="0.2">
      <c r="A2813" s="238">
        <v>332883</v>
      </c>
      <c r="B2813" s="238" t="s">
        <v>2420</v>
      </c>
      <c r="C2813" s="238" t="s">
        <v>772</v>
      </c>
      <c r="D2813" s="238" t="s">
        <v>215</v>
      </c>
      <c r="H2813" s="238"/>
      <c r="I2813" s="238" t="s">
        <v>4111</v>
      </c>
      <c r="N2813" s="238">
        <v>2000</v>
      </c>
      <c r="V2813" s="238" t="s">
        <v>4171</v>
      </c>
      <c r="W2813" s="238" t="s">
        <v>4171</v>
      </c>
    </row>
    <row r="2814" spans="1:28" x14ac:dyDescent="0.2">
      <c r="A2814" s="238">
        <v>334155</v>
      </c>
      <c r="B2814" s="238" t="s">
        <v>2542</v>
      </c>
      <c r="C2814" s="238" t="s">
        <v>245</v>
      </c>
      <c r="D2814" s="238" t="s">
        <v>215</v>
      </c>
      <c r="H2814" s="238"/>
      <c r="I2814" s="238" t="s">
        <v>4111</v>
      </c>
      <c r="N2814" s="238">
        <v>2000</v>
      </c>
      <c r="S2814" s="238" t="s">
        <v>4171</v>
      </c>
      <c r="T2814" s="238" t="s">
        <v>4171</v>
      </c>
      <c r="U2814" s="238" t="s">
        <v>4171</v>
      </c>
      <c r="V2814" s="238" t="s">
        <v>4171</v>
      </c>
      <c r="W2814" s="238" t="s">
        <v>4171</v>
      </c>
      <c r="AB2814" s="238" t="s">
        <v>7213</v>
      </c>
    </row>
    <row r="2815" spans="1:28" x14ac:dyDescent="0.2">
      <c r="A2815" s="238">
        <v>333770</v>
      </c>
      <c r="B2815" s="238" t="s">
        <v>1584</v>
      </c>
      <c r="C2815" s="238" t="s">
        <v>570</v>
      </c>
      <c r="D2815" s="238" t="s">
        <v>215</v>
      </c>
      <c r="H2815" s="238"/>
      <c r="I2815" s="238" t="s">
        <v>4111</v>
      </c>
      <c r="N2815" s="238">
        <v>2000</v>
      </c>
      <c r="S2815" s="238" t="s">
        <v>4171</v>
      </c>
      <c r="U2815" s="238" t="s">
        <v>4171</v>
      </c>
      <c r="V2815" s="238" t="s">
        <v>4171</v>
      </c>
      <c r="W2815" s="238" t="s">
        <v>4171</v>
      </c>
      <c r="AB2815" s="238" t="s">
        <v>7213</v>
      </c>
    </row>
    <row r="2816" spans="1:28" x14ac:dyDescent="0.2">
      <c r="A2816" s="238">
        <v>335171</v>
      </c>
      <c r="B2816" s="238" t="s">
        <v>2906</v>
      </c>
      <c r="C2816" s="238" t="s">
        <v>331</v>
      </c>
      <c r="D2816" s="238" t="s">
        <v>215</v>
      </c>
      <c r="H2816" s="238"/>
      <c r="I2816" s="238" t="s">
        <v>4111</v>
      </c>
      <c r="N2816" s="238">
        <v>2000</v>
      </c>
      <c r="U2816" s="238" t="s">
        <v>4171</v>
      </c>
      <c r="V2816" s="238" t="s">
        <v>4171</v>
      </c>
      <c r="W2816" s="238" t="s">
        <v>4171</v>
      </c>
    </row>
    <row r="2817" spans="1:28" x14ac:dyDescent="0.2">
      <c r="A2817" s="238">
        <v>326891</v>
      </c>
      <c r="B2817" s="238" t="s">
        <v>2277</v>
      </c>
      <c r="C2817" s="238" t="s">
        <v>230</v>
      </c>
      <c r="D2817" s="238" t="s">
        <v>215</v>
      </c>
      <c r="H2817" s="238"/>
      <c r="I2817" s="238" t="s">
        <v>4111</v>
      </c>
      <c r="N2817" s="238">
        <v>2000</v>
      </c>
      <c r="S2817" s="238" t="s">
        <v>4171</v>
      </c>
      <c r="T2817" s="238" t="s">
        <v>4171</v>
      </c>
      <c r="U2817" s="238" t="s">
        <v>4171</v>
      </c>
      <c r="V2817" s="238" t="s">
        <v>4171</v>
      </c>
      <c r="W2817" s="238" t="s">
        <v>4171</v>
      </c>
      <c r="AB2817" s="238" t="s">
        <v>7213</v>
      </c>
    </row>
    <row r="2818" spans="1:28" x14ac:dyDescent="0.2">
      <c r="A2818" s="238">
        <v>338986</v>
      </c>
      <c r="B2818" s="238" t="s">
        <v>4699</v>
      </c>
      <c r="C2818" s="238" t="s">
        <v>301</v>
      </c>
      <c r="D2818" s="238" t="s">
        <v>215</v>
      </c>
      <c r="E2818" s="238" t="s">
        <v>65</v>
      </c>
      <c r="F2818" s="239">
        <v>33899</v>
      </c>
      <c r="G2818" s="238" t="s">
        <v>4566</v>
      </c>
      <c r="H2818" s="238" t="s">
        <v>4110</v>
      </c>
      <c r="I2818" s="238" t="s">
        <v>4111</v>
      </c>
      <c r="J2818" s="238" t="s">
        <v>5335</v>
      </c>
      <c r="L2818" s="238" t="s">
        <v>98</v>
      </c>
      <c r="X2818" s="238" t="s">
        <v>5356</v>
      </c>
      <c r="Y2818" s="238" t="s">
        <v>5357</v>
      </c>
      <c r="Z2818" s="238" t="s">
        <v>5358</v>
      </c>
      <c r="AA2818" s="238" t="s">
        <v>5359</v>
      </c>
    </row>
    <row r="2819" spans="1:28" x14ac:dyDescent="0.2">
      <c r="A2819" s="238">
        <v>334448</v>
      </c>
      <c r="B2819" s="238" t="s">
        <v>2607</v>
      </c>
      <c r="C2819" s="238" t="s">
        <v>687</v>
      </c>
      <c r="D2819" s="238" t="s">
        <v>215</v>
      </c>
      <c r="H2819" s="238"/>
      <c r="I2819" s="238" t="s">
        <v>4111</v>
      </c>
      <c r="N2819" s="238">
        <v>2000</v>
      </c>
      <c r="S2819" s="238" t="s">
        <v>4171</v>
      </c>
      <c r="T2819" s="238" t="s">
        <v>4171</v>
      </c>
      <c r="U2819" s="238" t="s">
        <v>4171</v>
      </c>
      <c r="V2819" s="238" t="s">
        <v>4171</v>
      </c>
      <c r="W2819" s="238" t="s">
        <v>4171</v>
      </c>
      <c r="AB2819" s="238" t="s">
        <v>7213</v>
      </c>
    </row>
    <row r="2820" spans="1:28" x14ac:dyDescent="0.2">
      <c r="A2820" s="238">
        <v>318508</v>
      </c>
      <c r="B2820" s="238" t="s">
        <v>2705</v>
      </c>
      <c r="C2820" s="238" t="s">
        <v>794</v>
      </c>
      <c r="D2820" s="238" t="s">
        <v>215</v>
      </c>
      <c r="H2820" s="238"/>
      <c r="I2820" s="238" t="s">
        <v>4111</v>
      </c>
      <c r="N2820" s="238">
        <v>2000</v>
      </c>
      <c r="R2820" s="238" t="s">
        <v>4171</v>
      </c>
      <c r="S2820" s="238" t="s">
        <v>4171</v>
      </c>
      <c r="U2820" s="238" t="s">
        <v>4171</v>
      </c>
      <c r="V2820" s="238" t="s">
        <v>4171</v>
      </c>
      <c r="W2820" s="238" t="s">
        <v>4171</v>
      </c>
      <c r="AB2820" s="238" t="s">
        <v>7213</v>
      </c>
    </row>
    <row r="2821" spans="1:28" x14ac:dyDescent="0.2">
      <c r="A2821" s="238">
        <v>333868</v>
      </c>
      <c r="B2821" s="238" t="s">
        <v>2472</v>
      </c>
      <c r="C2821" s="238" t="s">
        <v>282</v>
      </c>
      <c r="D2821" s="238" t="s">
        <v>215</v>
      </c>
      <c r="H2821" s="238"/>
      <c r="I2821" s="238" t="s">
        <v>4111</v>
      </c>
      <c r="N2821" s="238">
        <v>2000</v>
      </c>
      <c r="S2821" s="238" t="s">
        <v>4171</v>
      </c>
      <c r="T2821" s="238" t="s">
        <v>4171</v>
      </c>
      <c r="U2821" s="238" t="s">
        <v>4171</v>
      </c>
      <c r="V2821" s="238" t="s">
        <v>4171</v>
      </c>
      <c r="W2821" s="238" t="s">
        <v>4171</v>
      </c>
      <c r="AB2821" s="238" t="s">
        <v>7213</v>
      </c>
    </row>
    <row r="2822" spans="1:28" x14ac:dyDescent="0.2">
      <c r="A2822" s="238">
        <v>338648</v>
      </c>
      <c r="B2822" s="238" t="s">
        <v>4882</v>
      </c>
      <c r="C2822" s="238" t="s">
        <v>295</v>
      </c>
      <c r="D2822" s="238" t="s">
        <v>215</v>
      </c>
      <c r="E2822" s="238" t="s">
        <v>65</v>
      </c>
      <c r="F2822" s="239">
        <v>31248</v>
      </c>
      <c r="G2822" s="238" t="s">
        <v>6710</v>
      </c>
      <c r="H2822" s="238" t="s">
        <v>4110</v>
      </c>
      <c r="I2822" s="238" t="s">
        <v>4111</v>
      </c>
      <c r="J2822" s="238" t="s">
        <v>85</v>
      </c>
      <c r="K2822" s="238">
        <v>2004</v>
      </c>
      <c r="L2822" s="238" t="s">
        <v>94</v>
      </c>
      <c r="X2822" s="238" t="s">
        <v>6711</v>
      </c>
      <c r="Y2822" s="238" t="s">
        <v>6712</v>
      </c>
      <c r="Z2822" s="238" t="s">
        <v>5358</v>
      </c>
      <c r="AA2822" s="238" t="s">
        <v>5114</v>
      </c>
    </row>
    <row r="2823" spans="1:28" x14ac:dyDescent="0.2">
      <c r="A2823" s="238">
        <v>334629</v>
      </c>
      <c r="B2823" s="238" t="s">
        <v>1190</v>
      </c>
      <c r="C2823" s="238" t="s">
        <v>471</v>
      </c>
      <c r="D2823" s="238" t="s">
        <v>215</v>
      </c>
      <c r="H2823" s="238"/>
      <c r="I2823" s="238" t="s">
        <v>4111</v>
      </c>
      <c r="N2823" s="238">
        <v>2000</v>
      </c>
      <c r="V2823" s="238" t="s">
        <v>4171</v>
      </c>
      <c r="W2823" s="238" t="s">
        <v>4171</v>
      </c>
      <c r="AB2823" s="238" t="s">
        <v>7213</v>
      </c>
    </row>
    <row r="2824" spans="1:28" x14ac:dyDescent="0.2">
      <c r="A2824" s="238">
        <v>320129</v>
      </c>
      <c r="B2824" s="238" t="s">
        <v>2223</v>
      </c>
      <c r="C2824" s="238" t="s">
        <v>634</v>
      </c>
      <c r="D2824" s="238" t="s">
        <v>215</v>
      </c>
      <c r="H2824" s="238"/>
      <c r="I2824" s="238" t="s">
        <v>4111</v>
      </c>
      <c r="N2824" s="238">
        <v>2000</v>
      </c>
      <c r="S2824" s="238" t="s">
        <v>4171</v>
      </c>
      <c r="T2824" s="238" t="s">
        <v>4171</v>
      </c>
      <c r="U2824" s="238" t="s">
        <v>4171</v>
      </c>
      <c r="V2824" s="238" t="s">
        <v>4171</v>
      </c>
      <c r="W2824" s="238" t="s">
        <v>4171</v>
      </c>
      <c r="AB2824" s="238" t="s">
        <v>7213</v>
      </c>
    </row>
    <row r="2825" spans="1:28" x14ac:dyDescent="0.2">
      <c r="A2825" s="238">
        <v>334178</v>
      </c>
      <c r="B2825" s="238" t="s">
        <v>1411</v>
      </c>
      <c r="C2825" s="238" t="s">
        <v>195</v>
      </c>
      <c r="D2825" s="238" t="s">
        <v>215</v>
      </c>
      <c r="H2825" s="238"/>
      <c r="I2825" s="238" t="s">
        <v>4111</v>
      </c>
      <c r="N2825" s="238">
        <v>2000</v>
      </c>
      <c r="S2825" s="238" t="s">
        <v>4171</v>
      </c>
      <c r="T2825" s="238" t="s">
        <v>4171</v>
      </c>
      <c r="U2825" s="238" t="s">
        <v>4171</v>
      </c>
      <c r="V2825" s="238" t="s">
        <v>4171</v>
      </c>
      <c r="W2825" s="238" t="s">
        <v>4171</v>
      </c>
      <c r="AB2825" s="238" t="s">
        <v>7213</v>
      </c>
    </row>
    <row r="2826" spans="1:28" x14ac:dyDescent="0.2">
      <c r="A2826" s="238">
        <v>333715</v>
      </c>
      <c r="B2826" s="238" t="s">
        <v>1411</v>
      </c>
      <c r="C2826" s="238" t="s">
        <v>195</v>
      </c>
      <c r="D2826" s="238" t="s">
        <v>215</v>
      </c>
      <c r="H2826" s="238"/>
      <c r="I2826" s="238" t="s">
        <v>4111</v>
      </c>
      <c r="N2826" s="238">
        <v>2000</v>
      </c>
      <c r="W2826" s="238" t="s">
        <v>4171</v>
      </c>
    </row>
    <row r="2827" spans="1:28" x14ac:dyDescent="0.2">
      <c r="A2827" s="238">
        <v>334684</v>
      </c>
      <c r="B2827" s="238" t="s">
        <v>2663</v>
      </c>
      <c r="C2827" s="238" t="s">
        <v>377</v>
      </c>
      <c r="D2827" s="238" t="s">
        <v>215</v>
      </c>
      <c r="H2827" s="238"/>
      <c r="I2827" s="238" t="s">
        <v>4111</v>
      </c>
      <c r="N2827" s="238">
        <v>2000</v>
      </c>
      <c r="S2827" s="238" t="s">
        <v>4171</v>
      </c>
      <c r="T2827" s="238" t="s">
        <v>4171</v>
      </c>
      <c r="U2827" s="238" t="s">
        <v>4171</v>
      </c>
      <c r="V2827" s="238" t="s">
        <v>4171</v>
      </c>
      <c r="W2827" s="238" t="s">
        <v>4171</v>
      </c>
      <c r="AB2827" s="238" t="s">
        <v>7213</v>
      </c>
    </row>
    <row r="2828" spans="1:28" x14ac:dyDescent="0.2">
      <c r="A2828" s="238">
        <v>336472</v>
      </c>
      <c r="B2828" s="238" t="s">
        <v>2112</v>
      </c>
      <c r="C2828" s="238" t="s">
        <v>605</v>
      </c>
      <c r="D2828" s="238" t="s">
        <v>215</v>
      </c>
      <c r="H2828" s="238"/>
      <c r="I2828" s="238" t="s">
        <v>4111</v>
      </c>
      <c r="N2828" s="238">
        <v>2000</v>
      </c>
      <c r="W2828" s="238" t="s">
        <v>4171</v>
      </c>
    </row>
    <row r="2829" spans="1:28" x14ac:dyDescent="0.2">
      <c r="A2829" s="238">
        <v>337661</v>
      </c>
      <c r="B2829" s="238" t="s">
        <v>3687</v>
      </c>
      <c r="C2829" s="238" t="s">
        <v>493</v>
      </c>
      <c r="D2829" s="238" t="s">
        <v>215</v>
      </c>
      <c r="E2829" s="238" t="s">
        <v>66</v>
      </c>
      <c r="F2829" s="239">
        <v>31691</v>
      </c>
      <c r="G2829" s="238" t="s">
        <v>4017</v>
      </c>
      <c r="H2829" s="238" t="s">
        <v>4110</v>
      </c>
      <c r="I2829" s="238" t="s">
        <v>4111</v>
      </c>
      <c r="J2829" s="238" t="s">
        <v>87</v>
      </c>
      <c r="L2829" s="238" t="s">
        <v>84</v>
      </c>
      <c r="X2829" s="238" t="s">
        <v>6239</v>
      </c>
      <c r="Y2829" s="238" t="s">
        <v>6239</v>
      </c>
      <c r="Z2829" s="238" t="s">
        <v>5879</v>
      </c>
      <c r="AA2829" s="238" t="s">
        <v>6240</v>
      </c>
    </row>
    <row r="2830" spans="1:28" x14ac:dyDescent="0.2">
      <c r="A2830" s="238">
        <v>336221</v>
      </c>
      <c r="B2830" s="238" t="s">
        <v>3218</v>
      </c>
      <c r="C2830" s="238" t="s">
        <v>665</v>
      </c>
      <c r="D2830" s="238" t="s">
        <v>215</v>
      </c>
      <c r="H2830" s="238"/>
      <c r="I2830" s="238" t="s">
        <v>4111</v>
      </c>
      <c r="N2830" s="238">
        <v>2000</v>
      </c>
      <c r="U2830" s="238" t="s">
        <v>4171</v>
      </c>
      <c r="V2830" s="238" t="s">
        <v>4171</v>
      </c>
      <c r="W2830" s="238" t="s">
        <v>4171</v>
      </c>
    </row>
    <row r="2831" spans="1:28" x14ac:dyDescent="0.2">
      <c r="A2831" s="238">
        <v>320058</v>
      </c>
      <c r="B2831" s="238" t="s">
        <v>2222</v>
      </c>
      <c r="C2831" s="238" t="s">
        <v>309</v>
      </c>
      <c r="D2831" s="238" t="s">
        <v>215</v>
      </c>
      <c r="H2831" s="238"/>
      <c r="I2831" s="238" t="s">
        <v>4111</v>
      </c>
      <c r="N2831" s="238">
        <v>2000</v>
      </c>
      <c r="S2831" s="238" t="s">
        <v>4171</v>
      </c>
      <c r="T2831" s="238" t="s">
        <v>4171</v>
      </c>
      <c r="U2831" s="238" t="s">
        <v>4171</v>
      </c>
      <c r="V2831" s="238" t="s">
        <v>4171</v>
      </c>
      <c r="W2831" s="238" t="s">
        <v>4171</v>
      </c>
      <c r="AB2831" s="238" t="s">
        <v>7213</v>
      </c>
    </row>
    <row r="2832" spans="1:28" x14ac:dyDescent="0.2">
      <c r="A2832" s="238">
        <v>331908</v>
      </c>
      <c r="B2832" s="238" t="s">
        <v>2386</v>
      </c>
      <c r="C2832" s="238" t="s">
        <v>309</v>
      </c>
      <c r="D2832" s="238" t="s">
        <v>215</v>
      </c>
      <c r="H2832" s="238"/>
      <c r="I2832" s="238" t="s">
        <v>4111</v>
      </c>
      <c r="N2832" s="238">
        <v>2000</v>
      </c>
      <c r="S2832" s="238" t="s">
        <v>4171</v>
      </c>
      <c r="T2832" s="238" t="s">
        <v>4171</v>
      </c>
      <c r="U2832" s="238" t="s">
        <v>4171</v>
      </c>
      <c r="V2832" s="238" t="s">
        <v>4171</v>
      </c>
      <c r="W2832" s="238" t="s">
        <v>4171</v>
      </c>
      <c r="AB2832" s="238" t="s">
        <v>7213</v>
      </c>
    </row>
    <row r="2833" spans="1:28" x14ac:dyDescent="0.2">
      <c r="A2833" s="238">
        <v>338151</v>
      </c>
      <c r="B2833" s="238" t="s">
        <v>3931</v>
      </c>
      <c r="C2833" s="238" t="s">
        <v>3466</v>
      </c>
      <c r="D2833" s="238" t="s">
        <v>3932</v>
      </c>
      <c r="H2833" s="238"/>
      <c r="I2833" s="238" t="s">
        <v>4111</v>
      </c>
      <c r="N2833" s="238">
        <v>2000</v>
      </c>
      <c r="W2833" s="238" t="s">
        <v>4171</v>
      </c>
    </row>
    <row r="2834" spans="1:28" x14ac:dyDescent="0.2">
      <c r="A2834" s="238">
        <v>334187</v>
      </c>
      <c r="B2834" s="238" t="s">
        <v>2549</v>
      </c>
      <c r="C2834" s="238" t="s">
        <v>330</v>
      </c>
      <c r="D2834" s="238" t="s">
        <v>359</v>
      </c>
      <c r="H2834" s="238"/>
      <c r="I2834" s="238" t="s">
        <v>4111</v>
      </c>
      <c r="N2834" s="238">
        <v>2000</v>
      </c>
      <c r="S2834" s="238" t="s">
        <v>4171</v>
      </c>
      <c r="T2834" s="238" t="s">
        <v>4171</v>
      </c>
      <c r="U2834" s="238" t="s">
        <v>4171</v>
      </c>
      <c r="V2834" s="238" t="s">
        <v>4171</v>
      </c>
      <c r="W2834" s="238" t="s">
        <v>4171</v>
      </c>
      <c r="AB2834" s="238" t="s">
        <v>7213</v>
      </c>
    </row>
    <row r="2835" spans="1:28" x14ac:dyDescent="0.2">
      <c r="A2835" s="238">
        <v>335412</v>
      </c>
      <c r="B2835" s="238" t="s">
        <v>2990</v>
      </c>
      <c r="C2835" s="238" t="s">
        <v>501</v>
      </c>
      <c r="D2835" s="238" t="s">
        <v>359</v>
      </c>
      <c r="H2835" s="238"/>
      <c r="I2835" s="238" t="s">
        <v>4111</v>
      </c>
      <c r="N2835" s="238">
        <v>2000</v>
      </c>
      <c r="U2835" s="238" t="s">
        <v>4171</v>
      </c>
      <c r="V2835" s="238" t="s">
        <v>4171</v>
      </c>
      <c r="W2835" s="238" t="s">
        <v>4171</v>
      </c>
    </row>
    <row r="2836" spans="1:28" x14ac:dyDescent="0.2">
      <c r="A2836" s="238">
        <v>332889</v>
      </c>
      <c r="B2836" s="238" t="s">
        <v>2870</v>
      </c>
      <c r="C2836" s="238" t="s">
        <v>455</v>
      </c>
      <c r="D2836" s="238" t="s">
        <v>359</v>
      </c>
      <c r="H2836" s="238"/>
      <c r="I2836" s="238" t="s">
        <v>4111</v>
      </c>
      <c r="N2836" s="238">
        <v>2000</v>
      </c>
      <c r="R2836" s="238" t="s">
        <v>4171</v>
      </c>
      <c r="S2836" s="238" t="s">
        <v>4171</v>
      </c>
      <c r="U2836" s="238" t="s">
        <v>4171</v>
      </c>
      <c r="V2836" s="238" t="s">
        <v>4171</v>
      </c>
      <c r="W2836" s="238" t="s">
        <v>4171</v>
      </c>
      <c r="AB2836" s="238" t="s">
        <v>7213</v>
      </c>
    </row>
    <row r="2837" spans="1:28" x14ac:dyDescent="0.2">
      <c r="A2837" s="238">
        <v>328613</v>
      </c>
      <c r="B2837" s="238" t="s">
        <v>2299</v>
      </c>
      <c r="C2837" s="238" t="s">
        <v>344</v>
      </c>
      <c r="D2837" s="238" t="s">
        <v>804</v>
      </c>
      <c r="H2837" s="238"/>
      <c r="I2837" s="238" t="s">
        <v>4111</v>
      </c>
      <c r="N2837" s="238">
        <v>2000</v>
      </c>
      <c r="S2837" s="238" t="s">
        <v>4171</v>
      </c>
      <c r="T2837" s="238" t="s">
        <v>4171</v>
      </c>
      <c r="U2837" s="238" t="s">
        <v>4171</v>
      </c>
      <c r="V2837" s="238" t="s">
        <v>4171</v>
      </c>
      <c r="W2837" s="238" t="s">
        <v>4171</v>
      </c>
      <c r="AB2837" s="238" t="s">
        <v>7213</v>
      </c>
    </row>
    <row r="2838" spans="1:28" x14ac:dyDescent="0.2">
      <c r="A2838" s="238">
        <v>331961</v>
      </c>
      <c r="B2838" s="238" t="s">
        <v>4273</v>
      </c>
      <c r="C2838" s="238" t="s">
        <v>608</v>
      </c>
      <c r="D2838" s="238" t="s">
        <v>4274</v>
      </c>
      <c r="H2838" s="238"/>
      <c r="I2838" s="238" t="s">
        <v>4111</v>
      </c>
      <c r="N2838" s="238">
        <v>2000</v>
      </c>
      <c r="R2838" s="238" t="s">
        <v>4171</v>
      </c>
      <c r="S2838" s="238" t="s">
        <v>4171</v>
      </c>
      <c r="T2838" s="238" t="s">
        <v>4171</v>
      </c>
      <c r="U2838" s="238" t="s">
        <v>4171</v>
      </c>
      <c r="V2838" s="238" t="s">
        <v>4171</v>
      </c>
      <c r="AB2838" s="238" t="s">
        <v>7214</v>
      </c>
    </row>
    <row r="2839" spans="1:28" x14ac:dyDescent="0.2">
      <c r="A2839" s="238">
        <v>338977</v>
      </c>
      <c r="B2839" s="238" t="s">
        <v>4698</v>
      </c>
      <c r="C2839" s="238" t="s">
        <v>1146</v>
      </c>
      <c r="D2839" s="238" t="s">
        <v>4538</v>
      </c>
      <c r="E2839" s="238" t="s">
        <v>66</v>
      </c>
      <c r="F2839" s="239">
        <v>31133</v>
      </c>
      <c r="G2839" s="238" t="s">
        <v>84</v>
      </c>
      <c r="H2839" s="238" t="s">
        <v>4110</v>
      </c>
      <c r="I2839" s="238" t="s">
        <v>4111</v>
      </c>
      <c r="J2839" s="238" t="s">
        <v>87</v>
      </c>
      <c r="K2839" s="238">
        <v>2004</v>
      </c>
      <c r="L2839" s="238" t="s">
        <v>84</v>
      </c>
      <c r="X2839" s="238" t="s">
        <v>5348</v>
      </c>
      <c r="Y2839" s="238" t="s">
        <v>5349</v>
      </c>
      <c r="Z2839" s="238" t="s">
        <v>5350</v>
      </c>
      <c r="AA2839" s="238" t="s">
        <v>5121</v>
      </c>
    </row>
    <row r="2840" spans="1:28" x14ac:dyDescent="0.2">
      <c r="A2840" s="238">
        <v>338623</v>
      </c>
      <c r="B2840" s="238" t="s">
        <v>4852</v>
      </c>
      <c r="C2840" s="238" t="s">
        <v>198</v>
      </c>
      <c r="D2840" s="238" t="s">
        <v>4538</v>
      </c>
      <c r="E2840" s="238" t="s">
        <v>65</v>
      </c>
      <c r="F2840" s="239">
        <v>28711</v>
      </c>
      <c r="G2840" s="238" t="s">
        <v>84</v>
      </c>
      <c r="H2840" s="238" t="s">
        <v>4110</v>
      </c>
      <c r="I2840" s="238" t="s">
        <v>4111</v>
      </c>
      <c r="J2840" s="238" t="s">
        <v>85</v>
      </c>
      <c r="K2840" s="238">
        <v>1996</v>
      </c>
      <c r="L2840" s="238" t="s">
        <v>84</v>
      </c>
      <c r="X2840" s="238" t="s">
        <v>6648</v>
      </c>
      <c r="Y2840" s="238" t="s">
        <v>5183</v>
      </c>
      <c r="Z2840" s="238" t="s">
        <v>6649</v>
      </c>
      <c r="AA2840" s="238" t="s">
        <v>5114</v>
      </c>
    </row>
    <row r="2841" spans="1:28" x14ac:dyDescent="0.2">
      <c r="A2841" s="238">
        <v>338658</v>
      </c>
      <c r="B2841" s="238" t="s">
        <v>4889</v>
      </c>
      <c r="C2841" s="238" t="s">
        <v>673</v>
      </c>
      <c r="D2841" s="238" t="s">
        <v>382</v>
      </c>
      <c r="E2841" s="238" t="s">
        <v>65</v>
      </c>
      <c r="F2841" s="239">
        <v>36915</v>
      </c>
      <c r="G2841" s="238" t="s">
        <v>4011</v>
      </c>
      <c r="H2841" s="238" t="s">
        <v>4110</v>
      </c>
      <c r="I2841" s="238" t="s">
        <v>4111</v>
      </c>
      <c r="J2841" s="238" t="s">
        <v>6514</v>
      </c>
      <c r="K2841" s="238">
        <v>2018</v>
      </c>
      <c r="L2841" s="238" t="s">
        <v>86</v>
      </c>
      <c r="X2841" s="238" t="s">
        <v>6726</v>
      </c>
      <c r="Y2841" s="238" t="s">
        <v>6727</v>
      </c>
      <c r="Z2841" s="238" t="s">
        <v>5949</v>
      </c>
      <c r="AA2841" s="238" t="s">
        <v>5582</v>
      </c>
    </row>
    <row r="2842" spans="1:28" x14ac:dyDescent="0.2">
      <c r="A2842" s="238">
        <v>331990</v>
      </c>
      <c r="B2842" s="238" t="s">
        <v>2854</v>
      </c>
      <c r="C2842" s="238" t="s">
        <v>782</v>
      </c>
      <c r="D2842" s="238" t="s">
        <v>382</v>
      </c>
      <c r="H2842" s="238"/>
      <c r="I2842" s="238" t="s">
        <v>4111</v>
      </c>
      <c r="N2842" s="238">
        <v>2000</v>
      </c>
      <c r="R2842" s="238" t="s">
        <v>4171</v>
      </c>
      <c r="S2842" s="238" t="s">
        <v>4171</v>
      </c>
      <c r="U2842" s="238" t="s">
        <v>4171</v>
      </c>
      <c r="V2842" s="238" t="s">
        <v>4171</v>
      </c>
      <c r="W2842" s="238" t="s">
        <v>4171</v>
      </c>
      <c r="AB2842" s="238" t="s">
        <v>7213</v>
      </c>
    </row>
    <row r="2843" spans="1:28" x14ac:dyDescent="0.2">
      <c r="A2843" s="238">
        <v>334552</v>
      </c>
      <c r="B2843" s="238" t="s">
        <v>2628</v>
      </c>
      <c r="C2843" s="238" t="s">
        <v>210</v>
      </c>
      <c r="D2843" s="238" t="s">
        <v>2629</v>
      </c>
      <c r="H2843" s="238"/>
      <c r="I2843" s="238" t="s">
        <v>4111</v>
      </c>
      <c r="N2843" s="238">
        <v>2000</v>
      </c>
      <c r="S2843" s="238" t="s">
        <v>4171</v>
      </c>
      <c r="T2843" s="238" t="s">
        <v>4171</v>
      </c>
      <c r="U2843" s="238" t="s">
        <v>4171</v>
      </c>
      <c r="V2843" s="238" t="s">
        <v>4171</v>
      </c>
      <c r="W2843" s="238" t="s">
        <v>4171</v>
      </c>
      <c r="AB2843" s="238" t="s">
        <v>7213</v>
      </c>
    </row>
    <row r="2844" spans="1:28" x14ac:dyDescent="0.2">
      <c r="A2844" s="238">
        <v>336455</v>
      </c>
      <c r="B2844" s="238" t="s">
        <v>2108</v>
      </c>
      <c r="C2844" s="238" t="s">
        <v>195</v>
      </c>
      <c r="D2844" s="238" t="s">
        <v>361</v>
      </c>
      <c r="H2844" s="238"/>
      <c r="I2844" s="238" t="s">
        <v>4111</v>
      </c>
      <c r="N2844" s="238">
        <v>2000</v>
      </c>
      <c r="V2844" s="238" t="s">
        <v>4171</v>
      </c>
      <c r="W2844" s="238" t="s">
        <v>4171</v>
      </c>
    </row>
    <row r="2845" spans="1:28" x14ac:dyDescent="0.2">
      <c r="A2845" s="238">
        <v>334236</v>
      </c>
      <c r="B2845" s="238" t="s">
        <v>1636</v>
      </c>
      <c r="C2845" s="238" t="s">
        <v>524</v>
      </c>
      <c r="D2845" s="238" t="s">
        <v>361</v>
      </c>
      <c r="H2845" s="238"/>
      <c r="I2845" s="238" t="s">
        <v>4111</v>
      </c>
      <c r="N2845" s="238">
        <v>2000</v>
      </c>
      <c r="T2845" s="238" t="s">
        <v>4171</v>
      </c>
      <c r="U2845" s="238" t="s">
        <v>4171</v>
      </c>
      <c r="V2845" s="238" t="s">
        <v>4171</v>
      </c>
      <c r="W2845" s="238" t="s">
        <v>4171</v>
      </c>
      <c r="AB2845" s="238" t="s">
        <v>7213</v>
      </c>
    </row>
    <row r="2846" spans="1:28" x14ac:dyDescent="0.2">
      <c r="A2846" s="238">
        <v>338950</v>
      </c>
      <c r="B2846" s="238" t="s">
        <v>5092</v>
      </c>
      <c r="C2846" s="238" t="s">
        <v>5093</v>
      </c>
      <c r="D2846" s="238" t="s">
        <v>893</v>
      </c>
      <c r="E2846" s="238" t="s">
        <v>65</v>
      </c>
      <c r="F2846" s="239">
        <v>35955</v>
      </c>
      <c r="G2846" s="238" t="s">
        <v>4025</v>
      </c>
      <c r="H2846" s="238" t="s">
        <v>4110</v>
      </c>
      <c r="I2846" s="238" t="s">
        <v>4111</v>
      </c>
      <c r="J2846" s="238" t="s">
        <v>5335</v>
      </c>
      <c r="L2846" s="238" t="s">
        <v>86</v>
      </c>
      <c r="X2846" s="238" t="s">
        <v>7189</v>
      </c>
      <c r="Y2846" s="238" t="s">
        <v>7189</v>
      </c>
      <c r="Z2846" s="238" t="s">
        <v>5991</v>
      </c>
      <c r="AA2846" s="238" t="s">
        <v>5478</v>
      </c>
    </row>
    <row r="2847" spans="1:28" x14ac:dyDescent="0.2">
      <c r="A2847" s="238">
        <v>335197</v>
      </c>
      <c r="B2847" s="238" t="s">
        <v>2914</v>
      </c>
      <c r="C2847" s="238" t="s">
        <v>294</v>
      </c>
      <c r="D2847" s="238" t="s">
        <v>893</v>
      </c>
      <c r="H2847" s="238"/>
      <c r="I2847" s="238" t="s">
        <v>4111</v>
      </c>
      <c r="N2847" s="238">
        <v>2000</v>
      </c>
      <c r="U2847" s="238" t="s">
        <v>4171</v>
      </c>
      <c r="V2847" s="238" t="s">
        <v>4171</v>
      </c>
      <c r="W2847" s="238" t="s">
        <v>4171</v>
      </c>
    </row>
    <row r="2848" spans="1:28" x14ac:dyDescent="0.2">
      <c r="A2848" s="238">
        <v>337986</v>
      </c>
      <c r="B2848" s="238" t="s">
        <v>1088</v>
      </c>
      <c r="C2848" s="238" t="s">
        <v>295</v>
      </c>
      <c r="D2848" s="238" t="s">
        <v>4720</v>
      </c>
      <c r="E2848" s="238" t="s">
        <v>65</v>
      </c>
      <c r="F2848" s="239">
        <v>35957</v>
      </c>
      <c r="G2848" s="238" t="s">
        <v>84</v>
      </c>
      <c r="H2848" s="238" t="s">
        <v>4110</v>
      </c>
      <c r="I2848" s="238" t="s">
        <v>4111</v>
      </c>
      <c r="J2848" s="238" t="s">
        <v>85</v>
      </c>
      <c r="L2848" s="238" t="s">
        <v>84</v>
      </c>
      <c r="X2848" s="238" t="s">
        <v>6314</v>
      </c>
      <c r="Y2848" s="238" t="s">
        <v>6314</v>
      </c>
      <c r="Z2848" s="238" t="s">
        <v>5834</v>
      </c>
      <c r="AA2848" s="238" t="s">
        <v>5111</v>
      </c>
    </row>
    <row r="2849" spans="1:28" x14ac:dyDescent="0.2">
      <c r="A2849" s="238">
        <v>325551</v>
      </c>
      <c r="B2849" s="238" t="s">
        <v>1444</v>
      </c>
      <c r="C2849" s="238" t="s">
        <v>824</v>
      </c>
      <c r="D2849" s="238" t="s">
        <v>410</v>
      </c>
      <c r="H2849" s="238"/>
      <c r="I2849" s="238" t="s">
        <v>4111</v>
      </c>
      <c r="N2849" s="238">
        <v>2000</v>
      </c>
      <c r="T2849" s="238" t="s">
        <v>4171</v>
      </c>
      <c r="U2849" s="238" t="s">
        <v>4171</v>
      </c>
      <c r="V2849" s="238" t="s">
        <v>4171</v>
      </c>
      <c r="W2849" s="238" t="s">
        <v>4171</v>
      </c>
      <c r="AB2849" s="238" t="s">
        <v>7213</v>
      </c>
    </row>
    <row r="2850" spans="1:28" x14ac:dyDescent="0.2">
      <c r="A2850" s="238">
        <v>335225</v>
      </c>
      <c r="B2850" s="238" t="s">
        <v>1810</v>
      </c>
      <c r="C2850" s="238" t="s">
        <v>840</v>
      </c>
      <c r="D2850" s="238" t="s">
        <v>1811</v>
      </c>
      <c r="H2850" s="238"/>
      <c r="I2850" s="238" t="s">
        <v>4111</v>
      </c>
      <c r="N2850" s="238">
        <v>2000</v>
      </c>
      <c r="V2850" s="238" t="s">
        <v>4171</v>
      </c>
      <c r="W2850" s="238" t="s">
        <v>4171</v>
      </c>
    </row>
    <row r="2851" spans="1:28" x14ac:dyDescent="0.2">
      <c r="A2851" s="238">
        <v>334957</v>
      </c>
      <c r="B2851" s="238" t="s">
        <v>2692</v>
      </c>
      <c r="C2851" s="238" t="s">
        <v>606</v>
      </c>
      <c r="D2851" s="238" t="s">
        <v>342</v>
      </c>
      <c r="H2851" s="238"/>
      <c r="I2851" s="238" t="s">
        <v>4111</v>
      </c>
      <c r="N2851" s="238">
        <v>2000</v>
      </c>
      <c r="S2851" s="238" t="s">
        <v>4171</v>
      </c>
      <c r="T2851" s="238" t="s">
        <v>4171</v>
      </c>
      <c r="U2851" s="238" t="s">
        <v>4171</v>
      </c>
      <c r="V2851" s="238" t="s">
        <v>4171</v>
      </c>
      <c r="W2851" s="238" t="s">
        <v>4171</v>
      </c>
      <c r="AB2851" s="238" t="s">
        <v>7213</v>
      </c>
    </row>
    <row r="2852" spans="1:28" x14ac:dyDescent="0.2">
      <c r="A2852" s="238">
        <v>337933</v>
      </c>
      <c r="B2852" s="238" t="s">
        <v>3827</v>
      </c>
      <c r="C2852" s="238" t="s">
        <v>522</v>
      </c>
      <c r="D2852" s="238" t="s">
        <v>342</v>
      </c>
      <c r="H2852" s="238"/>
      <c r="I2852" s="238" t="s">
        <v>4111</v>
      </c>
      <c r="N2852" s="238">
        <v>2000</v>
      </c>
      <c r="V2852" s="238" t="s">
        <v>4171</v>
      </c>
      <c r="W2852" s="238" t="s">
        <v>4171</v>
      </c>
    </row>
    <row r="2853" spans="1:28" x14ac:dyDescent="0.2">
      <c r="A2853" s="238">
        <v>338588</v>
      </c>
      <c r="B2853" s="238" t="s">
        <v>4825</v>
      </c>
      <c r="C2853" s="238" t="s">
        <v>267</v>
      </c>
      <c r="D2853" s="238" t="s">
        <v>342</v>
      </c>
      <c r="E2853" s="238" t="s">
        <v>66</v>
      </c>
      <c r="F2853" s="239">
        <v>29129</v>
      </c>
      <c r="G2853" s="238" t="s">
        <v>4064</v>
      </c>
      <c r="H2853" s="238" t="s">
        <v>4110</v>
      </c>
      <c r="I2853" s="238" t="s">
        <v>4111</v>
      </c>
      <c r="J2853" s="238" t="s">
        <v>87</v>
      </c>
      <c r="K2853" s="238">
        <v>2021</v>
      </c>
      <c r="L2853" s="238" t="s">
        <v>84</v>
      </c>
      <c r="X2853" s="238" t="s">
        <v>6575</v>
      </c>
      <c r="Y2853" s="238" t="s">
        <v>5545</v>
      </c>
      <c r="Z2853" s="238" t="s">
        <v>5834</v>
      </c>
      <c r="AA2853" s="238" t="s">
        <v>5123</v>
      </c>
    </row>
    <row r="2854" spans="1:28" x14ac:dyDescent="0.2">
      <c r="A2854" s="238">
        <v>334008</v>
      </c>
      <c r="B2854" s="238" t="s">
        <v>1609</v>
      </c>
      <c r="C2854" s="238" t="s">
        <v>1610</v>
      </c>
      <c r="D2854" s="238" t="s">
        <v>342</v>
      </c>
      <c r="H2854" s="238"/>
      <c r="I2854" s="238" t="s">
        <v>4111</v>
      </c>
      <c r="N2854" s="238">
        <v>2000</v>
      </c>
      <c r="S2854" s="238" t="s">
        <v>4171</v>
      </c>
      <c r="U2854" s="238" t="s">
        <v>4171</v>
      </c>
      <c r="V2854" s="238" t="s">
        <v>4171</v>
      </c>
      <c r="W2854" s="238" t="s">
        <v>4171</v>
      </c>
      <c r="AB2854" s="238" t="s">
        <v>7213</v>
      </c>
    </row>
    <row r="2855" spans="1:28" x14ac:dyDescent="0.2">
      <c r="A2855" s="238">
        <v>338852</v>
      </c>
      <c r="B2855" s="238" t="s">
        <v>5052</v>
      </c>
      <c r="C2855" s="238" t="s">
        <v>195</v>
      </c>
      <c r="D2855" s="238" t="s">
        <v>342</v>
      </c>
      <c r="E2855" s="238" t="s">
        <v>65</v>
      </c>
      <c r="F2855" s="239">
        <v>32358</v>
      </c>
      <c r="G2855" s="238" t="s">
        <v>94</v>
      </c>
      <c r="H2855" s="238" t="s">
        <v>4110</v>
      </c>
      <c r="I2855" s="238" t="s">
        <v>4111</v>
      </c>
      <c r="J2855" s="238" t="s">
        <v>87</v>
      </c>
      <c r="K2855" s="238">
        <v>2006</v>
      </c>
      <c r="L2855" s="238" t="s">
        <v>94</v>
      </c>
      <c r="X2855" s="238" t="s">
        <v>7118</v>
      </c>
      <c r="Y2855" s="238" t="s">
        <v>6548</v>
      </c>
      <c r="Z2855" s="238" t="s">
        <v>5984</v>
      </c>
      <c r="AA2855" s="238" t="s">
        <v>5123</v>
      </c>
    </row>
    <row r="2856" spans="1:28" x14ac:dyDescent="0.2">
      <c r="A2856" s="238">
        <v>336333</v>
      </c>
      <c r="B2856" s="238" t="s">
        <v>3256</v>
      </c>
      <c r="C2856" s="238" t="s">
        <v>336</v>
      </c>
      <c r="D2856" s="238" t="s">
        <v>675</v>
      </c>
      <c r="H2856" s="238"/>
      <c r="I2856" s="238" t="s">
        <v>4111</v>
      </c>
      <c r="N2856" s="238">
        <v>2000</v>
      </c>
      <c r="U2856" s="238" t="s">
        <v>4171</v>
      </c>
      <c r="V2856" s="238" t="s">
        <v>4171</v>
      </c>
      <c r="W2856" s="238" t="s">
        <v>4171</v>
      </c>
    </row>
    <row r="2857" spans="1:28" x14ac:dyDescent="0.2">
      <c r="A2857" s="238">
        <v>338720</v>
      </c>
      <c r="B2857" s="238" t="s">
        <v>4671</v>
      </c>
      <c r="C2857" s="238" t="s">
        <v>555</v>
      </c>
      <c r="D2857" s="238" t="s">
        <v>4672</v>
      </c>
      <c r="E2857" s="238" t="s">
        <v>66</v>
      </c>
      <c r="F2857" s="239">
        <v>33103</v>
      </c>
      <c r="G2857" s="238" t="s">
        <v>84</v>
      </c>
      <c r="H2857" s="238" t="s">
        <v>4110</v>
      </c>
      <c r="I2857" s="238" t="s">
        <v>4111</v>
      </c>
      <c r="J2857" s="238" t="s">
        <v>87</v>
      </c>
      <c r="K2857" s="238">
        <v>2016</v>
      </c>
      <c r="L2857" s="238" t="s">
        <v>86</v>
      </c>
      <c r="X2857" s="238" t="s">
        <v>5264</v>
      </c>
      <c r="Y2857" s="238" t="s">
        <v>5265</v>
      </c>
      <c r="Z2857" s="238" t="s">
        <v>5266</v>
      </c>
      <c r="AA2857" s="238" t="s">
        <v>5123</v>
      </c>
    </row>
    <row r="2858" spans="1:28" x14ac:dyDescent="0.2">
      <c r="A2858" s="238">
        <v>323660</v>
      </c>
      <c r="B2858" s="238" t="s">
        <v>1434</v>
      </c>
      <c r="C2858" s="238" t="s">
        <v>195</v>
      </c>
      <c r="D2858" s="238" t="s">
        <v>1435</v>
      </c>
      <c r="H2858" s="238"/>
      <c r="I2858" s="238" t="s">
        <v>4111</v>
      </c>
      <c r="N2858" s="238">
        <v>2000</v>
      </c>
      <c r="S2858" s="238" t="s">
        <v>4171</v>
      </c>
      <c r="U2858" s="238" t="s">
        <v>4171</v>
      </c>
      <c r="V2858" s="238" t="s">
        <v>4171</v>
      </c>
      <c r="W2858" s="238" t="s">
        <v>4171</v>
      </c>
      <c r="AB2858" s="238" t="s">
        <v>7213</v>
      </c>
    </row>
    <row r="2859" spans="1:28" x14ac:dyDescent="0.2">
      <c r="A2859" s="238">
        <v>334177</v>
      </c>
      <c r="B2859" s="238" t="s">
        <v>2544</v>
      </c>
      <c r="C2859" s="238" t="s">
        <v>2545</v>
      </c>
      <c r="D2859" s="238" t="s">
        <v>2546</v>
      </c>
      <c r="H2859" s="238"/>
      <c r="I2859" s="238" t="s">
        <v>4111</v>
      </c>
      <c r="N2859" s="238">
        <v>2000</v>
      </c>
      <c r="S2859" s="238" t="s">
        <v>4171</v>
      </c>
      <c r="T2859" s="238" t="s">
        <v>4171</v>
      </c>
      <c r="U2859" s="238" t="s">
        <v>4171</v>
      </c>
      <c r="V2859" s="238" t="s">
        <v>4171</v>
      </c>
      <c r="W2859" s="238" t="s">
        <v>4171</v>
      </c>
      <c r="AB2859" s="238" t="s">
        <v>7213</v>
      </c>
    </row>
    <row r="2860" spans="1:28" x14ac:dyDescent="0.2">
      <c r="A2860" s="238">
        <v>315144</v>
      </c>
      <c r="B2860" s="238" t="s">
        <v>765</v>
      </c>
      <c r="C2860" s="238" t="s">
        <v>245</v>
      </c>
      <c r="D2860" s="238" t="s">
        <v>505</v>
      </c>
      <c r="H2860" s="238"/>
      <c r="I2860" s="238" t="s">
        <v>4111</v>
      </c>
      <c r="N2860" s="238">
        <v>2000</v>
      </c>
      <c r="R2860" s="238" t="s">
        <v>4171</v>
      </c>
      <c r="S2860" s="238" t="s">
        <v>4171</v>
      </c>
      <c r="U2860" s="238" t="s">
        <v>4171</v>
      </c>
      <c r="V2860" s="238" t="s">
        <v>4171</v>
      </c>
      <c r="W2860" s="238" t="s">
        <v>4171</v>
      </c>
      <c r="AB2860" s="238" t="s">
        <v>7213</v>
      </c>
    </row>
    <row r="2861" spans="1:28" x14ac:dyDescent="0.2">
      <c r="A2861" s="238">
        <v>335522</v>
      </c>
      <c r="B2861" s="238" t="s">
        <v>3020</v>
      </c>
      <c r="C2861" s="238" t="s">
        <v>245</v>
      </c>
      <c r="D2861" s="238" t="s">
        <v>505</v>
      </c>
      <c r="H2861" s="238"/>
      <c r="I2861" s="238" t="s">
        <v>4111</v>
      </c>
      <c r="N2861" s="238">
        <v>2000</v>
      </c>
      <c r="U2861" s="238" t="s">
        <v>4171</v>
      </c>
      <c r="V2861" s="238" t="s">
        <v>4171</v>
      </c>
      <c r="W2861" s="238" t="s">
        <v>4171</v>
      </c>
    </row>
    <row r="2862" spans="1:28" x14ac:dyDescent="0.2">
      <c r="A2862" s="238">
        <v>308651</v>
      </c>
      <c r="B2862" s="238" t="s">
        <v>2700</v>
      </c>
      <c r="C2862" s="238" t="s">
        <v>547</v>
      </c>
      <c r="D2862" s="238" t="s">
        <v>505</v>
      </c>
      <c r="H2862" s="238"/>
      <c r="I2862" s="238" t="s">
        <v>4111</v>
      </c>
      <c r="N2862" s="238">
        <v>2000</v>
      </c>
      <c r="R2862" s="238" t="s">
        <v>4171</v>
      </c>
      <c r="S2862" s="238" t="s">
        <v>4171</v>
      </c>
      <c r="U2862" s="238" t="s">
        <v>4171</v>
      </c>
      <c r="V2862" s="238" t="s">
        <v>4171</v>
      </c>
      <c r="W2862" s="238" t="s">
        <v>4171</v>
      </c>
      <c r="AB2862" s="238" t="s">
        <v>7213</v>
      </c>
    </row>
    <row r="2863" spans="1:28" x14ac:dyDescent="0.2">
      <c r="A2863" s="238">
        <v>322338</v>
      </c>
      <c r="B2863" s="238" t="s">
        <v>2238</v>
      </c>
      <c r="C2863" s="238" t="s">
        <v>198</v>
      </c>
      <c r="D2863" s="238" t="s">
        <v>505</v>
      </c>
      <c r="H2863" s="238"/>
      <c r="I2863" s="238" t="s">
        <v>4111</v>
      </c>
      <c r="N2863" s="238">
        <v>2000</v>
      </c>
      <c r="S2863" s="238" t="s">
        <v>4171</v>
      </c>
      <c r="T2863" s="238" t="s">
        <v>4171</v>
      </c>
      <c r="U2863" s="238" t="s">
        <v>4171</v>
      </c>
      <c r="V2863" s="238" t="s">
        <v>4171</v>
      </c>
      <c r="W2863" s="238" t="s">
        <v>4171</v>
      </c>
      <c r="AB2863" s="238" t="s">
        <v>7213</v>
      </c>
    </row>
    <row r="2864" spans="1:28" x14ac:dyDescent="0.2">
      <c r="A2864" s="238">
        <v>331726</v>
      </c>
      <c r="B2864" s="238" t="s">
        <v>4239</v>
      </c>
      <c r="C2864" s="238" t="s">
        <v>198</v>
      </c>
      <c r="D2864" s="238" t="s">
        <v>505</v>
      </c>
      <c r="H2864" s="238"/>
      <c r="I2864" s="238" t="s">
        <v>4111</v>
      </c>
      <c r="N2864" s="238">
        <v>2000</v>
      </c>
      <c r="AB2864" s="238" t="s">
        <v>7214</v>
      </c>
    </row>
    <row r="2865" spans="1:28" x14ac:dyDescent="0.2">
      <c r="A2865" s="238">
        <v>316565</v>
      </c>
      <c r="B2865" s="238" t="s">
        <v>504</v>
      </c>
      <c r="C2865" s="238" t="s">
        <v>195</v>
      </c>
      <c r="D2865" s="238" t="s">
        <v>505</v>
      </c>
      <c r="H2865" s="238"/>
      <c r="I2865" s="238" t="s">
        <v>4111</v>
      </c>
      <c r="N2865" s="238">
        <v>2000</v>
      </c>
      <c r="U2865" s="238" t="s">
        <v>4171</v>
      </c>
      <c r="V2865" s="238" t="s">
        <v>4171</v>
      </c>
      <c r="W2865" s="238" t="s">
        <v>4171</v>
      </c>
      <c r="AB2865" s="238" t="s">
        <v>7213</v>
      </c>
    </row>
    <row r="2866" spans="1:28" x14ac:dyDescent="0.2">
      <c r="A2866" s="238">
        <v>338325</v>
      </c>
      <c r="B2866" s="238" t="s">
        <v>3992</v>
      </c>
      <c r="C2866" s="238" t="s">
        <v>195</v>
      </c>
      <c r="D2866" s="238" t="s">
        <v>505</v>
      </c>
      <c r="H2866" s="238"/>
      <c r="I2866" s="238" t="s">
        <v>4111</v>
      </c>
      <c r="N2866" s="238">
        <v>2000</v>
      </c>
      <c r="V2866" s="238" t="s">
        <v>4171</v>
      </c>
      <c r="W2866" s="238" t="s">
        <v>4171</v>
      </c>
    </row>
    <row r="2867" spans="1:28" x14ac:dyDescent="0.2">
      <c r="A2867" s="238">
        <v>330517</v>
      </c>
      <c r="B2867" s="238" t="s">
        <v>1752</v>
      </c>
      <c r="C2867" s="238" t="s">
        <v>292</v>
      </c>
      <c r="D2867" s="238" t="s">
        <v>505</v>
      </c>
      <c r="H2867" s="238"/>
      <c r="I2867" s="238" t="s">
        <v>4111</v>
      </c>
      <c r="N2867" s="238">
        <v>2000</v>
      </c>
      <c r="R2867" s="238" t="s">
        <v>4171</v>
      </c>
      <c r="U2867" s="238" t="s">
        <v>4171</v>
      </c>
      <c r="V2867" s="238" t="s">
        <v>4171</v>
      </c>
      <c r="W2867" s="238" t="s">
        <v>4171</v>
      </c>
      <c r="AB2867" s="238" t="s">
        <v>7213</v>
      </c>
    </row>
    <row r="2868" spans="1:28" x14ac:dyDescent="0.2">
      <c r="A2868" s="238">
        <v>337990</v>
      </c>
      <c r="B2868" s="238" t="s">
        <v>3483</v>
      </c>
      <c r="C2868" s="238" t="s">
        <v>894</v>
      </c>
      <c r="D2868" s="238" t="s">
        <v>1048</v>
      </c>
      <c r="H2868" s="238"/>
      <c r="I2868" s="238" t="s">
        <v>4111</v>
      </c>
      <c r="N2868" s="238">
        <v>2000</v>
      </c>
      <c r="W2868" s="238" t="s">
        <v>4171</v>
      </c>
    </row>
    <row r="2869" spans="1:28" x14ac:dyDescent="0.2">
      <c r="A2869" s="238">
        <v>336528</v>
      </c>
      <c r="B2869" s="238" t="s">
        <v>3311</v>
      </c>
      <c r="C2869" s="238" t="s">
        <v>503</v>
      </c>
      <c r="D2869" s="238" t="s">
        <v>1048</v>
      </c>
      <c r="H2869" s="238"/>
      <c r="I2869" s="238" t="s">
        <v>4111</v>
      </c>
      <c r="N2869" s="238">
        <v>2000</v>
      </c>
      <c r="U2869" s="238" t="s">
        <v>4171</v>
      </c>
      <c r="V2869" s="238" t="s">
        <v>4171</v>
      </c>
      <c r="W2869" s="238" t="s">
        <v>4171</v>
      </c>
    </row>
    <row r="2870" spans="1:28" x14ac:dyDescent="0.2">
      <c r="A2870" s="238">
        <v>338694</v>
      </c>
      <c r="B2870" s="238" t="s">
        <v>4918</v>
      </c>
      <c r="C2870" s="238" t="s">
        <v>562</v>
      </c>
      <c r="D2870" s="238" t="s">
        <v>1048</v>
      </c>
      <c r="E2870" s="238" t="s">
        <v>65</v>
      </c>
      <c r="F2870" s="239">
        <v>35513</v>
      </c>
      <c r="G2870" s="238" t="s">
        <v>4002</v>
      </c>
      <c r="H2870" s="238" t="s">
        <v>4110</v>
      </c>
      <c r="I2870" s="238" t="s">
        <v>4111</v>
      </c>
      <c r="J2870" s="238" t="s">
        <v>87</v>
      </c>
      <c r="K2870" s="238">
        <v>2015</v>
      </c>
      <c r="L2870" s="238" t="s">
        <v>94</v>
      </c>
      <c r="X2870" s="238" t="s">
        <v>6804</v>
      </c>
      <c r="Y2870" s="238" t="s">
        <v>6805</v>
      </c>
      <c r="Z2870" s="238" t="s">
        <v>5108</v>
      </c>
      <c r="AA2870" s="238" t="s">
        <v>6806</v>
      </c>
    </row>
    <row r="2871" spans="1:28" x14ac:dyDescent="0.2">
      <c r="A2871" s="238">
        <v>332064</v>
      </c>
      <c r="B2871" s="238" t="s">
        <v>4292</v>
      </c>
      <c r="C2871" s="238" t="s">
        <v>578</v>
      </c>
      <c r="D2871" s="238" t="s">
        <v>1048</v>
      </c>
      <c r="H2871" s="238"/>
      <c r="I2871" s="238" t="s">
        <v>4111</v>
      </c>
      <c r="N2871" s="238">
        <v>2000</v>
      </c>
      <c r="V2871" s="238" t="s">
        <v>4171</v>
      </c>
      <c r="W2871" s="238" t="s">
        <v>4171</v>
      </c>
      <c r="AB2871" s="238" t="s">
        <v>7213</v>
      </c>
    </row>
    <row r="2872" spans="1:28" x14ac:dyDescent="0.2">
      <c r="A2872" s="238">
        <v>325375</v>
      </c>
      <c r="B2872" s="238" t="s">
        <v>1443</v>
      </c>
      <c r="C2872" s="238" t="s">
        <v>299</v>
      </c>
      <c r="D2872" s="238" t="s">
        <v>4434</v>
      </c>
      <c r="E2872" s="238" t="s">
        <v>65</v>
      </c>
      <c r="F2872" s="239">
        <v>31848</v>
      </c>
      <c r="G2872" s="238" t="s">
        <v>84</v>
      </c>
      <c r="H2872" s="238" t="s">
        <v>4110</v>
      </c>
      <c r="I2872" s="238" t="s">
        <v>4111</v>
      </c>
      <c r="J2872" s="238" t="s">
        <v>87</v>
      </c>
      <c r="L2872" s="238" t="s">
        <v>84</v>
      </c>
      <c r="X2872" s="238" t="s">
        <v>5414</v>
      </c>
      <c r="Y2872" s="238" t="s">
        <v>5414</v>
      </c>
      <c r="Z2872" s="238" t="s">
        <v>5415</v>
      </c>
      <c r="AA2872" s="238" t="s">
        <v>5416</v>
      </c>
      <c r="AB2872" s="238" t="s">
        <v>7213</v>
      </c>
    </row>
    <row r="2873" spans="1:28" x14ac:dyDescent="0.2">
      <c r="A2873" s="238">
        <v>335926</v>
      </c>
      <c r="B2873" s="238" t="s">
        <v>3131</v>
      </c>
      <c r="C2873" s="238" t="s">
        <v>522</v>
      </c>
      <c r="D2873" s="238" t="s">
        <v>483</v>
      </c>
      <c r="H2873" s="238"/>
      <c r="I2873" s="238" t="s">
        <v>4111</v>
      </c>
      <c r="N2873" s="238">
        <v>2000</v>
      </c>
      <c r="U2873" s="238" t="s">
        <v>4171</v>
      </c>
      <c r="V2873" s="238" t="s">
        <v>4171</v>
      </c>
      <c r="W2873" s="238" t="s">
        <v>4171</v>
      </c>
    </row>
    <row r="2874" spans="1:28" x14ac:dyDescent="0.2">
      <c r="A2874" s="238">
        <v>338825</v>
      </c>
      <c r="B2874" s="238" t="s">
        <v>4688</v>
      </c>
      <c r="C2874" s="238" t="s">
        <v>267</v>
      </c>
      <c r="D2874" s="238" t="s">
        <v>483</v>
      </c>
      <c r="E2874" s="238" t="s">
        <v>66</v>
      </c>
      <c r="F2874" s="239">
        <v>36293</v>
      </c>
      <c r="G2874" s="238" t="s">
        <v>5319</v>
      </c>
      <c r="H2874" s="238" t="s">
        <v>4110</v>
      </c>
      <c r="I2874" s="238" t="s">
        <v>4111</v>
      </c>
      <c r="J2874" s="238" t="s">
        <v>85</v>
      </c>
      <c r="K2874" s="238">
        <v>2017</v>
      </c>
      <c r="L2874" s="238" t="s">
        <v>84</v>
      </c>
      <c r="X2874" s="238" t="s">
        <v>5320</v>
      </c>
      <c r="AA2874" s="238" t="s">
        <v>5130</v>
      </c>
    </row>
    <row r="2875" spans="1:28" x14ac:dyDescent="0.2">
      <c r="A2875" s="238">
        <v>333819</v>
      </c>
      <c r="B2875" s="238" t="s">
        <v>1339</v>
      </c>
      <c r="C2875" s="238" t="s">
        <v>624</v>
      </c>
      <c r="D2875" s="238" t="s">
        <v>483</v>
      </c>
      <c r="H2875" s="238"/>
      <c r="I2875" s="238" t="s">
        <v>4111</v>
      </c>
      <c r="N2875" s="238">
        <v>2000</v>
      </c>
      <c r="V2875" s="238" t="s">
        <v>4171</v>
      </c>
      <c r="W2875" s="238" t="s">
        <v>4171</v>
      </c>
      <c r="AB2875" s="238" t="s">
        <v>7213</v>
      </c>
    </row>
    <row r="2876" spans="1:28" x14ac:dyDescent="0.2">
      <c r="A2876" s="238">
        <v>334562</v>
      </c>
      <c r="B2876" s="238" t="s">
        <v>2633</v>
      </c>
      <c r="C2876" s="238" t="s">
        <v>679</v>
      </c>
      <c r="D2876" s="238" t="s">
        <v>483</v>
      </c>
      <c r="H2876" s="238"/>
      <c r="I2876" s="238" t="s">
        <v>4111</v>
      </c>
      <c r="N2876" s="238">
        <v>2000</v>
      </c>
      <c r="S2876" s="238" t="s">
        <v>4171</v>
      </c>
      <c r="T2876" s="238" t="s">
        <v>4171</v>
      </c>
      <c r="U2876" s="238" t="s">
        <v>4171</v>
      </c>
      <c r="V2876" s="238" t="s">
        <v>4171</v>
      </c>
      <c r="W2876" s="238" t="s">
        <v>4171</v>
      </c>
      <c r="AB2876" s="238" t="s">
        <v>7213</v>
      </c>
    </row>
    <row r="2877" spans="1:28" x14ac:dyDescent="0.2">
      <c r="A2877" s="238">
        <v>337353</v>
      </c>
      <c r="B2877" s="238" t="s">
        <v>3544</v>
      </c>
      <c r="C2877" s="238" t="s">
        <v>3490</v>
      </c>
      <c r="D2877" s="238" t="s">
        <v>483</v>
      </c>
      <c r="H2877" s="238"/>
      <c r="I2877" s="238" t="s">
        <v>4111</v>
      </c>
      <c r="N2877" s="238">
        <v>2000</v>
      </c>
      <c r="V2877" s="238" t="s">
        <v>4171</v>
      </c>
      <c r="W2877" s="238" t="s">
        <v>4171</v>
      </c>
    </row>
    <row r="2878" spans="1:28" x14ac:dyDescent="0.2">
      <c r="A2878" s="238">
        <v>338516</v>
      </c>
      <c r="B2878" s="238" t="s">
        <v>4764</v>
      </c>
      <c r="C2878" s="238" t="s">
        <v>4765</v>
      </c>
      <c r="D2878" s="238" t="s">
        <v>483</v>
      </c>
      <c r="E2878" s="238" t="s">
        <v>65</v>
      </c>
      <c r="F2878" s="239">
        <v>33253</v>
      </c>
      <c r="G2878" s="238" t="s">
        <v>84</v>
      </c>
      <c r="H2878" s="238" t="s">
        <v>4110</v>
      </c>
      <c r="I2878" s="238" t="s">
        <v>4111</v>
      </c>
      <c r="J2878" s="238" t="s">
        <v>85</v>
      </c>
      <c r="K2878" s="238">
        <v>2008</v>
      </c>
      <c r="L2878" s="238" t="s">
        <v>84</v>
      </c>
      <c r="X2878" s="238" t="s">
        <v>6422</v>
      </c>
      <c r="Y2878" s="238" t="s">
        <v>6423</v>
      </c>
      <c r="Z2878" s="238" t="s">
        <v>5415</v>
      </c>
      <c r="AA2878" s="238" t="s">
        <v>6424</v>
      </c>
    </row>
    <row r="2879" spans="1:28" x14ac:dyDescent="0.2">
      <c r="A2879" s="238">
        <v>336706</v>
      </c>
      <c r="B2879" s="238" t="s">
        <v>3355</v>
      </c>
      <c r="C2879" s="238" t="s">
        <v>373</v>
      </c>
      <c r="D2879" s="238" t="s">
        <v>483</v>
      </c>
      <c r="H2879" s="238"/>
      <c r="I2879" s="238" t="s">
        <v>4111</v>
      </c>
      <c r="N2879" s="238">
        <v>2000</v>
      </c>
      <c r="U2879" s="238" t="s">
        <v>4171</v>
      </c>
      <c r="V2879" s="238" t="s">
        <v>4171</v>
      </c>
      <c r="W2879" s="238" t="s">
        <v>4171</v>
      </c>
    </row>
    <row r="2880" spans="1:28" x14ac:dyDescent="0.2">
      <c r="A2880" s="238">
        <v>337876</v>
      </c>
      <c r="B2880" s="238" t="s">
        <v>3796</v>
      </c>
      <c r="C2880" s="238" t="s">
        <v>230</v>
      </c>
      <c r="D2880" s="238" t="s">
        <v>822</v>
      </c>
      <c r="H2880" s="238"/>
      <c r="I2880" s="238" t="s">
        <v>4111</v>
      </c>
      <c r="N2880" s="238">
        <v>2000</v>
      </c>
      <c r="V2880" s="238" t="s">
        <v>4171</v>
      </c>
      <c r="W2880" s="238" t="s">
        <v>4171</v>
      </c>
    </row>
    <row r="2881" spans="1:28" x14ac:dyDescent="0.2">
      <c r="A2881" s="238">
        <v>336999</v>
      </c>
      <c r="B2881" s="238" t="s">
        <v>3413</v>
      </c>
      <c r="C2881" s="238" t="s">
        <v>203</v>
      </c>
      <c r="D2881" s="238" t="s">
        <v>197</v>
      </c>
      <c r="H2881" s="238"/>
      <c r="I2881" s="238" t="s">
        <v>4111</v>
      </c>
      <c r="N2881" s="238">
        <v>2000</v>
      </c>
      <c r="U2881" s="238" t="s">
        <v>4171</v>
      </c>
      <c r="V2881" s="238" t="s">
        <v>4171</v>
      </c>
      <c r="W2881" s="238" t="s">
        <v>4171</v>
      </c>
    </row>
    <row r="2882" spans="1:28" x14ac:dyDescent="0.2">
      <c r="A2882" s="238">
        <v>335931</v>
      </c>
      <c r="B2882" s="238" t="s">
        <v>1974</v>
      </c>
      <c r="C2882" s="238" t="s">
        <v>203</v>
      </c>
      <c r="D2882" s="238" t="s">
        <v>197</v>
      </c>
      <c r="H2882" s="238"/>
      <c r="I2882" s="238" t="s">
        <v>4111</v>
      </c>
      <c r="N2882" s="238">
        <v>2000</v>
      </c>
      <c r="W2882" s="238" t="s">
        <v>4171</v>
      </c>
    </row>
    <row r="2883" spans="1:28" x14ac:dyDescent="0.2">
      <c r="A2883" s="238">
        <v>337771</v>
      </c>
      <c r="B2883" s="238" t="s">
        <v>3748</v>
      </c>
      <c r="C2883" s="238" t="s">
        <v>203</v>
      </c>
      <c r="D2883" s="238" t="s">
        <v>197</v>
      </c>
      <c r="E2883" s="238" t="s">
        <v>66</v>
      </c>
      <c r="F2883" s="239">
        <v>35249</v>
      </c>
      <c r="G2883" s="238" t="s">
        <v>5124</v>
      </c>
      <c r="H2883" s="238" t="s">
        <v>4110</v>
      </c>
      <c r="I2883" s="238" t="s">
        <v>4111</v>
      </c>
      <c r="J2883" s="238" t="s">
        <v>87</v>
      </c>
      <c r="L2883" s="238" t="s">
        <v>86</v>
      </c>
      <c r="X2883" s="238" t="s">
        <v>6265</v>
      </c>
      <c r="Y2883" s="238" t="s">
        <v>6265</v>
      </c>
      <c r="Z2883" s="238" t="s">
        <v>6266</v>
      </c>
      <c r="AA2883" s="238" t="s">
        <v>5499</v>
      </c>
    </row>
    <row r="2884" spans="1:28" x14ac:dyDescent="0.2">
      <c r="A2884" s="238">
        <v>333143</v>
      </c>
      <c r="B2884" s="238" t="s">
        <v>1102</v>
      </c>
      <c r="C2884" s="238" t="s">
        <v>4711</v>
      </c>
      <c r="D2884" s="238" t="s">
        <v>197</v>
      </c>
      <c r="H2884" s="238"/>
      <c r="I2884" s="238" t="s">
        <v>4111</v>
      </c>
      <c r="N2884" s="238">
        <v>2000</v>
      </c>
      <c r="W2884" s="238" t="s">
        <v>4171</v>
      </c>
    </row>
    <row r="2885" spans="1:28" x14ac:dyDescent="0.2">
      <c r="A2885" s="238">
        <v>329662</v>
      </c>
      <c r="B2885" s="238" t="s">
        <v>1738</v>
      </c>
      <c r="C2885" s="238" t="s">
        <v>1739</v>
      </c>
      <c r="D2885" s="238" t="s">
        <v>197</v>
      </c>
      <c r="H2885" s="238"/>
      <c r="I2885" s="238" t="s">
        <v>4111</v>
      </c>
      <c r="N2885" s="238">
        <v>2000</v>
      </c>
      <c r="R2885" s="238" t="s">
        <v>4171</v>
      </c>
      <c r="U2885" s="238" t="s">
        <v>4171</v>
      </c>
      <c r="V2885" s="238" t="s">
        <v>4171</v>
      </c>
      <c r="W2885" s="238" t="s">
        <v>4171</v>
      </c>
      <c r="AB2885" s="238" t="s">
        <v>7213</v>
      </c>
    </row>
    <row r="2886" spans="1:28" x14ac:dyDescent="0.2">
      <c r="A2886" s="238">
        <v>330928</v>
      </c>
      <c r="B2886" s="238" t="s">
        <v>4493</v>
      </c>
      <c r="C2886" s="238" t="s">
        <v>349</v>
      </c>
      <c r="D2886" s="238" t="s">
        <v>197</v>
      </c>
      <c r="H2886" s="238"/>
      <c r="I2886" s="238" t="s">
        <v>4111</v>
      </c>
      <c r="N2886" s="238">
        <v>2000</v>
      </c>
      <c r="AB2886" s="238" t="s">
        <v>7214</v>
      </c>
    </row>
    <row r="2887" spans="1:28" x14ac:dyDescent="0.2">
      <c r="A2887" s="238">
        <v>336217</v>
      </c>
      <c r="B2887" s="238" t="s">
        <v>2052</v>
      </c>
      <c r="C2887" s="238" t="s">
        <v>1226</v>
      </c>
      <c r="D2887" s="238" t="s">
        <v>197</v>
      </c>
      <c r="H2887" s="238"/>
      <c r="I2887" s="238" t="s">
        <v>4111</v>
      </c>
      <c r="N2887" s="238">
        <v>2000</v>
      </c>
      <c r="U2887" s="238" t="s">
        <v>4171</v>
      </c>
      <c r="V2887" s="238" t="s">
        <v>4171</v>
      </c>
      <c r="W2887" s="238" t="s">
        <v>4171</v>
      </c>
    </row>
    <row r="2888" spans="1:28" x14ac:dyDescent="0.2">
      <c r="A2888" s="238">
        <v>336219</v>
      </c>
      <c r="B2888" s="238" t="s">
        <v>3217</v>
      </c>
      <c r="C2888" s="238" t="s">
        <v>810</v>
      </c>
      <c r="D2888" s="238" t="s">
        <v>197</v>
      </c>
      <c r="E2888" s="238" t="s">
        <v>65</v>
      </c>
      <c r="F2888" s="239">
        <v>35452</v>
      </c>
      <c r="G2888" s="238" t="s">
        <v>4003</v>
      </c>
      <c r="H2888" s="238" t="s">
        <v>4110</v>
      </c>
      <c r="I2888" s="238" t="s">
        <v>4111</v>
      </c>
      <c r="J2888" s="238" t="s">
        <v>87</v>
      </c>
      <c r="L2888" s="238" t="s">
        <v>86</v>
      </c>
      <c r="O2888" s="238">
        <v>2888</v>
      </c>
      <c r="P2888" s="239">
        <v>44609</v>
      </c>
      <c r="Q2888" s="238">
        <v>29500</v>
      </c>
      <c r="X2888" s="238" t="s">
        <v>6036</v>
      </c>
      <c r="Y2888" s="238" t="s">
        <v>6036</v>
      </c>
      <c r="Z2888" s="238" t="s">
        <v>5767</v>
      </c>
      <c r="AA2888" s="238" t="s">
        <v>5142</v>
      </c>
    </row>
    <row r="2889" spans="1:28" x14ac:dyDescent="0.2">
      <c r="A2889" s="238">
        <v>337644</v>
      </c>
      <c r="B2889" s="238" t="s">
        <v>3682</v>
      </c>
      <c r="C2889" s="238" t="s">
        <v>626</v>
      </c>
      <c r="D2889" s="238" t="s">
        <v>197</v>
      </c>
      <c r="H2889" s="238"/>
      <c r="I2889" s="238" t="s">
        <v>4111</v>
      </c>
      <c r="N2889" s="238">
        <v>2000</v>
      </c>
      <c r="V2889" s="238" t="s">
        <v>4171</v>
      </c>
      <c r="W2889" s="238" t="s">
        <v>4171</v>
      </c>
    </row>
    <row r="2890" spans="1:28" x14ac:dyDescent="0.2">
      <c r="A2890" s="238">
        <v>332635</v>
      </c>
      <c r="B2890" s="238" t="s">
        <v>2861</v>
      </c>
      <c r="C2890" s="238" t="s">
        <v>330</v>
      </c>
      <c r="D2890" s="238" t="s">
        <v>197</v>
      </c>
      <c r="H2890" s="238"/>
      <c r="I2890" s="238" t="s">
        <v>4111</v>
      </c>
      <c r="N2890" s="238">
        <v>2000</v>
      </c>
      <c r="R2890" s="238" t="s">
        <v>4171</v>
      </c>
      <c r="T2890" s="238" t="s">
        <v>4171</v>
      </c>
      <c r="U2890" s="238" t="s">
        <v>4171</v>
      </c>
      <c r="V2890" s="238" t="s">
        <v>4171</v>
      </c>
      <c r="W2890" s="238" t="s">
        <v>4171</v>
      </c>
      <c r="AB2890" s="238" t="s">
        <v>7213</v>
      </c>
    </row>
    <row r="2891" spans="1:28" x14ac:dyDescent="0.2">
      <c r="A2891" s="238">
        <v>334304</v>
      </c>
      <c r="B2891" s="238" t="s">
        <v>4349</v>
      </c>
      <c r="C2891" s="238" t="s">
        <v>245</v>
      </c>
      <c r="D2891" s="238" t="s">
        <v>197</v>
      </c>
      <c r="H2891" s="238"/>
      <c r="I2891" s="238" t="s">
        <v>4111</v>
      </c>
      <c r="N2891" s="238">
        <v>2000</v>
      </c>
      <c r="U2891" s="238" t="s">
        <v>4171</v>
      </c>
      <c r="V2891" s="238" t="s">
        <v>4171</v>
      </c>
      <c r="AB2891" s="238" t="s">
        <v>7214</v>
      </c>
    </row>
    <row r="2892" spans="1:28" x14ac:dyDescent="0.2">
      <c r="A2892" s="238">
        <v>337538</v>
      </c>
      <c r="B2892" s="238" t="s">
        <v>3637</v>
      </c>
      <c r="C2892" s="238" t="s">
        <v>3638</v>
      </c>
      <c r="D2892" s="238" t="s">
        <v>197</v>
      </c>
      <c r="E2892" s="238" t="s">
        <v>66</v>
      </c>
      <c r="F2892" s="239">
        <v>35439</v>
      </c>
      <c r="G2892" s="238" t="s">
        <v>4531</v>
      </c>
      <c r="H2892" s="238" t="s">
        <v>4110</v>
      </c>
      <c r="I2892" s="238" t="s">
        <v>4111</v>
      </c>
      <c r="J2892" s="238" t="s">
        <v>85</v>
      </c>
      <c r="L2892" s="238" t="s">
        <v>84</v>
      </c>
      <c r="X2892" s="238" t="s">
        <v>6217</v>
      </c>
      <c r="Y2892" s="238" t="s">
        <v>6217</v>
      </c>
      <c r="Z2892" s="238" t="s">
        <v>5874</v>
      </c>
      <c r="AA2892" s="238" t="s">
        <v>5125</v>
      </c>
    </row>
    <row r="2893" spans="1:28" x14ac:dyDescent="0.2">
      <c r="A2893" s="238">
        <v>336271</v>
      </c>
      <c r="B2893" s="238" t="s">
        <v>3232</v>
      </c>
      <c r="C2893" s="238" t="s">
        <v>1046</v>
      </c>
      <c r="D2893" s="238" t="s">
        <v>197</v>
      </c>
      <c r="H2893" s="238"/>
      <c r="I2893" s="238" t="s">
        <v>4111</v>
      </c>
      <c r="N2893" s="238">
        <v>2000</v>
      </c>
      <c r="U2893" s="238" t="s">
        <v>4171</v>
      </c>
      <c r="V2893" s="238" t="s">
        <v>4171</v>
      </c>
      <c r="W2893" s="238" t="s">
        <v>4171</v>
      </c>
    </row>
    <row r="2894" spans="1:28" x14ac:dyDescent="0.2">
      <c r="A2894" s="238">
        <v>330423</v>
      </c>
      <c r="B2894" s="238" t="s">
        <v>4413</v>
      </c>
      <c r="C2894" s="238" t="s">
        <v>263</v>
      </c>
      <c r="D2894" s="238" t="s">
        <v>197</v>
      </c>
      <c r="H2894" s="238"/>
      <c r="I2894" s="238" t="s">
        <v>4111</v>
      </c>
      <c r="N2894" s="238">
        <v>2000</v>
      </c>
      <c r="V2894" s="238" t="s">
        <v>4171</v>
      </c>
      <c r="AB2894" s="238" t="s">
        <v>7214</v>
      </c>
    </row>
    <row r="2895" spans="1:28" x14ac:dyDescent="0.2">
      <c r="A2895" s="238">
        <v>333793</v>
      </c>
      <c r="B2895" s="238" t="s">
        <v>1338</v>
      </c>
      <c r="C2895" s="238" t="s">
        <v>384</v>
      </c>
      <c r="D2895" s="238" t="s">
        <v>197</v>
      </c>
      <c r="H2895" s="238"/>
      <c r="I2895" s="238" t="s">
        <v>4111</v>
      </c>
      <c r="N2895" s="238">
        <v>2000</v>
      </c>
      <c r="U2895" s="238" t="s">
        <v>4171</v>
      </c>
      <c r="V2895" s="238" t="s">
        <v>4171</v>
      </c>
      <c r="W2895" s="238" t="s">
        <v>4171</v>
      </c>
    </row>
    <row r="2896" spans="1:28" x14ac:dyDescent="0.2">
      <c r="A2896" s="238">
        <v>303993</v>
      </c>
      <c r="B2896" s="238" t="s">
        <v>1412</v>
      </c>
      <c r="C2896" s="238" t="s">
        <v>434</v>
      </c>
      <c r="D2896" s="238" t="s">
        <v>197</v>
      </c>
      <c r="H2896" s="238"/>
      <c r="I2896" s="238" t="s">
        <v>4111</v>
      </c>
      <c r="N2896" s="238">
        <v>2000</v>
      </c>
      <c r="S2896" s="238" t="s">
        <v>4171</v>
      </c>
      <c r="T2896" s="238" t="s">
        <v>4171</v>
      </c>
      <c r="U2896" s="238" t="s">
        <v>4171</v>
      </c>
      <c r="V2896" s="238" t="s">
        <v>4171</v>
      </c>
      <c r="W2896" s="238" t="s">
        <v>4171</v>
      </c>
      <c r="AB2896" s="238" t="s">
        <v>7213</v>
      </c>
    </row>
    <row r="2897" spans="1:28" x14ac:dyDescent="0.2">
      <c r="A2897" s="238">
        <v>337916</v>
      </c>
      <c r="B2897" s="238" t="s">
        <v>3815</v>
      </c>
      <c r="C2897" s="238" t="s">
        <v>331</v>
      </c>
      <c r="D2897" s="238" t="s">
        <v>197</v>
      </c>
      <c r="H2897" s="238"/>
      <c r="I2897" s="238" t="s">
        <v>4111</v>
      </c>
      <c r="N2897" s="238">
        <v>2000</v>
      </c>
      <c r="V2897" s="238" t="s">
        <v>4171</v>
      </c>
      <c r="W2897" s="238" t="s">
        <v>4171</v>
      </c>
    </row>
    <row r="2898" spans="1:28" x14ac:dyDescent="0.2">
      <c r="A2898" s="238">
        <v>336280</v>
      </c>
      <c r="B2898" s="238" t="s">
        <v>739</v>
      </c>
      <c r="C2898" s="238" t="s">
        <v>666</v>
      </c>
      <c r="D2898" s="238" t="s">
        <v>197</v>
      </c>
      <c r="H2898" s="238"/>
      <c r="I2898" s="238" t="s">
        <v>4111</v>
      </c>
      <c r="N2898" s="238">
        <v>2000</v>
      </c>
      <c r="U2898" s="238" t="s">
        <v>4171</v>
      </c>
      <c r="V2898" s="238" t="s">
        <v>4171</v>
      </c>
      <c r="W2898" s="238" t="s">
        <v>4171</v>
      </c>
    </row>
    <row r="2899" spans="1:28" x14ac:dyDescent="0.2">
      <c r="A2899" s="238">
        <v>336495</v>
      </c>
      <c r="B2899" s="238" t="s">
        <v>2119</v>
      </c>
      <c r="C2899" s="238" t="s">
        <v>894</v>
      </c>
      <c r="D2899" s="238" t="s">
        <v>197</v>
      </c>
      <c r="E2899" s="238" t="s">
        <v>66</v>
      </c>
      <c r="F2899" s="239">
        <v>36161</v>
      </c>
      <c r="G2899" s="238" t="s">
        <v>4083</v>
      </c>
      <c r="H2899" s="238" t="s">
        <v>4110</v>
      </c>
      <c r="I2899" s="238" t="s">
        <v>4111</v>
      </c>
      <c r="J2899" s="238" t="s">
        <v>87</v>
      </c>
      <c r="L2899" s="238" t="s">
        <v>99</v>
      </c>
      <c r="X2899" s="238" t="s">
        <v>5766</v>
      </c>
      <c r="Y2899" s="238" t="s">
        <v>5766</v>
      </c>
      <c r="Z2899" s="238" t="s">
        <v>5767</v>
      </c>
      <c r="AA2899" s="238" t="s">
        <v>5549</v>
      </c>
    </row>
    <row r="2900" spans="1:28" x14ac:dyDescent="0.2">
      <c r="A2900" s="238">
        <v>336908</v>
      </c>
      <c r="B2900" s="238" t="s">
        <v>3395</v>
      </c>
      <c r="C2900" s="238" t="s">
        <v>488</v>
      </c>
      <c r="D2900" s="238" t="s">
        <v>197</v>
      </c>
      <c r="E2900" s="238" t="s">
        <v>66</v>
      </c>
      <c r="F2900" s="239">
        <v>36192</v>
      </c>
      <c r="G2900" s="238" t="s">
        <v>4046</v>
      </c>
      <c r="H2900" s="238" t="s">
        <v>4110</v>
      </c>
      <c r="I2900" s="238" t="s">
        <v>4111</v>
      </c>
      <c r="J2900" s="238" t="s">
        <v>87</v>
      </c>
      <c r="L2900" s="238" t="s">
        <v>84</v>
      </c>
      <c r="X2900" s="238" t="s">
        <v>5816</v>
      </c>
      <c r="Y2900" s="238" t="s">
        <v>5816</v>
      </c>
      <c r="Z2900" s="238" t="s">
        <v>5613</v>
      </c>
      <c r="AA2900" s="238" t="s">
        <v>5611</v>
      </c>
    </row>
    <row r="2901" spans="1:28" x14ac:dyDescent="0.2">
      <c r="A2901" s="238">
        <v>332817</v>
      </c>
      <c r="B2901" s="238" t="s">
        <v>2868</v>
      </c>
      <c r="C2901" s="238" t="s">
        <v>641</v>
      </c>
      <c r="D2901" s="238" t="s">
        <v>197</v>
      </c>
      <c r="H2901" s="238"/>
      <c r="I2901" s="238" t="s">
        <v>4111</v>
      </c>
      <c r="N2901" s="238">
        <v>2000</v>
      </c>
      <c r="R2901" s="238" t="s">
        <v>4171</v>
      </c>
      <c r="S2901" s="238" t="s">
        <v>4171</v>
      </c>
      <c r="U2901" s="238" t="s">
        <v>4171</v>
      </c>
      <c r="V2901" s="238" t="s">
        <v>4171</v>
      </c>
      <c r="W2901" s="238" t="s">
        <v>4171</v>
      </c>
      <c r="AB2901" s="238" t="s">
        <v>7213</v>
      </c>
    </row>
    <row r="2902" spans="1:28" x14ac:dyDescent="0.2">
      <c r="A2902" s="238">
        <v>322023</v>
      </c>
      <c r="B2902" s="238" t="s">
        <v>2235</v>
      </c>
      <c r="C2902" s="238" t="s">
        <v>198</v>
      </c>
      <c r="D2902" s="238" t="s">
        <v>197</v>
      </c>
      <c r="H2902" s="238"/>
      <c r="I2902" s="238" t="s">
        <v>4111</v>
      </c>
      <c r="N2902" s="238">
        <v>2000</v>
      </c>
      <c r="S2902" s="238" t="s">
        <v>4171</v>
      </c>
      <c r="T2902" s="238" t="s">
        <v>4171</v>
      </c>
      <c r="U2902" s="238" t="s">
        <v>4171</v>
      </c>
      <c r="V2902" s="238" t="s">
        <v>4171</v>
      </c>
      <c r="W2902" s="238" t="s">
        <v>4171</v>
      </c>
      <c r="AB2902" s="238" t="s">
        <v>7213</v>
      </c>
    </row>
    <row r="2903" spans="1:28" x14ac:dyDescent="0.2">
      <c r="A2903" s="238">
        <v>335352</v>
      </c>
      <c r="B2903" s="238" t="s">
        <v>2964</v>
      </c>
      <c r="C2903" s="238" t="s">
        <v>198</v>
      </c>
      <c r="D2903" s="238" t="s">
        <v>197</v>
      </c>
      <c r="H2903" s="238"/>
      <c r="I2903" s="238" t="s">
        <v>4111</v>
      </c>
      <c r="N2903" s="238">
        <v>2000</v>
      </c>
      <c r="U2903" s="238" t="s">
        <v>4171</v>
      </c>
      <c r="V2903" s="238" t="s">
        <v>4171</v>
      </c>
      <c r="W2903" s="238" t="s">
        <v>4171</v>
      </c>
    </row>
    <row r="2904" spans="1:28" x14ac:dyDescent="0.2">
      <c r="A2904" s="238">
        <v>336098</v>
      </c>
      <c r="B2904" s="238" t="s">
        <v>2014</v>
      </c>
      <c r="C2904" s="238" t="s">
        <v>664</v>
      </c>
      <c r="D2904" s="238" t="s">
        <v>197</v>
      </c>
      <c r="E2904" s="238" t="s">
        <v>65</v>
      </c>
      <c r="F2904" s="239">
        <v>36176</v>
      </c>
      <c r="G2904" s="238" t="s">
        <v>84</v>
      </c>
      <c r="H2904" s="238" t="s">
        <v>4110</v>
      </c>
      <c r="I2904" s="238" t="s">
        <v>4111</v>
      </c>
      <c r="J2904" s="238" t="s">
        <v>85</v>
      </c>
      <c r="L2904" s="238" t="s">
        <v>84</v>
      </c>
      <c r="X2904" s="238" t="s">
        <v>6138</v>
      </c>
      <c r="Y2904" s="238" t="s">
        <v>6138</v>
      </c>
      <c r="Z2904" s="238" t="s">
        <v>6139</v>
      </c>
      <c r="AA2904" s="238" t="s">
        <v>5112</v>
      </c>
    </row>
    <row r="2905" spans="1:28" x14ac:dyDescent="0.2">
      <c r="A2905" s="238">
        <v>336486</v>
      </c>
      <c r="B2905" s="238" t="s">
        <v>3302</v>
      </c>
      <c r="C2905" s="238" t="s">
        <v>900</v>
      </c>
      <c r="D2905" s="238" t="s">
        <v>197</v>
      </c>
      <c r="H2905" s="238"/>
      <c r="I2905" s="238" t="s">
        <v>4111</v>
      </c>
      <c r="N2905" s="238">
        <v>2000</v>
      </c>
      <c r="U2905" s="238" t="s">
        <v>4171</v>
      </c>
      <c r="V2905" s="238" t="s">
        <v>4171</v>
      </c>
      <c r="W2905" s="238" t="s">
        <v>4171</v>
      </c>
    </row>
    <row r="2906" spans="1:28" x14ac:dyDescent="0.2">
      <c r="A2906" s="238">
        <v>335490</v>
      </c>
      <c r="B2906" s="238" t="s">
        <v>3013</v>
      </c>
      <c r="C2906" s="238" t="s">
        <v>559</v>
      </c>
      <c r="D2906" s="238" t="s">
        <v>197</v>
      </c>
      <c r="H2906" s="238"/>
      <c r="I2906" s="238" t="s">
        <v>4111</v>
      </c>
      <c r="N2906" s="238">
        <v>2000</v>
      </c>
      <c r="U2906" s="238" t="s">
        <v>4171</v>
      </c>
      <c r="V2906" s="238" t="s">
        <v>4171</v>
      </c>
      <c r="W2906" s="238" t="s">
        <v>4171</v>
      </c>
    </row>
    <row r="2907" spans="1:28" x14ac:dyDescent="0.2">
      <c r="A2907" s="238">
        <v>337283</v>
      </c>
      <c r="B2907" s="238" t="s">
        <v>3431</v>
      </c>
      <c r="C2907" s="238" t="s">
        <v>195</v>
      </c>
      <c r="D2907" s="238" t="s">
        <v>197</v>
      </c>
      <c r="H2907" s="238"/>
      <c r="I2907" s="238" t="s">
        <v>4111</v>
      </c>
      <c r="N2907" s="238">
        <v>2000</v>
      </c>
      <c r="U2907" s="238" t="s">
        <v>4171</v>
      </c>
      <c r="V2907" s="238" t="s">
        <v>4171</v>
      </c>
      <c r="W2907" s="238" t="s">
        <v>4171</v>
      </c>
    </row>
    <row r="2908" spans="1:28" x14ac:dyDescent="0.2">
      <c r="A2908" s="238">
        <v>337555</v>
      </c>
      <c r="B2908" s="238" t="s">
        <v>3645</v>
      </c>
      <c r="C2908" s="238" t="s">
        <v>195</v>
      </c>
      <c r="D2908" s="238" t="s">
        <v>197</v>
      </c>
      <c r="E2908" s="238" t="s">
        <v>65</v>
      </c>
      <c r="F2908" s="239">
        <v>29651</v>
      </c>
      <c r="G2908" s="238" t="s">
        <v>4061</v>
      </c>
      <c r="H2908" s="238" t="s">
        <v>4110</v>
      </c>
      <c r="I2908" s="238" t="s">
        <v>4111</v>
      </c>
      <c r="J2908" s="238" t="s">
        <v>87</v>
      </c>
      <c r="L2908" s="238" t="s">
        <v>97</v>
      </c>
      <c r="X2908" s="238" t="s">
        <v>6221</v>
      </c>
      <c r="Y2908" s="238" t="s">
        <v>6221</v>
      </c>
      <c r="Z2908" s="238" t="s">
        <v>5964</v>
      </c>
      <c r="AA2908" s="238" t="s">
        <v>5141</v>
      </c>
    </row>
    <row r="2909" spans="1:28" x14ac:dyDescent="0.2">
      <c r="A2909" s="238">
        <v>336130</v>
      </c>
      <c r="B2909" s="238" t="s">
        <v>2026</v>
      </c>
      <c r="C2909" s="238" t="s">
        <v>716</v>
      </c>
      <c r="D2909" s="238" t="s">
        <v>197</v>
      </c>
      <c r="H2909" s="238"/>
      <c r="I2909" s="238" t="s">
        <v>4111</v>
      </c>
      <c r="N2909" s="238">
        <v>2000</v>
      </c>
      <c r="V2909" s="238" t="s">
        <v>4171</v>
      </c>
      <c r="W2909" s="238" t="s">
        <v>4171</v>
      </c>
    </row>
    <row r="2910" spans="1:28" x14ac:dyDescent="0.2">
      <c r="A2910" s="238">
        <v>336553</v>
      </c>
      <c r="B2910" s="238" t="s">
        <v>2143</v>
      </c>
      <c r="C2910" s="238" t="s">
        <v>4552</v>
      </c>
      <c r="D2910" s="238" t="s">
        <v>197</v>
      </c>
      <c r="E2910" s="238" t="s">
        <v>66</v>
      </c>
      <c r="F2910" s="239">
        <v>31495</v>
      </c>
      <c r="G2910" s="238" t="s">
        <v>84</v>
      </c>
      <c r="H2910" s="238" t="s">
        <v>4110</v>
      </c>
      <c r="I2910" s="238" t="s">
        <v>4111</v>
      </c>
      <c r="J2910" s="238" t="s">
        <v>85</v>
      </c>
      <c r="L2910" s="238" t="s">
        <v>84</v>
      </c>
      <c r="X2910" s="238" t="s">
        <v>6159</v>
      </c>
      <c r="Y2910" s="238" t="s">
        <v>6159</v>
      </c>
      <c r="Z2910" s="238" t="s">
        <v>5613</v>
      </c>
      <c r="AA2910" s="238" t="s">
        <v>5123</v>
      </c>
    </row>
    <row r="2911" spans="1:28" x14ac:dyDescent="0.2">
      <c r="A2911" s="238">
        <v>336325</v>
      </c>
      <c r="B2911" s="238" t="s">
        <v>2074</v>
      </c>
      <c r="C2911" s="238" t="s">
        <v>1147</v>
      </c>
      <c r="D2911" s="238" t="s">
        <v>197</v>
      </c>
      <c r="H2911" s="238"/>
      <c r="I2911" s="238" t="s">
        <v>4111</v>
      </c>
      <c r="N2911" s="238">
        <v>2000</v>
      </c>
      <c r="V2911" s="238" t="s">
        <v>4171</v>
      </c>
      <c r="W2911" s="238" t="s">
        <v>4171</v>
      </c>
    </row>
    <row r="2912" spans="1:28" x14ac:dyDescent="0.2">
      <c r="A2912" s="238">
        <v>334479</v>
      </c>
      <c r="B2912" s="238" t="s">
        <v>2612</v>
      </c>
      <c r="C2912" s="238" t="s">
        <v>196</v>
      </c>
      <c r="D2912" s="238" t="s">
        <v>197</v>
      </c>
      <c r="H2912" s="238"/>
      <c r="I2912" s="238" t="s">
        <v>4111</v>
      </c>
      <c r="N2912" s="238">
        <v>2000</v>
      </c>
      <c r="S2912" s="238" t="s">
        <v>4171</v>
      </c>
      <c r="T2912" s="238" t="s">
        <v>4171</v>
      </c>
      <c r="U2912" s="238" t="s">
        <v>4171</v>
      </c>
      <c r="V2912" s="238" t="s">
        <v>4171</v>
      </c>
      <c r="W2912" s="238" t="s">
        <v>4171</v>
      </c>
      <c r="AB2912" s="238" t="s">
        <v>7213</v>
      </c>
    </row>
    <row r="2913" spans="1:28" x14ac:dyDescent="0.2">
      <c r="A2913" s="238">
        <v>336936</v>
      </c>
      <c r="B2913" s="238" t="s">
        <v>3402</v>
      </c>
      <c r="C2913" s="238" t="s">
        <v>196</v>
      </c>
      <c r="D2913" s="238" t="s">
        <v>197</v>
      </c>
      <c r="H2913" s="238"/>
      <c r="I2913" s="238" t="s">
        <v>4111</v>
      </c>
      <c r="N2913" s="238">
        <v>2000</v>
      </c>
      <c r="W2913" s="238" t="s">
        <v>4171</v>
      </c>
    </row>
    <row r="2914" spans="1:28" x14ac:dyDescent="0.2">
      <c r="A2914" s="238">
        <v>308178</v>
      </c>
      <c r="B2914" s="238" t="s">
        <v>4358</v>
      </c>
      <c r="C2914" s="238" t="s">
        <v>196</v>
      </c>
      <c r="D2914" s="238" t="s">
        <v>197</v>
      </c>
      <c r="H2914" s="238"/>
      <c r="I2914" s="238" t="s">
        <v>4111</v>
      </c>
      <c r="N2914" s="238">
        <v>2000</v>
      </c>
      <c r="AB2914" s="238" t="s">
        <v>7214</v>
      </c>
    </row>
    <row r="2915" spans="1:28" x14ac:dyDescent="0.2">
      <c r="A2915" s="238">
        <v>337866</v>
      </c>
      <c r="B2915" s="238" t="s">
        <v>4518</v>
      </c>
      <c r="C2915" s="238" t="s">
        <v>420</v>
      </c>
      <c r="D2915" s="238" t="s">
        <v>197</v>
      </c>
      <c r="E2915" s="238" t="s">
        <v>66</v>
      </c>
      <c r="F2915" s="239">
        <v>30487</v>
      </c>
      <c r="G2915" s="238" t="s">
        <v>84</v>
      </c>
      <c r="H2915" s="238" t="s">
        <v>4110</v>
      </c>
      <c r="I2915" s="238" t="s">
        <v>4111</v>
      </c>
      <c r="J2915" s="238" t="s">
        <v>87</v>
      </c>
      <c r="L2915" s="238" t="s">
        <v>86</v>
      </c>
      <c r="X2915" s="238" t="s">
        <v>6285</v>
      </c>
      <c r="Y2915" s="238" t="s">
        <v>6285</v>
      </c>
      <c r="Z2915" s="238" t="s">
        <v>5767</v>
      </c>
      <c r="AA2915" s="238" t="s">
        <v>6286</v>
      </c>
    </row>
    <row r="2916" spans="1:28" x14ac:dyDescent="0.2">
      <c r="A2916" s="238">
        <v>334451</v>
      </c>
      <c r="B2916" s="238" t="s">
        <v>2609</v>
      </c>
      <c r="C2916" s="238" t="s">
        <v>573</v>
      </c>
      <c r="D2916" s="238" t="s">
        <v>197</v>
      </c>
      <c r="H2916" s="238"/>
      <c r="I2916" s="238" t="s">
        <v>4111</v>
      </c>
      <c r="N2916" s="238">
        <v>2000</v>
      </c>
      <c r="S2916" s="238" t="s">
        <v>4171</v>
      </c>
      <c r="T2916" s="238" t="s">
        <v>4171</v>
      </c>
      <c r="U2916" s="238" t="s">
        <v>4171</v>
      </c>
      <c r="V2916" s="238" t="s">
        <v>4171</v>
      </c>
      <c r="W2916" s="238" t="s">
        <v>4171</v>
      </c>
      <c r="AB2916" s="238" t="s">
        <v>7213</v>
      </c>
    </row>
    <row r="2917" spans="1:28" x14ac:dyDescent="0.2">
      <c r="A2917" s="238">
        <v>333855</v>
      </c>
      <c r="B2917" s="238" t="s">
        <v>1129</v>
      </c>
      <c r="C2917" s="238" t="s">
        <v>573</v>
      </c>
      <c r="D2917" s="238" t="s">
        <v>197</v>
      </c>
      <c r="H2917" s="238"/>
      <c r="I2917" s="238" t="s">
        <v>4111</v>
      </c>
      <c r="N2917" s="238">
        <v>2000</v>
      </c>
      <c r="U2917" s="238" t="s">
        <v>4171</v>
      </c>
      <c r="V2917" s="238" t="s">
        <v>4171</v>
      </c>
      <c r="W2917" s="238" t="s">
        <v>4171</v>
      </c>
      <c r="AB2917" s="238" t="s">
        <v>7213</v>
      </c>
    </row>
    <row r="2918" spans="1:28" x14ac:dyDescent="0.2">
      <c r="A2918" s="238">
        <v>334796</v>
      </c>
      <c r="B2918" s="238" t="s">
        <v>2682</v>
      </c>
      <c r="C2918" s="238" t="s">
        <v>205</v>
      </c>
      <c r="D2918" s="238" t="s">
        <v>197</v>
      </c>
      <c r="H2918" s="238"/>
      <c r="I2918" s="238" t="s">
        <v>4111</v>
      </c>
      <c r="N2918" s="238">
        <v>2000</v>
      </c>
      <c r="S2918" s="238" t="s">
        <v>4171</v>
      </c>
      <c r="T2918" s="238" t="s">
        <v>4171</v>
      </c>
      <c r="U2918" s="238" t="s">
        <v>4171</v>
      </c>
      <c r="V2918" s="238" t="s">
        <v>4171</v>
      </c>
      <c r="W2918" s="238" t="s">
        <v>4171</v>
      </c>
      <c r="AB2918" s="238" t="s">
        <v>7213</v>
      </c>
    </row>
    <row r="2919" spans="1:28" x14ac:dyDescent="0.2">
      <c r="A2919" s="238">
        <v>317589</v>
      </c>
      <c r="B2919" s="238" t="s">
        <v>2704</v>
      </c>
      <c r="C2919" s="238" t="s">
        <v>195</v>
      </c>
      <c r="D2919" s="238" t="s">
        <v>644</v>
      </c>
      <c r="H2919" s="238"/>
      <c r="I2919" s="238" t="s">
        <v>4111</v>
      </c>
      <c r="N2919" s="238">
        <v>2000</v>
      </c>
      <c r="R2919" s="238" t="s">
        <v>4171</v>
      </c>
      <c r="S2919" s="238" t="s">
        <v>4171</v>
      </c>
      <c r="U2919" s="238" t="s">
        <v>4171</v>
      </c>
      <c r="V2919" s="238" t="s">
        <v>4171</v>
      </c>
      <c r="W2919" s="238" t="s">
        <v>4171</v>
      </c>
      <c r="AB2919" s="238" t="s">
        <v>7213</v>
      </c>
    </row>
    <row r="2920" spans="1:28" x14ac:dyDescent="0.2">
      <c r="A2920" s="238">
        <v>334614</v>
      </c>
      <c r="B2920" s="238" t="s">
        <v>2647</v>
      </c>
      <c r="C2920" s="238" t="s">
        <v>655</v>
      </c>
      <c r="D2920" s="238" t="s">
        <v>644</v>
      </c>
      <c r="H2920" s="238"/>
      <c r="I2920" s="238" t="s">
        <v>4111</v>
      </c>
      <c r="N2920" s="238">
        <v>2000</v>
      </c>
      <c r="S2920" s="238" t="s">
        <v>4171</v>
      </c>
      <c r="T2920" s="238" t="s">
        <v>4171</v>
      </c>
      <c r="U2920" s="238" t="s">
        <v>4171</v>
      </c>
      <c r="V2920" s="238" t="s">
        <v>4171</v>
      </c>
      <c r="W2920" s="238" t="s">
        <v>4171</v>
      </c>
      <c r="AB2920" s="238" t="s">
        <v>7213</v>
      </c>
    </row>
    <row r="2921" spans="1:28" x14ac:dyDescent="0.2">
      <c r="A2921" s="238">
        <v>330451</v>
      </c>
      <c r="B2921" s="238" t="s">
        <v>1500</v>
      </c>
      <c r="C2921" s="238" t="s">
        <v>388</v>
      </c>
      <c r="D2921" s="238" t="s">
        <v>259</v>
      </c>
      <c r="H2921" s="238"/>
      <c r="I2921" s="238" t="s">
        <v>4111</v>
      </c>
      <c r="N2921" s="238">
        <v>2000</v>
      </c>
      <c r="T2921" s="238" t="s">
        <v>4171</v>
      </c>
      <c r="U2921" s="238" t="s">
        <v>4171</v>
      </c>
      <c r="V2921" s="238" t="s">
        <v>4171</v>
      </c>
      <c r="W2921" s="238" t="s">
        <v>4171</v>
      </c>
      <c r="AB2921" s="238" t="s">
        <v>7213</v>
      </c>
    </row>
    <row r="2922" spans="1:28" x14ac:dyDescent="0.2">
      <c r="A2922" s="238">
        <v>338012</v>
      </c>
      <c r="B2922" s="238" t="s">
        <v>3863</v>
      </c>
      <c r="C2922" s="238" t="s">
        <v>485</v>
      </c>
      <c r="D2922" s="238" t="s">
        <v>259</v>
      </c>
      <c r="H2922" s="238"/>
      <c r="I2922" s="238" t="s">
        <v>4111</v>
      </c>
      <c r="N2922" s="238">
        <v>2000</v>
      </c>
      <c r="V2922" s="238" t="s">
        <v>4171</v>
      </c>
      <c r="W2922" s="238" t="s">
        <v>4171</v>
      </c>
    </row>
    <row r="2923" spans="1:28" x14ac:dyDescent="0.2">
      <c r="A2923" s="238">
        <v>338824</v>
      </c>
      <c r="B2923" s="238" t="s">
        <v>5027</v>
      </c>
      <c r="C2923" s="238" t="s">
        <v>485</v>
      </c>
      <c r="D2923" s="238" t="s">
        <v>259</v>
      </c>
      <c r="E2923" s="238" t="s">
        <v>66</v>
      </c>
      <c r="F2923" s="239">
        <v>28313</v>
      </c>
      <c r="G2923" s="238" t="s">
        <v>5598</v>
      </c>
      <c r="H2923" s="238" t="s">
        <v>4110</v>
      </c>
      <c r="I2923" s="238" t="s">
        <v>4111</v>
      </c>
      <c r="J2923" s="238" t="s">
        <v>87</v>
      </c>
      <c r="K2923" s="238">
        <v>2000</v>
      </c>
      <c r="L2923" s="238" t="s">
        <v>86</v>
      </c>
      <c r="X2923" s="238" t="s">
        <v>7066</v>
      </c>
      <c r="Y2923" s="238" t="s">
        <v>6898</v>
      </c>
      <c r="Z2923" s="238" t="s">
        <v>7067</v>
      </c>
      <c r="AA2923" s="238" t="s">
        <v>5112</v>
      </c>
    </row>
    <row r="2924" spans="1:28" x14ac:dyDescent="0.2">
      <c r="A2924" s="238">
        <v>336286</v>
      </c>
      <c r="B2924" s="238" t="s">
        <v>3235</v>
      </c>
      <c r="C2924" s="238" t="s">
        <v>3236</v>
      </c>
      <c r="D2924" s="238" t="s">
        <v>259</v>
      </c>
      <c r="H2924" s="238"/>
      <c r="I2924" s="238" t="s">
        <v>4111</v>
      </c>
      <c r="N2924" s="238">
        <v>2000</v>
      </c>
      <c r="U2924" s="238" t="s">
        <v>4171</v>
      </c>
      <c r="V2924" s="238" t="s">
        <v>4171</v>
      </c>
      <c r="W2924" s="238" t="s">
        <v>4171</v>
      </c>
    </row>
    <row r="2925" spans="1:28" x14ac:dyDescent="0.2">
      <c r="A2925" s="238">
        <v>333040</v>
      </c>
      <c r="B2925" s="238" t="s">
        <v>2429</v>
      </c>
      <c r="C2925" s="238" t="s">
        <v>272</v>
      </c>
      <c r="D2925" s="238" t="s">
        <v>259</v>
      </c>
      <c r="H2925" s="238"/>
      <c r="I2925" s="238" t="s">
        <v>4111</v>
      </c>
      <c r="N2925" s="238">
        <v>2000</v>
      </c>
      <c r="S2925" s="238" t="s">
        <v>4171</v>
      </c>
      <c r="T2925" s="238" t="s">
        <v>4171</v>
      </c>
      <c r="U2925" s="238" t="s">
        <v>4171</v>
      </c>
      <c r="V2925" s="238" t="s">
        <v>4171</v>
      </c>
      <c r="W2925" s="238" t="s">
        <v>4171</v>
      </c>
      <c r="AB2925" s="238" t="s">
        <v>7213</v>
      </c>
    </row>
    <row r="2926" spans="1:28" x14ac:dyDescent="0.2">
      <c r="A2926" s="238">
        <v>337330</v>
      </c>
      <c r="B2926" s="238" t="s">
        <v>3530</v>
      </c>
      <c r="C2926" s="238" t="s">
        <v>195</v>
      </c>
      <c r="D2926" s="238" t="s">
        <v>259</v>
      </c>
      <c r="E2926" s="238" t="s">
        <v>65</v>
      </c>
      <c r="F2926" s="239">
        <v>31434</v>
      </c>
      <c r="G2926" s="238" t="s">
        <v>84</v>
      </c>
      <c r="H2926" s="238" t="s">
        <v>4110</v>
      </c>
      <c r="I2926" s="238" t="s">
        <v>4111</v>
      </c>
      <c r="J2926" s="238" t="s">
        <v>5335</v>
      </c>
      <c r="L2926" s="238" t="s">
        <v>84</v>
      </c>
      <c r="X2926" s="238" t="s">
        <v>6178</v>
      </c>
      <c r="Y2926" s="238" t="s">
        <v>6178</v>
      </c>
      <c r="Z2926" s="238" t="s">
        <v>6179</v>
      </c>
      <c r="AA2926" s="238" t="s">
        <v>5111</v>
      </c>
    </row>
    <row r="2927" spans="1:28" x14ac:dyDescent="0.2">
      <c r="A2927" s="238">
        <v>338504</v>
      </c>
      <c r="B2927" s="238" t="s">
        <v>4637</v>
      </c>
      <c r="C2927" s="238" t="s">
        <v>195</v>
      </c>
      <c r="D2927" s="238" t="s">
        <v>259</v>
      </c>
      <c r="E2927" s="238" t="s">
        <v>65</v>
      </c>
      <c r="F2927" s="239">
        <v>34416</v>
      </c>
      <c r="G2927" s="238" t="s">
        <v>4011</v>
      </c>
      <c r="H2927" s="238" t="s">
        <v>4110</v>
      </c>
      <c r="I2927" s="238" t="s">
        <v>4111</v>
      </c>
      <c r="J2927" s="238" t="s">
        <v>87</v>
      </c>
      <c r="K2927" s="238">
        <v>2013</v>
      </c>
      <c r="L2927" s="238" t="s">
        <v>84</v>
      </c>
      <c r="X2927" s="238" t="s">
        <v>5153</v>
      </c>
      <c r="Y2927" s="238" t="s">
        <v>5154</v>
      </c>
      <c r="Z2927" s="238" t="s">
        <v>5155</v>
      </c>
      <c r="AA2927" s="238" t="s">
        <v>5156</v>
      </c>
    </row>
    <row r="2928" spans="1:28" x14ac:dyDescent="0.2">
      <c r="A2928" s="238">
        <v>336314</v>
      </c>
      <c r="B2928" s="238" t="s">
        <v>2071</v>
      </c>
      <c r="C2928" s="238" t="s">
        <v>1330</v>
      </c>
      <c r="D2928" s="238" t="s">
        <v>259</v>
      </c>
      <c r="E2928" s="238" t="s">
        <v>65</v>
      </c>
      <c r="H2928" s="238"/>
      <c r="I2928" s="238" t="s">
        <v>4111</v>
      </c>
      <c r="X2928" s="238" t="s">
        <v>5121</v>
      </c>
      <c r="Y2928" s="238" t="s">
        <v>5121</v>
      </c>
    </row>
    <row r="2929" spans="1:28" x14ac:dyDescent="0.2">
      <c r="A2929" s="238">
        <v>334335</v>
      </c>
      <c r="B2929" s="238" t="s">
        <v>4353</v>
      </c>
      <c r="C2929" s="238" t="s">
        <v>196</v>
      </c>
      <c r="D2929" s="238" t="s">
        <v>259</v>
      </c>
      <c r="H2929" s="238"/>
      <c r="I2929" s="238" t="s">
        <v>4111</v>
      </c>
      <c r="N2929" s="238">
        <v>2000</v>
      </c>
      <c r="T2929" s="238" t="s">
        <v>4171</v>
      </c>
      <c r="U2929" s="238" t="s">
        <v>4171</v>
      </c>
      <c r="V2929" s="238" t="s">
        <v>4171</v>
      </c>
      <c r="AB2929" s="238" t="s">
        <v>7214</v>
      </c>
    </row>
    <row r="2930" spans="1:28" x14ac:dyDescent="0.2">
      <c r="A2930" s="238">
        <v>334406</v>
      </c>
      <c r="B2930" s="238" t="s">
        <v>2594</v>
      </c>
      <c r="C2930" s="238" t="s">
        <v>933</v>
      </c>
      <c r="D2930" s="238" t="s">
        <v>2595</v>
      </c>
      <c r="H2930" s="238"/>
      <c r="I2930" s="238" t="s">
        <v>4111</v>
      </c>
      <c r="N2930" s="238">
        <v>2000</v>
      </c>
      <c r="S2930" s="238" t="s">
        <v>4171</v>
      </c>
      <c r="T2930" s="238" t="s">
        <v>4171</v>
      </c>
      <c r="U2930" s="238" t="s">
        <v>4171</v>
      </c>
      <c r="V2930" s="238" t="s">
        <v>4171</v>
      </c>
      <c r="W2930" s="238" t="s">
        <v>4171</v>
      </c>
      <c r="AB2930" s="238" t="s">
        <v>7213</v>
      </c>
    </row>
    <row r="2931" spans="1:28" x14ac:dyDescent="0.2">
      <c r="A2931" s="238">
        <v>334193</v>
      </c>
      <c r="B2931" s="238" t="s">
        <v>1152</v>
      </c>
      <c r="C2931" s="238" t="s">
        <v>1153</v>
      </c>
      <c r="D2931" s="238" t="s">
        <v>1154</v>
      </c>
      <c r="H2931" s="238"/>
      <c r="I2931" s="238" t="s">
        <v>4111</v>
      </c>
      <c r="N2931" s="238">
        <v>2000</v>
      </c>
      <c r="U2931" s="238" t="s">
        <v>4171</v>
      </c>
      <c r="V2931" s="238" t="s">
        <v>4171</v>
      </c>
      <c r="W2931" s="238" t="s">
        <v>4171</v>
      </c>
      <c r="AB2931" s="238" t="s">
        <v>7213</v>
      </c>
    </row>
    <row r="2932" spans="1:28" x14ac:dyDescent="0.2">
      <c r="A2932" s="238">
        <v>337473</v>
      </c>
      <c r="B2932" s="238" t="s">
        <v>3600</v>
      </c>
      <c r="C2932" s="238" t="s">
        <v>392</v>
      </c>
      <c r="D2932" s="238" t="s">
        <v>717</v>
      </c>
      <c r="H2932" s="238"/>
      <c r="I2932" s="238" t="s">
        <v>4111</v>
      </c>
      <c r="N2932" s="238">
        <v>2000</v>
      </c>
      <c r="W2932" s="238" t="s">
        <v>4171</v>
      </c>
    </row>
    <row r="2933" spans="1:28" x14ac:dyDescent="0.2">
      <c r="A2933" s="238">
        <v>338984</v>
      </c>
      <c r="B2933" s="238" t="s">
        <v>5103</v>
      </c>
      <c r="C2933" s="238" t="s">
        <v>1109</v>
      </c>
      <c r="D2933" s="238" t="s">
        <v>901</v>
      </c>
      <c r="E2933" s="238" t="s">
        <v>65</v>
      </c>
      <c r="F2933" s="239">
        <v>34340</v>
      </c>
      <c r="G2933" s="238" t="s">
        <v>102</v>
      </c>
      <c r="H2933" s="238" t="s">
        <v>4110</v>
      </c>
      <c r="I2933" s="238" t="s">
        <v>4111</v>
      </c>
      <c r="J2933" s="238" t="s">
        <v>5335</v>
      </c>
      <c r="K2933" s="238">
        <v>2012</v>
      </c>
      <c r="L2933" s="238" t="s">
        <v>102</v>
      </c>
      <c r="X2933" s="238" t="s">
        <v>7205</v>
      </c>
      <c r="Y2933" s="238" t="s">
        <v>7206</v>
      </c>
      <c r="Z2933" s="238" t="s">
        <v>5396</v>
      </c>
      <c r="AA2933" s="238" t="s">
        <v>7207</v>
      </c>
    </row>
    <row r="2934" spans="1:28" x14ac:dyDescent="0.2">
      <c r="A2934" s="238">
        <v>333068</v>
      </c>
      <c r="B2934" s="238" t="s">
        <v>2430</v>
      </c>
      <c r="C2934" s="238" t="s">
        <v>198</v>
      </c>
      <c r="D2934" s="238" t="s">
        <v>901</v>
      </c>
      <c r="H2934" s="238"/>
      <c r="I2934" s="238" t="s">
        <v>4111</v>
      </c>
      <c r="N2934" s="238">
        <v>2000</v>
      </c>
      <c r="S2934" s="238" t="s">
        <v>4171</v>
      </c>
      <c r="T2934" s="238" t="s">
        <v>4171</v>
      </c>
      <c r="U2934" s="238" t="s">
        <v>4171</v>
      </c>
      <c r="V2934" s="238" t="s">
        <v>4171</v>
      </c>
      <c r="W2934" s="238" t="s">
        <v>4171</v>
      </c>
      <c r="AB2934" s="238" t="s">
        <v>7213</v>
      </c>
    </row>
    <row r="2935" spans="1:28" x14ac:dyDescent="0.2">
      <c r="A2935" s="238">
        <v>334813</v>
      </c>
      <c r="B2935" s="238" t="s">
        <v>2683</v>
      </c>
      <c r="C2935" s="238" t="s">
        <v>195</v>
      </c>
      <c r="D2935" s="238" t="s">
        <v>632</v>
      </c>
      <c r="H2935" s="238"/>
      <c r="I2935" s="238" t="s">
        <v>4111</v>
      </c>
      <c r="N2935" s="238">
        <v>2000</v>
      </c>
      <c r="S2935" s="238" t="s">
        <v>4171</v>
      </c>
      <c r="T2935" s="238" t="s">
        <v>4171</v>
      </c>
      <c r="U2935" s="238" t="s">
        <v>4171</v>
      </c>
      <c r="V2935" s="238" t="s">
        <v>4171</v>
      </c>
      <c r="W2935" s="238" t="s">
        <v>4171</v>
      </c>
      <c r="AB2935" s="238" t="s">
        <v>7213</v>
      </c>
    </row>
    <row r="2936" spans="1:28" x14ac:dyDescent="0.2">
      <c r="A2936" s="238">
        <v>336134</v>
      </c>
      <c r="B2936" s="238" t="s">
        <v>2028</v>
      </c>
      <c r="C2936" s="238" t="s">
        <v>1193</v>
      </c>
      <c r="D2936" s="238" t="s">
        <v>632</v>
      </c>
      <c r="H2936" s="238"/>
      <c r="I2936" s="238" t="s">
        <v>4111</v>
      </c>
      <c r="N2936" s="238">
        <v>2000</v>
      </c>
      <c r="V2936" s="238" t="s">
        <v>4171</v>
      </c>
      <c r="W2936" s="238" t="s">
        <v>4171</v>
      </c>
    </row>
    <row r="2937" spans="1:28" x14ac:dyDescent="0.2">
      <c r="A2937" s="238">
        <v>330216</v>
      </c>
      <c r="B2937" s="238" t="s">
        <v>4373</v>
      </c>
      <c r="C2937" s="238" t="s">
        <v>232</v>
      </c>
      <c r="D2937" s="238" t="s">
        <v>343</v>
      </c>
      <c r="H2937" s="238"/>
      <c r="I2937" s="238" t="s">
        <v>4111</v>
      </c>
      <c r="N2937" s="238">
        <v>2000</v>
      </c>
      <c r="AB2937" s="238" t="s">
        <v>7214</v>
      </c>
    </row>
    <row r="2938" spans="1:28" x14ac:dyDescent="0.2">
      <c r="A2938" s="238">
        <v>331903</v>
      </c>
      <c r="B2938" s="238" t="s">
        <v>4267</v>
      </c>
      <c r="C2938" s="238" t="s">
        <v>232</v>
      </c>
      <c r="D2938" s="238" t="s">
        <v>343</v>
      </c>
      <c r="H2938" s="238"/>
      <c r="I2938" s="238" t="s">
        <v>4111</v>
      </c>
      <c r="N2938" s="238">
        <v>2000</v>
      </c>
      <c r="AB2938" s="238" t="s">
        <v>7214</v>
      </c>
    </row>
    <row r="2939" spans="1:28" x14ac:dyDescent="0.2">
      <c r="A2939" s="238">
        <v>327028</v>
      </c>
      <c r="B2939" s="238" t="s">
        <v>1458</v>
      </c>
      <c r="C2939" s="238" t="s">
        <v>203</v>
      </c>
      <c r="D2939" s="238" t="s">
        <v>343</v>
      </c>
      <c r="H2939" s="238"/>
      <c r="I2939" s="238" t="s">
        <v>4111</v>
      </c>
      <c r="N2939" s="238">
        <v>2000</v>
      </c>
      <c r="T2939" s="238" t="s">
        <v>4171</v>
      </c>
      <c r="U2939" s="238" t="s">
        <v>4171</v>
      </c>
      <c r="V2939" s="238" t="s">
        <v>4171</v>
      </c>
      <c r="W2939" s="238" t="s">
        <v>4171</v>
      </c>
      <c r="AB2939" s="238" t="s">
        <v>7213</v>
      </c>
    </row>
    <row r="2940" spans="1:28" x14ac:dyDescent="0.2">
      <c r="A2940" s="238">
        <v>338347</v>
      </c>
      <c r="B2940" s="238" t="s">
        <v>7220</v>
      </c>
      <c r="C2940" s="238" t="s">
        <v>203</v>
      </c>
      <c r="D2940" s="238" t="s">
        <v>343</v>
      </c>
      <c r="H2940" s="238"/>
      <c r="I2940" s="238" t="s">
        <v>4111</v>
      </c>
      <c r="N2940" s="238">
        <v>2000</v>
      </c>
      <c r="W2940" s="238" t="s">
        <v>4171</v>
      </c>
    </row>
    <row r="2941" spans="1:28" x14ac:dyDescent="0.2">
      <c r="A2941" s="238">
        <v>338001</v>
      </c>
      <c r="B2941" s="238" t="s">
        <v>3858</v>
      </c>
      <c r="C2941" s="238" t="s">
        <v>203</v>
      </c>
      <c r="D2941" s="238" t="s">
        <v>343</v>
      </c>
      <c r="E2941" s="238" t="s">
        <v>65</v>
      </c>
      <c r="F2941" s="239">
        <v>33940</v>
      </c>
      <c r="G2941" s="238" t="s">
        <v>5124</v>
      </c>
      <c r="H2941" s="238" t="s">
        <v>4110</v>
      </c>
      <c r="I2941" s="238" t="s">
        <v>4111</v>
      </c>
      <c r="J2941" s="238" t="s">
        <v>87</v>
      </c>
      <c r="L2941" s="238" t="s">
        <v>84</v>
      </c>
      <c r="X2941" s="238" t="s">
        <v>6318</v>
      </c>
      <c r="Y2941" s="238" t="s">
        <v>6318</v>
      </c>
      <c r="Z2941" s="238" t="s">
        <v>5581</v>
      </c>
      <c r="AA2941" s="238" t="s">
        <v>5531</v>
      </c>
    </row>
    <row r="2942" spans="1:28" x14ac:dyDescent="0.2">
      <c r="A2942" s="238">
        <v>337903</v>
      </c>
      <c r="B2942" s="238" t="s">
        <v>3806</v>
      </c>
      <c r="C2942" s="238" t="s">
        <v>3807</v>
      </c>
      <c r="D2942" s="238" t="s">
        <v>343</v>
      </c>
      <c r="H2942" s="238"/>
      <c r="I2942" s="238" t="s">
        <v>4111</v>
      </c>
      <c r="N2942" s="238">
        <v>2000</v>
      </c>
      <c r="V2942" s="238" t="s">
        <v>4171</v>
      </c>
      <c r="W2942" s="238" t="s">
        <v>4171</v>
      </c>
    </row>
    <row r="2943" spans="1:28" x14ac:dyDescent="0.2">
      <c r="A2943" s="238">
        <v>327999</v>
      </c>
      <c r="B2943" s="238" t="s">
        <v>2788</v>
      </c>
      <c r="C2943" s="238" t="s">
        <v>522</v>
      </c>
      <c r="D2943" s="238" t="s">
        <v>343</v>
      </c>
      <c r="H2943" s="238"/>
      <c r="I2943" s="238" t="s">
        <v>4111</v>
      </c>
      <c r="N2943" s="238">
        <v>2000</v>
      </c>
      <c r="R2943" s="238" t="s">
        <v>4171</v>
      </c>
      <c r="S2943" s="238" t="s">
        <v>4171</v>
      </c>
      <c r="U2943" s="238" t="s">
        <v>4171</v>
      </c>
      <c r="V2943" s="238" t="s">
        <v>4171</v>
      </c>
      <c r="W2943" s="238" t="s">
        <v>4171</v>
      </c>
      <c r="AB2943" s="238" t="s">
        <v>7213</v>
      </c>
    </row>
    <row r="2944" spans="1:28" x14ac:dyDescent="0.2">
      <c r="A2944" s="238">
        <v>332940</v>
      </c>
      <c r="B2944" s="238" t="s">
        <v>2423</v>
      </c>
      <c r="C2944" s="238" t="s">
        <v>267</v>
      </c>
      <c r="D2944" s="238" t="s">
        <v>343</v>
      </c>
      <c r="H2944" s="238"/>
      <c r="I2944" s="238" t="s">
        <v>4111</v>
      </c>
      <c r="N2944" s="238">
        <v>2000</v>
      </c>
      <c r="S2944" s="238" t="s">
        <v>4171</v>
      </c>
      <c r="T2944" s="238" t="s">
        <v>4171</v>
      </c>
      <c r="U2944" s="238" t="s">
        <v>4171</v>
      </c>
      <c r="V2944" s="238" t="s">
        <v>4171</v>
      </c>
      <c r="W2944" s="238" t="s">
        <v>4171</v>
      </c>
      <c r="AB2944" s="238" t="s">
        <v>7213</v>
      </c>
    </row>
    <row r="2945" spans="1:28" x14ac:dyDescent="0.2">
      <c r="A2945" s="238">
        <v>336039</v>
      </c>
      <c r="B2945" s="238" t="s">
        <v>3165</v>
      </c>
      <c r="C2945" s="238" t="s">
        <v>210</v>
      </c>
      <c r="D2945" s="238" t="s">
        <v>343</v>
      </c>
      <c r="H2945" s="238"/>
      <c r="I2945" s="238" t="s">
        <v>4111</v>
      </c>
      <c r="N2945" s="238">
        <v>2000</v>
      </c>
      <c r="U2945" s="238" t="s">
        <v>4171</v>
      </c>
      <c r="V2945" s="238" t="s">
        <v>4171</v>
      </c>
      <c r="W2945" s="238" t="s">
        <v>4171</v>
      </c>
    </row>
    <row r="2946" spans="1:28" x14ac:dyDescent="0.2">
      <c r="A2946" s="238">
        <v>338100</v>
      </c>
      <c r="B2946" s="238" t="s">
        <v>3908</v>
      </c>
      <c r="C2946" s="238" t="s">
        <v>332</v>
      </c>
      <c r="D2946" s="238" t="s">
        <v>343</v>
      </c>
      <c r="H2946" s="238"/>
      <c r="I2946" s="238" t="s">
        <v>4111</v>
      </c>
      <c r="N2946" s="238">
        <v>2000</v>
      </c>
      <c r="W2946" s="238" t="s">
        <v>4171</v>
      </c>
    </row>
    <row r="2947" spans="1:28" x14ac:dyDescent="0.2">
      <c r="A2947" s="238">
        <v>338595</v>
      </c>
      <c r="B2947" s="238" t="s">
        <v>4830</v>
      </c>
      <c r="C2947" s="238" t="s">
        <v>332</v>
      </c>
      <c r="D2947" s="238" t="s">
        <v>343</v>
      </c>
      <c r="E2947" s="238" t="s">
        <v>66</v>
      </c>
      <c r="F2947" s="239">
        <v>32286</v>
      </c>
      <c r="G2947" s="238" t="s">
        <v>92</v>
      </c>
      <c r="H2947" s="238" t="s">
        <v>4110</v>
      </c>
      <c r="I2947" s="238" t="s">
        <v>4111</v>
      </c>
      <c r="J2947" s="238" t="s">
        <v>85</v>
      </c>
      <c r="K2947" s="238">
        <v>2007</v>
      </c>
      <c r="L2947" s="238" t="s">
        <v>84</v>
      </c>
      <c r="X2947" s="238" t="s">
        <v>6587</v>
      </c>
      <c r="Y2947" s="238" t="s">
        <v>6588</v>
      </c>
      <c r="Z2947" s="238" t="s">
        <v>5581</v>
      </c>
      <c r="AA2947" s="238" t="s">
        <v>5944</v>
      </c>
    </row>
    <row r="2948" spans="1:28" x14ac:dyDescent="0.2">
      <c r="A2948" s="238">
        <v>331818</v>
      </c>
      <c r="B2948" s="238" t="s">
        <v>2378</v>
      </c>
      <c r="C2948" s="238" t="s">
        <v>263</v>
      </c>
      <c r="D2948" s="238" t="s">
        <v>343</v>
      </c>
      <c r="H2948" s="238"/>
      <c r="I2948" s="238" t="s">
        <v>4111</v>
      </c>
      <c r="N2948" s="238">
        <v>2000</v>
      </c>
      <c r="S2948" s="238" t="s">
        <v>4171</v>
      </c>
      <c r="T2948" s="238" t="s">
        <v>4171</v>
      </c>
      <c r="U2948" s="238" t="s">
        <v>4171</v>
      </c>
      <c r="V2948" s="238" t="s">
        <v>4171</v>
      </c>
      <c r="W2948" s="238" t="s">
        <v>4171</v>
      </c>
      <c r="AB2948" s="238" t="s">
        <v>7213</v>
      </c>
    </row>
    <row r="2949" spans="1:28" x14ac:dyDescent="0.2">
      <c r="A2949" s="238">
        <v>338550</v>
      </c>
      <c r="B2949" s="238" t="s">
        <v>4792</v>
      </c>
      <c r="C2949" s="238" t="s">
        <v>501</v>
      </c>
      <c r="D2949" s="238" t="s">
        <v>343</v>
      </c>
      <c r="E2949" s="238" t="s">
        <v>66</v>
      </c>
      <c r="F2949" s="239">
        <v>36240</v>
      </c>
      <c r="G2949" s="238" t="s">
        <v>84</v>
      </c>
      <c r="H2949" s="238" t="s">
        <v>4110</v>
      </c>
      <c r="I2949" s="238" t="s">
        <v>4111</v>
      </c>
      <c r="J2949" s="238" t="s">
        <v>87</v>
      </c>
      <c r="K2949" s="238">
        <v>2017</v>
      </c>
      <c r="L2949" s="238" t="s">
        <v>86</v>
      </c>
      <c r="X2949" s="238" t="s">
        <v>6495</v>
      </c>
      <c r="Y2949" s="238" t="s">
        <v>6496</v>
      </c>
      <c r="Z2949" s="238" t="s">
        <v>5883</v>
      </c>
      <c r="AA2949" s="238" t="s">
        <v>5117</v>
      </c>
    </row>
    <row r="2950" spans="1:28" x14ac:dyDescent="0.2">
      <c r="A2950" s="238">
        <v>338974</v>
      </c>
      <c r="B2950" s="238" t="s">
        <v>4792</v>
      </c>
      <c r="C2950" s="238" t="s">
        <v>501</v>
      </c>
      <c r="D2950" s="238" t="s">
        <v>343</v>
      </c>
      <c r="E2950" s="238" t="s">
        <v>66</v>
      </c>
      <c r="F2950" s="239">
        <v>36240</v>
      </c>
      <c r="G2950" s="238" t="s">
        <v>84</v>
      </c>
      <c r="H2950" s="238" t="s">
        <v>4110</v>
      </c>
      <c r="I2950" s="238" t="s">
        <v>4111</v>
      </c>
      <c r="J2950" s="238" t="s">
        <v>87</v>
      </c>
      <c r="K2950" s="238">
        <v>2017</v>
      </c>
      <c r="L2950" s="238" t="s">
        <v>86</v>
      </c>
      <c r="X2950" s="238" t="s">
        <v>6495</v>
      </c>
      <c r="Y2950" s="238" t="s">
        <v>6496</v>
      </c>
      <c r="Z2950" s="238" t="s">
        <v>5883</v>
      </c>
      <c r="AA2950" s="238" t="s">
        <v>5117</v>
      </c>
    </row>
    <row r="2951" spans="1:28" x14ac:dyDescent="0.2">
      <c r="A2951" s="238">
        <v>334075</v>
      </c>
      <c r="B2951" s="238" t="s">
        <v>2527</v>
      </c>
      <c r="C2951" s="238" t="s">
        <v>375</v>
      </c>
      <c r="D2951" s="238" t="s">
        <v>343</v>
      </c>
      <c r="E2951" s="238" t="s">
        <v>65</v>
      </c>
      <c r="H2951" s="238"/>
      <c r="I2951" s="238" t="s">
        <v>4111</v>
      </c>
      <c r="AB2951" s="238" t="s">
        <v>7213</v>
      </c>
    </row>
    <row r="2952" spans="1:28" x14ac:dyDescent="0.2">
      <c r="A2952" s="238">
        <v>335602</v>
      </c>
      <c r="B2952" s="238" t="s">
        <v>3038</v>
      </c>
      <c r="C2952" s="238" t="s">
        <v>400</v>
      </c>
      <c r="D2952" s="238" t="s">
        <v>343</v>
      </c>
      <c r="H2952" s="238"/>
      <c r="I2952" s="238" t="s">
        <v>4111</v>
      </c>
      <c r="N2952" s="238">
        <v>2000</v>
      </c>
      <c r="U2952" s="238" t="s">
        <v>4171</v>
      </c>
      <c r="V2952" s="238" t="s">
        <v>4171</v>
      </c>
      <c r="W2952" s="238" t="s">
        <v>4171</v>
      </c>
    </row>
    <row r="2953" spans="1:28" x14ac:dyDescent="0.2">
      <c r="A2953" s="238">
        <v>336688</v>
      </c>
      <c r="B2953" s="238" t="s">
        <v>3349</v>
      </c>
      <c r="C2953" s="238" t="s">
        <v>967</v>
      </c>
      <c r="D2953" s="238" t="s">
        <v>343</v>
      </c>
      <c r="H2953" s="238"/>
      <c r="I2953" s="238" t="s">
        <v>4111</v>
      </c>
      <c r="N2953" s="238">
        <v>2000</v>
      </c>
      <c r="U2953" s="238" t="s">
        <v>4171</v>
      </c>
      <c r="V2953" s="238" t="s">
        <v>4171</v>
      </c>
      <c r="W2953" s="238" t="s">
        <v>4171</v>
      </c>
    </row>
    <row r="2954" spans="1:28" x14ac:dyDescent="0.2">
      <c r="A2954" s="238">
        <v>334583</v>
      </c>
      <c r="B2954" s="238" t="s">
        <v>2637</v>
      </c>
      <c r="C2954" s="238" t="s">
        <v>198</v>
      </c>
      <c r="D2954" s="238" t="s">
        <v>343</v>
      </c>
      <c r="H2954" s="238"/>
      <c r="I2954" s="238" t="s">
        <v>4111</v>
      </c>
      <c r="N2954" s="238">
        <v>2000</v>
      </c>
      <c r="S2954" s="238" t="s">
        <v>4171</v>
      </c>
      <c r="T2954" s="238" t="s">
        <v>4171</v>
      </c>
      <c r="U2954" s="238" t="s">
        <v>4171</v>
      </c>
      <c r="V2954" s="238" t="s">
        <v>4171</v>
      </c>
      <c r="W2954" s="238" t="s">
        <v>4171</v>
      </c>
      <c r="AB2954" s="238" t="s">
        <v>7213</v>
      </c>
    </row>
    <row r="2955" spans="1:28" x14ac:dyDescent="0.2">
      <c r="A2955" s="238">
        <v>334332</v>
      </c>
      <c r="B2955" s="238" t="s">
        <v>1640</v>
      </c>
      <c r="C2955" s="238" t="s">
        <v>555</v>
      </c>
      <c r="D2955" s="238" t="s">
        <v>343</v>
      </c>
      <c r="H2955" s="238"/>
      <c r="I2955" s="238" t="s">
        <v>4111</v>
      </c>
      <c r="N2955" s="238">
        <v>2000</v>
      </c>
      <c r="S2955" s="238" t="s">
        <v>4171</v>
      </c>
      <c r="U2955" s="238" t="s">
        <v>4171</v>
      </c>
      <c r="V2955" s="238" t="s">
        <v>4171</v>
      </c>
      <c r="W2955" s="238" t="s">
        <v>4171</v>
      </c>
      <c r="AB2955" s="238" t="s">
        <v>7213</v>
      </c>
    </row>
    <row r="2956" spans="1:28" x14ac:dyDescent="0.2">
      <c r="A2956" s="238">
        <v>336309</v>
      </c>
      <c r="B2956" s="238" t="s">
        <v>1087</v>
      </c>
      <c r="C2956" s="238" t="s">
        <v>295</v>
      </c>
      <c r="D2956" s="238" t="s">
        <v>343</v>
      </c>
      <c r="H2956" s="238"/>
      <c r="I2956" s="238" t="s">
        <v>4111</v>
      </c>
      <c r="N2956" s="238">
        <v>2000</v>
      </c>
      <c r="U2956" s="238" t="s">
        <v>4171</v>
      </c>
      <c r="V2956" s="238" t="s">
        <v>4171</v>
      </c>
      <c r="W2956" s="238" t="s">
        <v>4171</v>
      </c>
    </row>
    <row r="2957" spans="1:28" x14ac:dyDescent="0.2">
      <c r="A2957" s="238">
        <v>338850</v>
      </c>
      <c r="B2957" s="238" t="s">
        <v>5051</v>
      </c>
      <c r="C2957" s="238" t="s">
        <v>471</v>
      </c>
      <c r="D2957" s="238" t="s">
        <v>343</v>
      </c>
      <c r="E2957" s="238" t="s">
        <v>66</v>
      </c>
      <c r="F2957" s="239">
        <v>33142</v>
      </c>
      <c r="G2957" s="238" t="s">
        <v>84</v>
      </c>
      <c r="H2957" s="238" t="s">
        <v>4110</v>
      </c>
      <c r="I2957" s="238" t="s">
        <v>4111</v>
      </c>
      <c r="J2957" s="238" t="s">
        <v>87</v>
      </c>
      <c r="K2957" s="238">
        <v>2011</v>
      </c>
      <c r="L2957" s="238" t="s">
        <v>84</v>
      </c>
      <c r="X2957" s="238" t="s">
        <v>7116</v>
      </c>
      <c r="Y2957" s="238" t="s">
        <v>7117</v>
      </c>
      <c r="Z2957" s="238" t="s">
        <v>5867</v>
      </c>
      <c r="AA2957" s="238" t="s">
        <v>5123</v>
      </c>
    </row>
    <row r="2958" spans="1:28" x14ac:dyDescent="0.2">
      <c r="A2958" s="238">
        <v>327077</v>
      </c>
      <c r="B2958" s="238" t="s">
        <v>2281</v>
      </c>
      <c r="C2958" s="238" t="s">
        <v>535</v>
      </c>
      <c r="D2958" s="238" t="s">
        <v>343</v>
      </c>
      <c r="H2958" s="238"/>
      <c r="I2958" s="238" t="s">
        <v>4111</v>
      </c>
      <c r="N2958" s="238">
        <v>2000</v>
      </c>
      <c r="V2958" s="238" t="s">
        <v>4171</v>
      </c>
      <c r="W2958" s="238" t="s">
        <v>4171</v>
      </c>
      <c r="AB2958" s="238" t="s">
        <v>7213</v>
      </c>
    </row>
    <row r="2959" spans="1:28" x14ac:dyDescent="0.2">
      <c r="A2959" s="238">
        <v>331631</v>
      </c>
      <c r="B2959" s="238" t="s">
        <v>2842</v>
      </c>
      <c r="C2959" s="238" t="s">
        <v>195</v>
      </c>
      <c r="D2959" s="238" t="s">
        <v>343</v>
      </c>
      <c r="H2959" s="238"/>
      <c r="I2959" s="238" t="s">
        <v>4111</v>
      </c>
      <c r="N2959" s="238">
        <v>2000</v>
      </c>
      <c r="R2959" s="238" t="s">
        <v>4171</v>
      </c>
      <c r="T2959" s="238" t="s">
        <v>4171</v>
      </c>
      <c r="U2959" s="238" t="s">
        <v>4171</v>
      </c>
      <c r="V2959" s="238" t="s">
        <v>4171</v>
      </c>
      <c r="W2959" s="238" t="s">
        <v>4171</v>
      </c>
      <c r="AB2959" s="238" t="s">
        <v>7213</v>
      </c>
    </row>
    <row r="2960" spans="1:28" x14ac:dyDescent="0.2">
      <c r="A2960" s="238">
        <v>335826</v>
      </c>
      <c r="B2960" s="238" t="s">
        <v>3092</v>
      </c>
      <c r="C2960" s="238" t="s">
        <v>195</v>
      </c>
      <c r="D2960" s="238" t="s">
        <v>343</v>
      </c>
      <c r="H2960" s="238"/>
      <c r="I2960" s="238" t="s">
        <v>4111</v>
      </c>
      <c r="N2960" s="238">
        <v>2000</v>
      </c>
      <c r="U2960" s="238" t="s">
        <v>4171</v>
      </c>
      <c r="V2960" s="238" t="s">
        <v>4171</v>
      </c>
      <c r="W2960" s="238" t="s">
        <v>4171</v>
      </c>
    </row>
    <row r="2961" spans="1:28" x14ac:dyDescent="0.2">
      <c r="A2961" s="238">
        <v>336677</v>
      </c>
      <c r="B2961" s="238" t="s">
        <v>2172</v>
      </c>
      <c r="C2961" s="238" t="s">
        <v>195</v>
      </c>
      <c r="D2961" s="238" t="s">
        <v>343</v>
      </c>
      <c r="H2961" s="238"/>
      <c r="I2961" s="238" t="s">
        <v>4111</v>
      </c>
      <c r="N2961" s="238">
        <v>2000</v>
      </c>
      <c r="U2961" s="238" t="s">
        <v>4171</v>
      </c>
      <c r="V2961" s="238" t="s">
        <v>4171</v>
      </c>
      <c r="W2961" s="238" t="s">
        <v>4171</v>
      </c>
    </row>
    <row r="2962" spans="1:28" x14ac:dyDescent="0.2">
      <c r="A2962" s="238">
        <v>334447</v>
      </c>
      <c r="B2962" s="238" t="s">
        <v>1380</v>
      </c>
      <c r="C2962" s="238" t="s">
        <v>195</v>
      </c>
      <c r="D2962" s="238" t="s">
        <v>343</v>
      </c>
      <c r="H2962" s="238"/>
      <c r="I2962" s="238" t="s">
        <v>4111</v>
      </c>
      <c r="N2962" s="238">
        <v>2000</v>
      </c>
      <c r="U2962" s="238" t="s">
        <v>4171</v>
      </c>
      <c r="V2962" s="238" t="s">
        <v>4171</v>
      </c>
      <c r="W2962" s="238" t="s">
        <v>4171</v>
      </c>
      <c r="AB2962" s="238" t="s">
        <v>7213</v>
      </c>
    </row>
    <row r="2963" spans="1:28" x14ac:dyDescent="0.2">
      <c r="A2963" s="238">
        <v>324928</v>
      </c>
      <c r="B2963" s="238" t="s">
        <v>4276</v>
      </c>
      <c r="C2963" s="238" t="s">
        <v>4277</v>
      </c>
      <c r="D2963" s="238" t="s">
        <v>343</v>
      </c>
      <c r="H2963" s="238"/>
      <c r="I2963" s="238" t="s">
        <v>4111</v>
      </c>
      <c r="N2963" s="238">
        <v>2000</v>
      </c>
      <c r="AB2963" s="238" t="s">
        <v>7214</v>
      </c>
    </row>
    <row r="2964" spans="1:28" x14ac:dyDescent="0.2">
      <c r="A2964" s="238">
        <v>325725</v>
      </c>
      <c r="B2964" s="238" t="s">
        <v>4459</v>
      </c>
      <c r="C2964" s="238" t="s">
        <v>4389</v>
      </c>
      <c r="D2964" s="238" t="s">
        <v>343</v>
      </c>
      <c r="H2964" s="238"/>
      <c r="I2964" s="238" t="s">
        <v>4111</v>
      </c>
      <c r="N2964" s="238">
        <v>2000</v>
      </c>
      <c r="AB2964" s="238" t="s">
        <v>7214</v>
      </c>
    </row>
    <row r="2965" spans="1:28" x14ac:dyDescent="0.2">
      <c r="A2965" s="238">
        <v>335906</v>
      </c>
      <c r="B2965" s="238" t="s">
        <v>3125</v>
      </c>
      <c r="C2965" s="238" t="s">
        <v>1147</v>
      </c>
      <c r="D2965" s="238" t="s">
        <v>343</v>
      </c>
      <c r="H2965" s="238"/>
      <c r="I2965" s="238" t="s">
        <v>4111</v>
      </c>
      <c r="N2965" s="238">
        <v>2000</v>
      </c>
      <c r="W2965" s="238" t="s">
        <v>4171</v>
      </c>
    </row>
    <row r="2966" spans="1:28" x14ac:dyDescent="0.2">
      <c r="A2966" s="238">
        <v>335861</v>
      </c>
      <c r="B2966" s="238" t="s">
        <v>3106</v>
      </c>
      <c r="C2966" s="238" t="s">
        <v>196</v>
      </c>
      <c r="D2966" s="238" t="s">
        <v>343</v>
      </c>
      <c r="H2966" s="238"/>
      <c r="I2966" s="238" t="s">
        <v>4111</v>
      </c>
      <c r="N2966" s="238">
        <v>2000</v>
      </c>
      <c r="U2966" s="238" t="s">
        <v>4171</v>
      </c>
      <c r="V2966" s="238" t="s">
        <v>4171</v>
      </c>
      <c r="W2966" s="238" t="s">
        <v>4171</v>
      </c>
    </row>
    <row r="2967" spans="1:28" x14ac:dyDescent="0.2">
      <c r="A2967" s="238">
        <v>336252</v>
      </c>
      <c r="B2967" s="238" t="s">
        <v>2060</v>
      </c>
      <c r="C2967" s="238" t="s">
        <v>897</v>
      </c>
      <c r="D2967" s="238" t="s">
        <v>343</v>
      </c>
      <c r="E2967" s="238" t="s">
        <v>65</v>
      </c>
      <c r="F2967" s="239">
        <v>34700</v>
      </c>
      <c r="G2967" s="238" t="s">
        <v>5749</v>
      </c>
      <c r="H2967" s="238" t="s">
        <v>4110</v>
      </c>
      <c r="I2967" s="238" t="s">
        <v>4111</v>
      </c>
      <c r="J2967" s="238" t="s">
        <v>87</v>
      </c>
      <c r="L2967" s="238" t="s">
        <v>84</v>
      </c>
      <c r="X2967" s="238" t="s">
        <v>5750</v>
      </c>
      <c r="Y2967" s="238" t="s">
        <v>5750</v>
      </c>
      <c r="Z2967" s="238" t="s">
        <v>5581</v>
      </c>
      <c r="AA2967" s="238" t="s">
        <v>5751</v>
      </c>
    </row>
    <row r="2968" spans="1:28" x14ac:dyDescent="0.2">
      <c r="A2968" s="238">
        <v>334175</v>
      </c>
      <c r="B2968" s="238" t="s">
        <v>4299</v>
      </c>
      <c r="C2968" s="238" t="s">
        <v>660</v>
      </c>
      <c r="D2968" s="238" t="s">
        <v>343</v>
      </c>
      <c r="H2968" s="238"/>
      <c r="I2968" s="238" t="s">
        <v>4111</v>
      </c>
      <c r="N2968" s="238">
        <v>2000</v>
      </c>
      <c r="V2968" s="238" t="s">
        <v>4171</v>
      </c>
      <c r="AB2968" s="238" t="s">
        <v>7214</v>
      </c>
    </row>
    <row r="2969" spans="1:28" x14ac:dyDescent="0.2">
      <c r="A2969" s="238">
        <v>328345</v>
      </c>
      <c r="B2969" s="238" t="s">
        <v>2793</v>
      </c>
      <c r="C2969" s="238" t="s">
        <v>573</v>
      </c>
      <c r="D2969" s="238" t="s">
        <v>343</v>
      </c>
      <c r="H2969" s="238"/>
      <c r="I2969" s="238" t="s">
        <v>4111</v>
      </c>
      <c r="N2969" s="238">
        <v>2000</v>
      </c>
      <c r="R2969" s="238" t="s">
        <v>4171</v>
      </c>
      <c r="S2969" s="238" t="s">
        <v>4171</v>
      </c>
      <c r="U2969" s="238" t="s">
        <v>4171</v>
      </c>
      <c r="V2969" s="238" t="s">
        <v>4171</v>
      </c>
      <c r="W2969" s="238" t="s">
        <v>4171</v>
      </c>
      <c r="AB2969" s="238" t="s">
        <v>7213</v>
      </c>
    </row>
    <row r="2970" spans="1:28" x14ac:dyDescent="0.2">
      <c r="A2970" s="238">
        <v>337905</v>
      </c>
      <c r="B2970" s="238" t="s">
        <v>3808</v>
      </c>
      <c r="C2970" s="238" t="s">
        <v>573</v>
      </c>
      <c r="D2970" s="238" t="s">
        <v>343</v>
      </c>
      <c r="E2970" s="238" t="s">
        <v>66</v>
      </c>
      <c r="F2970" s="239">
        <v>30317</v>
      </c>
      <c r="G2970" s="238" t="s">
        <v>84</v>
      </c>
      <c r="H2970" s="238" t="s">
        <v>4110</v>
      </c>
      <c r="I2970" s="238" t="s">
        <v>4111</v>
      </c>
      <c r="J2970" s="238" t="s">
        <v>85</v>
      </c>
      <c r="L2970" s="238" t="s">
        <v>84</v>
      </c>
      <c r="O2970" s="238">
        <v>3041</v>
      </c>
      <c r="P2970" s="239">
        <v>44614</v>
      </c>
      <c r="Q2970" s="238">
        <v>18000</v>
      </c>
      <c r="X2970" s="238" t="s">
        <v>6053</v>
      </c>
      <c r="Y2970" s="238" t="s">
        <v>6053</v>
      </c>
      <c r="Z2970" s="238" t="s">
        <v>5883</v>
      </c>
      <c r="AA2970" s="238" t="s">
        <v>5111</v>
      </c>
    </row>
    <row r="2971" spans="1:28" x14ac:dyDescent="0.2">
      <c r="A2971" s="238">
        <v>336005</v>
      </c>
      <c r="B2971" s="238" t="s">
        <v>3153</v>
      </c>
      <c r="C2971" s="238" t="s">
        <v>203</v>
      </c>
      <c r="D2971" s="238" t="s">
        <v>833</v>
      </c>
      <c r="H2971" s="238"/>
      <c r="I2971" s="238" t="s">
        <v>4111</v>
      </c>
      <c r="N2971" s="238">
        <v>2000</v>
      </c>
      <c r="U2971" s="238" t="s">
        <v>4171</v>
      </c>
      <c r="V2971" s="238" t="s">
        <v>4171</v>
      </c>
      <c r="W2971" s="238" t="s">
        <v>4171</v>
      </c>
    </row>
    <row r="2972" spans="1:28" x14ac:dyDescent="0.2">
      <c r="A2972" s="238">
        <v>334546</v>
      </c>
      <c r="B2972" s="238" t="s">
        <v>1668</v>
      </c>
      <c r="C2972" s="238" t="s">
        <v>210</v>
      </c>
      <c r="D2972" s="238" t="s">
        <v>833</v>
      </c>
      <c r="H2972" s="238"/>
      <c r="I2972" s="238" t="s">
        <v>4111</v>
      </c>
      <c r="N2972" s="238">
        <v>2000</v>
      </c>
      <c r="V2972" s="238" t="s">
        <v>4171</v>
      </c>
      <c r="W2972" s="238" t="s">
        <v>4171</v>
      </c>
      <c r="AB2972" s="238" t="s">
        <v>7213</v>
      </c>
    </row>
    <row r="2973" spans="1:28" x14ac:dyDescent="0.2">
      <c r="A2973" s="238">
        <v>332644</v>
      </c>
      <c r="B2973" s="238" t="s">
        <v>2407</v>
      </c>
      <c r="C2973" s="238" t="s">
        <v>589</v>
      </c>
      <c r="D2973" s="238" t="s">
        <v>833</v>
      </c>
      <c r="H2973" s="238"/>
      <c r="I2973" s="238" t="s">
        <v>4111</v>
      </c>
      <c r="N2973" s="238">
        <v>2000</v>
      </c>
      <c r="S2973" s="238" t="s">
        <v>4171</v>
      </c>
      <c r="T2973" s="238" t="s">
        <v>4171</v>
      </c>
      <c r="U2973" s="238" t="s">
        <v>4171</v>
      </c>
      <c r="V2973" s="238" t="s">
        <v>4171</v>
      </c>
      <c r="W2973" s="238" t="s">
        <v>4171</v>
      </c>
      <c r="AB2973" s="238" t="s">
        <v>7213</v>
      </c>
    </row>
    <row r="2974" spans="1:28" x14ac:dyDescent="0.2">
      <c r="A2974" s="238">
        <v>329910</v>
      </c>
      <c r="B2974" s="238" t="s">
        <v>1742</v>
      </c>
      <c r="C2974" s="238" t="s">
        <v>232</v>
      </c>
      <c r="D2974" s="238" t="s">
        <v>499</v>
      </c>
      <c r="E2974" s="238" t="s">
        <v>65</v>
      </c>
      <c r="F2974" s="239">
        <v>35825</v>
      </c>
      <c r="G2974" s="238" t="s">
        <v>5124</v>
      </c>
      <c r="H2974" s="238" t="s">
        <v>4113</v>
      </c>
      <c r="I2974" s="238" t="s">
        <v>4111</v>
      </c>
      <c r="J2974" s="238" t="s">
        <v>87</v>
      </c>
      <c r="L2974" s="238" t="s">
        <v>84</v>
      </c>
      <c r="X2974" s="238" t="s">
        <v>5437</v>
      </c>
      <c r="Y2974" s="238" t="s">
        <v>5437</v>
      </c>
      <c r="Z2974" s="238" t="s">
        <v>5438</v>
      </c>
      <c r="AA2974" s="238" t="s">
        <v>5111</v>
      </c>
      <c r="AB2974" s="238" t="s">
        <v>7213</v>
      </c>
    </row>
    <row r="2975" spans="1:28" x14ac:dyDescent="0.2">
      <c r="A2975" s="238">
        <v>333873</v>
      </c>
      <c r="B2975" s="238" t="s">
        <v>2474</v>
      </c>
      <c r="C2975" s="238" t="s">
        <v>349</v>
      </c>
      <c r="D2975" s="238" t="s">
        <v>499</v>
      </c>
      <c r="H2975" s="238"/>
      <c r="I2975" s="238" t="s">
        <v>4111</v>
      </c>
      <c r="N2975" s="238">
        <v>2000</v>
      </c>
      <c r="S2975" s="238" t="s">
        <v>4171</v>
      </c>
      <c r="T2975" s="238" t="s">
        <v>4171</v>
      </c>
      <c r="U2975" s="238" t="s">
        <v>4171</v>
      </c>
      <c r="V2975" s="238" t="s">
        <v>4171</v>
      </c>
      <c r="W2975" s="238" t="s">
        <v>4171</v>
      </c>
      <c r="AB2975" s="238" t="s">
        <v>7213</v>
      </c>
    </row>
    <row r="2976" spans="1:28" x14ac:dyDescent="0.2">
      <c r="A2976" s="238">
        <v>332858</v>
      </c>
      <c r="B2976" s="238" t="s">
        <v>4430</v>
      </c>
      <c r="C2976" s="238" t="s">
        <v>626</v>
      </c>
      <c r="D2976" s="238" t="s">
        <v>499</v>
      </c>
      <c r="H2976" s="238"/>
      <c r="I2976" s="238" t="s">
        <v>4111</v>
      </c>
      <c r="N2976" s="238">
        <v>2000</v>
      </c>
      <c r="V2976" s="238" t="s">
        <v>4171</v>
      </c>
      <c r="AB2976" s="238" t="s">
        <v>7214</v>
      </c>
    </row>
    <row r="2977" spans="1:28" x14ac:dyDescent="0.2">
      <c r="A2977" s="238">
        <v>332497</v>
      </c>
      <c r="B2977" s="238" t="s">
        <v>1548</v>
      </c>
      <c r="C2977" s="238" t="s">
        <v>263</v>
      </c>
      <c r="D2977" s="238" t="s">
        <v>499</v>
      </c>
      <c r="H2977" s="238"/>
      <c r="I2977" s="238" t="s">
        <v>4111</v>
      </c>
      <c r="N2977" s="238">
        <v>2000</v>
      </c>
      <c r="T2977" s="238" t="s">
        <v>4171</v>
      </c>
      <c r="U2977" s="238" t="s">
        <v>4171</v>
      </c>
      <c r="V2977" s="238" t="s">
        <v>4171</v>
      </c>
      <c r="W2977" s="238" t="s">
        <v>4171</v>
      </c>
      <c r="AB2977" s="238" t="s">
        <v>7213</v>
      </c>
    </row>
    <row r="2978" spans="1:28" x14ac:dyDescent="0.2">
      <c r="A2978" s="238">
        <v>338655</v>
      </c>
      <c r="B2978" s="238" t="s">
        <v>4887</v>
      </c>
      <c r="C2978" s="238" t="s">
        <v>296</v>
      </c>
      <c r="D2978" s="238" t="s">
        <v>499</v>
      </c>
      <c r="E2978" s="238" t="s">
        <v>65</v>
      </c>
      <c r="F2978" s="239">
        <v>34880</v>
      </c>
      <c r="G2978" s="238" t="s">
        <v>84</v>
      </c>
      <c r="H2978" s="238" t="s">
        <v>4110</v>
      </c>
      <c r="I2978" s="238" t="s">
        <v>4111</v>
      </c>
      <c r="J2978" s="238" t="s">
        <v>85</v>
      </c>
      <c r="K2978" s="238">
        <v>2014</v>
      </c>
      <c r="L2978" s="238" t="s">
        <v>84</v>
      </c>
      <c r="X2978" s="238" t="s">
        <v>6721</v>
      </c>
      <c r="Y2978" s="238" t="s">
        <v>6722</v>
      </c>
      <c r="Z2978" s="238" t="s">
        <v>6723</v>
      </c>
      <c r="AA2978" s="238" t="s">
        <v>6724</v>
      </c>
    </row>
    <row r="2979" spans="1:28" x14ac:dyDescent="0.2">
      <c r="A2979" s="238">
        <v>337406</v>
      </c>
      <c r="B2979" s="238" t="s">
        <v>3562</v>
      </c>
      <c r="C2979" s="238" t="s">
        <v>3446</v>
      </c>
      <c r="D2979" s="238" t="s">
        <v>499</v>
      </c>
      <c r="H2979" s="238"/>
      <c r="I2979" s="238" t="s">
        <v>4111</v>
      </c>
      <c r="N2979" s="238">
        <v>2000</v>
      </c>
      <c r="V2979" s="238" t="s">
        <v>4171</v>
      </c>
      <c r="W2979" s="238" t="s">
        <v>4171</v>
      </c>
    </row>
    <row r="2980" spans="1:28" x14ac:dyDescent="0.2">
      <c r="A2980" s="238">
        <v>329623</v>
      </c>
      <c r="B2980" s="238" t="s">
        <v>2318</v>
      </c>
      <c r="C2980" s="238" t="s">
        <v>203</v>
      </c>
      <c r="D2980" s="238" t="s">
        <v>322</v>
      </c>
      <c r="H2980" s="238"/>
      <c r="I2980" s="238" t="s">
        <v>4111</v>
      </c>
      <c r="N2980" s="238">
        <v>2000</v>
      </c>
      <c r="S2980" s="238" t="s">
        <v>4171</v>
      </c>
      <c r="T2980" s="238" t="s">
        <v>4171</v>
      </c>
      <c r="U2980" s="238" t="s">
        <v>4171</v>
      </c>
      <c r="V2980" s="238" t="s">
        <v>4171</v>
      </c>
      <c r="W2980" s="238" t="s">
        <v>4171</v>
      </c>
      <c r="AB2980" s="238" t="s">
        <v>7213</v>
      </c>
    </row>
    <row r="2981" spans="1:28" x14ac:dyDescent="0.2">
      <c r="A2981" s="238">
        <v>321723</v>
      </c>
      <c r="B2981" s="238" t="s">
        <v>2722</v>
      </c>
      <c r="C2981" s="238" t="s">
        <v>203</v>
      </c>
      <c r="D2981" s="238" t="s">
        <v>322</v>
      </c>
      <c r="H2981" s="238"/>
      <c r="I2981" s="238" t="s">
        <v>4111</v>
      </c>
      <c r="N2981" s="238">
        <v>2000</v>
      </c>
      <c r="R2981" s="238" t="s">
        <v>4171</v>
      </c>
      <c r="S2981" s="238" t="s">
        <v>4171</v>
      </c>
      <c r="U2981" s="238" t="s">
        <v>4171</v>
      </c>
      <c r="V2981" s="238" t="s">
        <v>4171</v>
      </c>
      <c r="W2981" s="238" t="s">
        <v>4171</v>
      </c>
      <c r="AB2981" s="238" t="s">
        <v>7213</v>
      </c>
    </row>
    <row r="2982" spans="1:28" x14ac:dyDescent="0.2">
      <c r="A2982" s="238">
        <v>334645</v>
      </c>
      <c r="B2982" s="238" t="s">
        <v>1683</v>
      </c>
      <c r="C2982" s="238" t="s">
        <v>673</v>
      </c>
      <c r="D2982" s="238" t="s">
        <v>322</v>
      </c>
      <c r="H2982" s="238"/>
      <c r="I2982" s="238" t="s">
        <v>4111</v>
      </c>
      <c r="N2982" s="238">
        <v>2000</v>
      </c>
      <c r="T2982" s="238" t="s">
        <v>4171</v>
      </c>
      <c r="U2982" s="238" t="s">
        <v>4171</v>
      </c>
      <c r="V2982" s="238" t="s">
        <v>4171</v>
      </c>
      <c r="W2982" s="238" t="s">
        <v>4171</v>
      </c>
      <c r="AB2982" s="238" t="s">
        <v>7213</v>
      </c>
    </row>
    <row r="2983" spans="1:28" x14ac:dyDescent="0.2">
      <c r="A2983" s="238">
        <v>338640</v>
      </c>
      <c r="B2983" s="238" t="s">
        <v>4872</v>
      </c>
      <c r="C2983" s="238" t="s">
        <v>522</v>
      </c>
      <c r="D2983" s="238" t="s">
        <v>322</v>
      </c>
      <c r="E2983" s="238" t="s">
        <v>65</v>
      </c>
      <c r="F2983" s="239">
        <v>33239</v>
      </c>
      <c r="G2983" s="238" t="s">
        <v>4002</v>
      </c>
      <c r="H2983" s="238" t="s">
        <v>4110</v>
      </c>
      <c r="I2983" s="238" t="s">
        <v>4111</v>
      </c>
      <c r="J2983" s="238" t="s">
        <v>87</v>
      </c>
      <c r="K2983" s="238">
        <v>2008</v>
      </c>
      <c r="L2983" s="238" t="s">
        <v>94</v>
      </c>
      <c r="X2983" s="238" t="s">
        <v>6691</v>
      </c>
      <c r="Y2983" s="238" t="s">
        <v>6692</v>
      </c>
      <c r="Z2983" s="238" t="s">
        <v>5859</v>
      </c>
      <c r="AA2983" s="238" t="s">
        <v>6693</v>
      </c>
    </row>
    <row r="2984" spans="1:28" x14ac:dyDescent="0.2">
      <c r="A2984" s="238">
        <v>336009</v>
      </c>
      <c r="B2984" s="238" t="s">
        <v>1993</v>
      </c>
      <c r="C2984" s="238" t="s">
        <v>245</v>
      </c>
      <c r="D2984" s="238" t="s">
        <v>322</v>
      </c>
      <c r="H2984" s="238"/>
      <c r="I2984" s="238" t="s">
        <v>4111</v>
      </c>
      <c r="N2984" s="238">
        <v>2000</v>
      </c>
      <c r="W2984" s="238" t="s">
        <v>4171</v>
      </c>
    </row>
    <row r="2985" spans="1:28" x14ac:dyDescent="0.2">
      <c r="A2985" s="238">
        <v>332677</v>
      </c>
      <c r="B2985" s="238" t="s">
        <v>1316</v>
      </c>
      <c r="C2985" s="238" t="s">
        <v>384</v>
      </c>
      <c r="D2985" s="238" t="s">
        <v>322</v>
      </c>
      <c r="H2985" s="238"/>
      <c r="I2985" s="238" t="s">
        <v>4111</v>
      </c>
      <c r="N2985" s="238">
        <v>2000</v>
      </c>
      <c r="U2985" s="238" t="s">
        <v>4171</v>
      </c>
      <c r="V2985" s="238" t="s">
        <v>4171</v>
      </c>
      <c r="W2985" s="238" t="s">
        <v>4171</v>
      </c>
      <c r="AB2985" s="238" t="s">
        <v>7213</v>
      </c>
    </row>
    <row r="2986" spans="1:28" x14ac:dyDescent="0.2">
      <c r="A2986" s="238">
        <v>338871</v>
      </c>
      <c r="B2986" s="238" t="s">
        <v>5072</v>
      </c>
      <c r="C2986" s="238" t="s">
        <v>301</v>
      </c>
      <c r="D2986" s="238" t="s">
        <v>322</v>
      </c>
      <c r="E2986" s="238" t="s">
        <v>66</v>
      </c>
      <c r="F2986" s="239">
        <v>27291</v>
      </c>
      <c r="G2986" s="238" t="s">
        <v>4074</v>
      </c>
      <c r="H2986" s="238" t="s">
        <v>4110</v>
      </c>
      <c r="I2986" s="238" t="s">
        <v>4111</v>
      </c>
      <c r="J2986" s="238" t="s">
        <v>5335</v>
      </c>
      <c r="K2986" s="238">
        <v>2001</v>
      </c>
      <c r="L2986" s="238" t="s">
        <v>84</v>
      </c>
      <c r="X2986" s="238" t="s">
        <v>7153</v>
      </c>
      <c r="Y2986" s="238" t="s">
        <v>7154</v>
      </c>
      <c r="Z2986" s="238" t="s">
        <v>5859</v>
      </c>
      <c r="AA2986" s="238" t="s">
        <v>6001</v>
      </c>
    </row>
    <row r="2987" spans="1:28" x14ac:dyDescent="0.2">
      <c r="A2987" s="238">
        <v>332040</v>
      </c>
      <c r="B2987" s="238" t="s">
        <v>4287</v>
      </c>
      <c r="C2987" s="238" t="s">
        <v>593</v>
      </c>
      <c r="D2987" s="238" t="s">
        <v>322</v>
      </c>
      <c r="H2987" s="238"/>
      <c r="I2987" s="238" t="s">
        <v>4111</v>
      </c>
      <c r="N2987" s="238">
        <v>2000</v>
      </c>
      <c r="AB2987" s="238" t="s">
        <v>7214</v>
      </c>
    </row>
    <row r="2988" spans="1:28" x14ac:dyDescent="0.2">
      <c r="A2988" s="238">
        <v>335114</v>
      </c>
      <c r="B2988" s="238" t="s">
        <v>2893</v>
      </c>
      <c r="C2988" s="238" t="s">
        <v>195</v>
      </c>
      <c r="D2988" s="238" t="s">
        <v>322</v>
      </c>
      <c r="H2988" s="238"/>
      <c r="I2988" s="238" t="s">
        <v>4111</v>
      </c>
      <c r="N2988" s="238">
        <v>2000</v>
      </c>
      <c r="U2988" s="238" t="s">
        <v>4171</v>
      </c>
      <c r="V2988" s="238" t="s">
        <v>4171</v>
      </c>
      <c r="W2988" s="238" t="s">
        <v>4171</v>
      </c>
    </row>
    <row r="2989" spans="1:28" x14ac:dyDescent="0.2">
      <c r="A2989" s="238">
        <v>335264</v>
      </c>
      <c r="B2989" s="238" t="s">
        <v>612</v>
      </c>
      <c r="C2989" s="238" t="s">
        <v>195</v>
      </c>
      <c r="D2989" s="238" t="s">
        <v>322</v>
      </c>
      <c r="H2989" s="238"/>
      <c r="I2989" s="238" t="s">
        <v>4111</v>
      </c>
      <c r="N2989" s="238">
        <v>2000</v>
      </c>
      <c r="W2989" s="238" t="s">
        <v>4171</v>
      </c>
    </row>
    <row r="2990" spans="1:28" x14ac:dyDescent="0.2">
      <c r="A2990" s="238">
        <v>329852</v>
      </c>
      <c r="B2990" s="238" t="s">
        <v>4331</v>
      </c>
      <c r="C2990" s="238" t="s">
        <v>195</v>
      </c>
      <c r="D2990" s="238" t="s">
        <v>322</v>
      </c>
      <c r="H2990" s="238"/>
      <c r="I2990" s="238" t="s">
        <v>4111</v>
      </c>
      <c r="N2990" s="238">
        <v>2000</v>
      </c>
      <c r="AB2990" s="238" t="s">
        <v>7214</v>
      </c>
    </row>
    <row r="2991" spans="1:28" x14ac:dyDescent="0.2">
      <c r="A2991" s="238">
        <v>332745</v>
      </c>
      <c r="B2991" s="238" t="s">
        <v>2864</v>
      </c>
      <c r="C2991" s="238" t="s">
        <v>987</v>
      </c>
      <c r="D2991" s="238" t="s">
        <v>322</v>
      </c>
      <c r="H2991" s="238"/>
      <c r="I2991" s="238" t="s">
        <v>4111</v>
      </c>
      <c r="N2991" s="238">
        <v>2000</v>
      </c>
      <c r="R2991" s="238" t="s">
        <v>4171</v>
      </c>
      <c r="T2991" s="238" t="s">
        <v>4171</v>
      </c>
      <c r="U2991" s="238" t="s">
        <v>4171</v>
      </c>
      <c r="V2991" s="238" t="s">
        <v>4171</v>
      </c>
      <c r="W2991" s="238" t="s">
        <v>4171</v>
      </c>
      <c r="AB2991" s="238" t="s">
        <v>7213</v>
      </c>
    </row>
    <row r="2992" spans="1:28" x14ac:dyDescent="0.2">
      <c r="A2992" s="238">
        <v>337248</v>
      </c>
      <c r="B2992" s="238" t="s">
        <v>3428</v>
      </c>
      <c r="C2992" s="238" t="s">
        <v>567</v>
      </c>
      <c r="D2992" s="238" t="s">
        <v>322</v>
      </c>
      <c r="H2992" s="238"/>
      <c r="I2992" s="238" t="s">
        <v>4111</v>
      </c>
      <c r="N2992" s="238">
        <v>2000</v>
      </c>
      <c r="U2992" s="238" t="s">
        <v>4171</v>
      </c>
      <c r="V2992" s="238" t="s">
        <v>4171</v>
      </c>
      <c r="W2992" s="238" t="s">
        <v>4171</v>
      </c>
    </row>
    <row r="2993" spans="1:28" x14ac:dyDescent="0.2">
      <c r="A2993" s="238">
        <v>338177</v>
      </c>
      <c r="B2993" s="238" t="s">
        <v>3945</v>
      </c>
      <c r="C2993" s="238" t="s">
        <v>196</v>
      </c>
      <c r="D2993" s="238" t="s">
        <v>322</v>
      </c>
      <c r="E2993" s="238" t="s">
        <v>66</v>
      </c>
      <c r="F2993" s="239">
        <v>34700</v>
      </c>
      <c r="G2993" s="238" t="s">
        <v>84</v>
      </c>
      <c r="H2993" s="238" t="s">
        <v>4110</v>
      </c>
      <c r="I2993" s="238" t="s">
        <v>4111</v>
      </c>
      <c r="J2993" s="238" t="s">
        <v>87</v>
      </c>
      <c r="L2993" s="238" t="s">
        <v>86</v>
      </c>
      <c r="X2993" s="238" t="s">
        <v>6354</v>
      </c>
      <c r="Y2993" s="238" t="s">
        <v>6354</v>
      </c>
      <c r="Z2993" s="238" t="s">
        <v>5855</v>
      </c>
      <c r="AA2993" s="238" t="s">
        <v>6355</v>
      </c>
    </row>
    <row r="2994" spans="1:28" x14ac:dyDescent="0.2">
      <c r="A2994" s="238">
        <v>336258</v>
      </c>
      <c r="B2994" s="238" t="s">
        <v>2061</v>
      </c>
      <c r="C2994" s="238" t="s">
        <v>660</v>
      </c>
      <c r="D2994" s="238" t="s">
        <v>322</v>
      </c>
      <c r="H2994" s="238"/>
      <c r="I2994" s="238" t="s">
        <v>4111</v>
      </c>
      <c r="N2994" s="238">
        <v>2000</v>
      </c>
      <c r="V2994" s="238" t="s">
        <v>4171</v>
      </c>
      <c r="W2994" s="238" t="s">
        <v>4171</v>
      </c>
    </row>
    <row r="2995" spans="1:28" x14ac:dyDescent="0.2">
      <c r="A2995" s="238">
        <v>335717</v>
      </c>
      <c r="B2995" s="238" t="s">
        <v>3069</v>
      </c>
      <c r="C2995" s="238" t="s">
        <v>324</v>
      </c>
      <c r="D2995" s="238" t="s">
        <v>322</v>
      </c>
      <c r="H2995" s="238"/>
      <c r="I2995" s="238" t="s">
        <v>4111</v>
      </c>
      <c r="N2995" s="238">
        <v>2000</v>
      </c>
      <c r="U2995" s="238" t="s">
        <v>4171</v>
      </c>
      <c r="V2995" s="238" t="s">
        <v>4171</v>
      </c>
      <c r="W2995" s="238" t="s">
        <v>4171</v>
      </c>
    </row>
    <row r="2996" spans="1:28" x14ac:dyDescent="0.2">
      <c r="A2996" s="238">
        <v>337663</v>
      </c>
      <c r="B2996" s="238" t="s">
        <v>3688</v>
      </c>
      <c r="C2996" s="238" t="s">
        <v>297</v>
      </c>
      <c r="D2996" s="238" t="s">
        <v>3689</v>
      </c>
      <c r="E2996" s="238" t="s">
        <v>65</v>
      </c>
      <c r="H2996" s="238"/>
      <c r="I2996" s="238" t="s">
        <v>4111</v>
      </c>
      <c r="X2996" s="238" t="s">
        <v>5121</v>
      </c>
      <c r="Y2996" s="238" t="s">
        <v>5121</v>
      </c>
    </row>
    <row r="2997" spans="1:28" x14ac:dyDescent="0.2">
      <c r="A2997" s="238">
        <v>335792</v>
      </c>
      <c r="B2997" s="238" t="s">
        <v>1941</v>
      </c>
      <c r="C2997" s="238" t="s">
        <v>198</v>
      </c>
      <c r="D2997" s="238" t="s">
        <v>1942</v>
      </c>
      <c r="H2997" s="238"/>
      <c r="I2997" s="238" t="s">
        <v>4111</v>
      </c>
      <c r="N2997" s="238">
        <v>2000</v>
      </c>
      <c r="U2997" s="238" t="s">
        <v>4171</v>
      </c>
      <c r="V2997" s="238" t="s">
        <v>4171</v>
      </c>
      <c r="W2997" s="238" t="s">
        <v>4171</v>
      </c>
    </row>
    <row r="2998" spans="1:28" x14ac:dyDescent="0.2">
      <c r="A2998" s="238">
        <v>334230</v>
      </c>
      <c r="B2998" s="238" t="s">
        <v>4326</v>
      </c>
      <c r="C2998" s="238" t="s">
        <v>385</v>
      </c>
      <c r="D2998" s="238" t="s">
        <v>4327</v>
      </c>
      <c r="H2998" s="238"/>
      <c r="I2998" s="238" t="s">
        <v>4111</v>
      </c>
      <c r="N2998" s="238">
        <v>2000</v>
      </c>
      <c r="U2998" s="238" t="s">
        <v>4171</v>
      </c>
      <c r="V2998" s="238" t="s">
        <v>4171</v>
      </c>
      <c r="AB2998" s="238" t="s">
        <v>7214</v>
      </c>
    </row>
    <row r="2999" spans="1:28" x14ac:dyDescent="0.2">
      <c r="A2999" s="238">
        <v>337535</v>
      </c>
      <c r="B2999" s="238" t="s">
        <v>3632</v>
      </c>
      <c r="C2999" s="238" t="s">
        <v>235</v>
      </c>
      <c r="D2999" s="238" t="s">
        <v>3633</v>
      </c>
      <c r="H2999" s="238"/>
      <c r="I2999" s="238" t="s">
        <v>4111</v>
      </c>
      <c r="N2999" s="238">
        <v>2000</v>
      </c>
      <c r="V2999" s="238" t="s">
        <v>4171</v>
      </c>
      <c r="W2999" s="238" t="s">
        <v>4171</v>
      </c>
    </row>
    <row r="3000" spans="1:28" x14ac:dyDescent="0.2">
      <c r="A3000" s="238">
        <v>334713</v>
      </c>
      <c r="B3000" s="238" t="s">
        <v>2668</v>
      </c>
      <c r="C3000" s="238" t="s">
        <v>195</v>
      </c>
      <c r="D3000" s="238" t="s">
        <v>827</v>
      </c>
      <c r="H3000" s="238"/>
      <c r="I3000" s="238" t="s">
        <v>4111</v>
      </c>
      <c r="N3000" s="238">
        <v>2000</v>
      </c>
      <c r="S3000" s="238" t="s">
        <v>4171</v>
      </c>
      <c r="T3000" s="238" t="s">
        <v>4171</v>
      </c>
      <c r="U3000" s="238" t="s">
        <v>4171</v>
      </c>
      <c r="V3000" s="238" t="s">
        <v>4171</v>
      </c>
      <c r="W3000" s="238" t="s">
        <v>4171</v>
      </c>
      <c r="AB3000" s="238" t="s">
        <v>7213</v>
      </c>
    </row>
    <row r="3001" spans="1:28" x14ac:dyDescent="0.2">
      <c r="A3001" s="238">
        <v>326288</v>
      </c>
      <c r="B3001" s="238" t="s">
        <v>2753</v>
      </c>
      <c r="C3001" s="238" t="s">
        <v>621</v>
      </c>
      <c r="D3001" s="238" t="s">
        <v>540</v>
      </c>
      <c r="H3001" s="238"/>
      <c r="I3001" s="238" t="s">
        <v>4111</v>
      </c>
      <c r="N3001" s="238">
        <v>2000</v>
      </c>
      <c r="R3001" s="238" t="s">
        <v>4171</v>
      </c>
      <c r="S3001" s="238" t="s">
        <v>4171</v>
      </c>
      <c r="U3001" s="238" t="s">
        <v>4171</v>
      </c>
      <c r="V3001" s="238" t="s">
        <v>4171</v>
      </c>
      <c r="W3001" s="238" t="s">
        <v>4171</v>
      </c>
      <c r="AB3001" s="238" t="s">
        <v>7213</v>
      </c>
    </row>
    <row r="3002" spans="1:28" x14ac:dyDescent="0.2">
      <c r="A3002" s="238">
        <v>336658</v>
      </c>
      <c r="B3002" s="238" t="s">
        <v>2165</v>
      </c>
      <c r="C3002" s="238" t="s">
        <v>258</v>
      </c>
      <c r="D3002" s="238" t="s">
        <v>540</v>
      </c>
      <c r="H3002" s="238"/>
      <c r="I3002" s="238" t="s">
        <v>4111</v>
      </c>
      <c r="N3002" s="238">
        <v>2000</v>
      </c>
      <c r="W3002" s="238" t="s">
        <v>4171</v>
      </c>
    </row>
    <row r="3003" spans="1:28" x14ac:dyDescent="0.2">
      <c r="A3003" s="238">
        <v>330640</v>
      </c>
      <c r="B3003" s="238" t="s">
        <v>2342</v>
      </c>
      <c r="C3003" s="238" t="s">
        <v>195</v>
      </c>
      <c r="D3003" s="238" t="s">
        <v>423</v>
      </c>
      <c r="H3003" s="238"/>
      <c r="I3003" s="238" t="s">
        <v>4111</v>
      </c>
      <c r="N3003" s="238">
        <v>2000</v>
      </c>
      <c r="S3003" s="238" t="s">
        <v>4171</v>
      </c>
      <c r="T3003" s="238" t="s">
        <v>4171</v>
      </c>
      <c r="U3003" s="238" t="s">
        <v>4171</v>
      </c>
      <c r="V3003" s="238" t="s">
        <v>4171</v>
      </c>
      <c r="W3003" s="238" t="s">
        <v>4171</v>
      </c>
      <c r="AB3003" s="238" t="s">
        <v>7213</v>
      </c>
    </row>
    <row r="3004" spans="1:28" x14ac:dyDescent="0.2">
      <c r="A3004" s="238">
        <v>331962</v>
      </c>
      <c r="B3004" s="238" t="s">
        <v>4275</v>
      </c>
      <c r="C3004" s="238" t="s">
        <v>203</v>
      </c>
      <c r="D3004" s="238" t="s">
        <v>807</v>
      </c>
      <c r="H3004" s="238"/>
      <c r="I3004" s="238" t="s">
        <v>4111</v>
      </c>
      <c r="N3004" s="238">
        <v>2000</v>
      </c>
      <c r="U3004" s="238" t="s">
        <v>4171</v>
      </c>
      <c r="V3004" s="238" t="s">
        <v>4171</v>
      </c>
      <c r="AB3004" s="238" t="s">
        <v>7214</v>
      </c>
    </row>
    <row r="3005" spans="1:28" x14ac:dyDescent="0.2">
      <c r="A3005" s="238">
        <v>335601</v>
      </c>
      <c r="B3005" s="238" t="s">
        <v>1040</v>
      </c>
      <c r="C3005" s="238" t="s">
        <v>307</v>
      </c>
      <c r="D3005" s="238" t="s">
        <v>807</v>
      </c>
      <c r="H3005" s="238"/>
      <c r="I3005" s="238" t="s">
        <v>4111</v>
      </c>
      <c r="N3005" s="238">
        <v>2000</v>
      </c>
      <c r="U3005" s="238" t="s">
        <v>4171</v>
      </c>
      <c r="V3005" s="238" t="s">
        <v>4171</v>
      </c>
      <c r="W3005" s="238" t="s">
        <v>4171</v>
      </c>
    </row>
    <row r="3006" spans="1:28" x14ac:dyDescent="0.2">
      <c r="A3006" s="238">
        <v>334594</v>
      </c>
      <c r="B3006" s="238" t="s">
        <v>1675</v>
      </c>
      <c r="C3006" s="238" t="s">
        <v>1201</v>
      </c>
      <c r="D3006" s="238" t="s">
        <v>807</v>
      </c>
      <c r="H3006" s="238"/>
      <c r="I3006" s="238" t="s">
        <v>4111</v>
      </c>
      <c r="N3006" s="238">
        <v>2000</v>
      </c>
      <c r="T3006" s="238" t="s">
        <v>4171</v>
      </c>
      <c r="U3006" s="238" t="s">
        <v>4171</v>
      </c>
      <c r="V3006" s="238" t="s">
        <v>4171</v>
      </c>
      <c r="W3006" s="238" t="s">
        <v>4171</v>
      </c>
      <c r="AB3006" s="238" t="s">
        <v>7213</v>
      </c>
    </row>
    <row r="3007" spans="1:28" x14ac:dyDescent="0.2">
      <c r="A3007" s="238">
        <v>326965</v>
      </c>
      <c r="B3007" s="238" t="s">
        <v>2280</v>
      </c>
      <c r="C3007" s="238" t="s">
        <v>472</v>
      </c>
      <c r="D3007" s="238" t="s">
        <v>807</v>
      </c>
      <c r="H3007" s="238"/>
      <c r="I3007" s="238" t="s">
        <v>4111</v>
      </c>
      <c r="N3007" s="238">
        <v>2000</v>
      </c>
      <c r="S3007" s="238" t="s">
        <v>4171</v>
      </c>
      <c r="T3007" s="238" t="s">
        <v>4171</v>
      </c>
      <c r="U3007" s="238" t="s">
        <v>4171</v>
      </c>
      <c r="V3007" s="238" t="s">
        <v>4171</v>
      </c>
      <c r="W3007" s="238" t="s">
        <v>4171</v>
      </c>
      <c r="AB3007" s="238" t="s">
        <v>7213</v>
      </c>
    </row>
    <row r="3008" spans="1:28" x14ac:dyDescent="0.2">
      <c r="A3008" s="238">
        <v>336653</v>
      </c>
      <c r="B3008" s="238" t="s">
        <v>2163</v>
      </c>
      <c r="C3008" s="238" t="s">
        <v>1263</v>
      </c>
      <c r="D3008" s="238" t="s">
        <v>4717</v>
      </c>
      <c r="H3008" s="238"/>
      <c r="I3008" s="238" t="s">
        <v>4111</v>
      </c>
      <c r="N3008" s="238">
        <v>2000</v>
      </c>
      <c r="W3008" s="238" t="s">
        <v>4171</v>
      </c>
    </row>
    <row r="3009" spans="1:28" x14ac:dyDescent="0.2">
      <c r="A3009" s="238">
        <v>334465</v>
      </c>
      <c r="B3009" s="238" t="s">
        <v>4395</v>
      </c>
      <c r="C3009" s="238" t="s">
        <v>203</v>
      </c>
      <c r="D3009" s="238" t="s">
        <v>386</v>
      </c>
      <c r="H3009" s="238"/>
      <c r="I3009" s="238" t="s">
        <v>4111</v>
      </c>
      <c r="N3009" s="238">
        <v>2000</v>
      </c>
      <c r="U3009" s="238" t="s">
        <v>4171</v>
      </c>
      <c r="V3009" s="238" t="s">
        <v>4171</v>
      </c>
      <c r="AB3009" s="238" t="s">
        <v>7214</v>
      </c>
    </row>
    <row r="3010" spans="1:28" x14ac:dyDescent="0.2">
      <c r="A3010" s="238">
        <v>334548</v>
      </c>
      <c r="B3010" s="238" t="s">
        <v>1669</v>
      </c>
      <c r="C3010" s="238" t="s">
        <v>330</v>
      </c>
      <c r="D3010" s="238" t="s">
        <v>386</v>
      </c>
      <c r="H3010" s="238"/>
      <c r="I3010" s="238" t="s">
        <v>4111</v>
      </c>
      <c r="N3010" s="238">
        <v>2000</v>
      </c>
      <c r="T3010" s="238" t="s">
        <v>4171</v>
      </c>
      <c r="U3010" s="238" t="s">
        <v>4171</v>
      </c>
      <c r="V3010" s="238" t="s">
        <v>4171</v>
      </c>
      <c r="W3010" s="238" t="s">
        <v>4171</v>
      </c>
      <c r="AB3010" s="238" t="s">
        <v>7213</v>
      </c>
    </row>
    <row r="3011" spans="1:28" x14ac:dyDescent="0.2">
      <c r="A3011" s="238">
        <v>322763</v>
      </c>
      <c r="B3011" s="238" t="s">
        <v>2244</v>
      </c>
      <c r="C3011" s="238" t="s">
        <v>411</v>
      </c>
      <c r="D3011" s="238" t="s">
        <v>386</v>
      </c>
      <c r="H3011" s="238"/>
      <c r="I3011" s="238" t="s">
        <v>4111</v>
      </c>
      <c r="N3011" s="238">
        <v>2000</v>
      </c>
      <c r="S3011" s="238" t="s">
        <v>4171</v>
      </c>
      <c r="T3011" s="238" t="s">
        <v>4171</v>
      </c>
      <c r="U3011" s="238" t="s">
        <v>4171</v>
      </c>
      <c r="V3011" s="238" t="s">
        <v>4171</v>
      </c>
      <c r="W3011" s="238" t="s">
        <v>4171</v>
      </c>
      <c r="AB3011" s="238" t="s">
        <v>7213</v>
      </c>
    </row>
    <row r="3012" spans="1:28" x14ac:dyDescent="0.2">
      <c r="A3012" s="238">
        <v>338978</v>
      </c>
      <c r="B3012" s="238" t="s">
        <v>4667</v>
      </c>
      <c r="C3012" s="238" t="s">
        <v>484</v>
      </c>
      <c r="D3012" s="238" t="s">
        <v>386</v>
      </c>
      <c r="E3012" s="238" t="s">
        <v>65</v>
      </c>
      <c r="F3012" s="239">
        <v>35843</v>
      </c>
      <c r="G3012" s="238" t="s">
        <v>93</v>
      </c>
      <c r="H3012" s="238" t="s">
        <v>4110</v>
      </c>
      <c r="I3012" s="238" t="s">
        <v>4111</v>
      </c>
      <c r="J3012" s="238" t="s">
        <v>85</v>
      </c>
      <c r="K3012" s="238">
        <v>2016</v>
      </c>
      <c r="L3012" s="238" t="s">
        <v>93</v>
      </c>
      <c r="X3012" s="238" t="s">
        <v>5249</v>
      </c>
      <c r="Y3012" s="238" t="s">
        <v>5250</v>
      </c>
      <c r="Z3012" s="238" t="s">
        <v>5251</v>
      </c>
      <c r="AA3012" s="238" t="s">
        <v>5252</v>
      </c>
    </row>
    <row r="3013" spans="1:28" x14ac:dyDescent="0.2">
      <c r="A3013" s="238">
        <v>338696</v>
      </c>
      <c r="B3013" s="238" t="s">
        <v>4667</v>
      </c>
      <c r="C3013" s="238" t="s">
        <v>484</v>
      </c>
      <c r="D3013" s="238" t="s">
        <v>386</v>
      </c>
      <c r="E3013" s="238" t="s">
        <v>65</v>
      </c>
      <c r="F3013" s="239">
        <v>35843</v>
      </c>
      <c r="G3013" s="238" t="s">
        <v>93</v>
      </c>
      <c r="H3013" s="238" t="s">
        <v>4110</v>
      </c>
      <c r="I3013" s="238" t="s">
        <v>4111</v>
      </c>
      <c r="J3013" s="238" t="s">
        <v>85</v>
      </c>
      <c r="K3013" s="238">
        <v>2016</v>
      </c>
      <c r="L3013" s="238" t="s">
        <v>93</v>
      </c>
      <c r="X3013" s="238" t="s">
        <v>5249</v>
      </c>
      <c r="Y3013" s="238" t="s">
        <v>5250</v>
      </c>
      <c r="Z3013" s="238" t="s">
        <v>5251</v>
      </c>
      <c r="AA3013" s="238" t="s">
        <v>5252</v>
      </c>
    </row>
    <row r="3014" spans="1:28" x14ac:dyDescent="0.2">
      <c r="A3014" s="238">
        <v>336166</v>
      </c>
      <c r="B3014" s="238" t="s">
        <v>2034</v>
      </c>
      <c r="C3014" s="238" t="s">
        <v>331</v>
      </c>
      <c r="D3014" s="238" t="s">
        <v>386</v>
      </c>
      <c r="H3014" s="238"/>
      <c r="I3014" s="238" t="s">
        <v>4111</v>
      </c>
      <c r="N3014" s="238">
        <v>2000</v>
      </c>
      <c r="W3014" s="238" t="s">
        <v>4171</v>
      </c>
    </row>
    <row r="3015" spans="1:28" x14ac:dyDescent="0.2">
      <c r="A3015" s="238">
        <v>336187</v>
      </c>
      <c r="B3015" s="238" t="s">
        <v>3209</v>
      </c>
      <c r="C3015" s="238" t="s">
        <v>527</v>
      </c>
      <c r="D3015" s="238" t="s">
        <v>386</v>
      </c>
      <c r="H3015" s="238"/>
      <c r="I3015" s="238" t="s">
        <v>4111</v>
      </c>
      <c r="N3015" s="238">
        <v>2000</v>
      </c>
      <c r="U3015" s="238" t="s">
        <v>4171</v>
      </c>
      <c r="V3015" s="238" t="s">
        <v>4171</v>
      </c>
      <c r="W3015" s="238" t="s">
        <v>4171</v>
      </c>
    </row>
    <row r="3016" spans="1:28" x14ac:dyDescent="0.2">
      <c r="A3016" s="238">
        <v>336566</v>
      </c>
      <c r="B3016" s="238" t="s">
        <v>3315</v>
      </c>
      <c r="C3016" s="238" t="s">
        <v>305</v>
      </c>
      <c r="D3016" s="238" t="s">
        <v>386</v>
      </c>
      <c r="H3016" s="238"/>
      <c r="I3016" s="238" t="s">
        <v>4111</v>
      </c>
      <c r="N3016" s="238">
        <v>2000</v>
      </c>
      <c r="U3016" s="238" t="s">
        <v>4171</v>
      </c>
      <c r="V3016" s="238" t="s">
        <v>4171</v>
      </c>
      <c r="W3016" s="238" t="s">
        <v>4171</v>
      </c>
    </row>
    <row r="3017" spans="1:28" x14ac:dyDescent="0.2">
      <c r="A3017" s="238">
        <v>337659</v>
      </c>
      <c r="B3017" s="238" t="s">
        <v>3686</v>
      </c>
      <c r="C3017" s="238" t="s">
        <v>280</v>
      </c>
      <c r="D3017" s="238" t="s">
        <v>386</v>
      </c>
      <c r="H3017" s="238"/>
      <c r="I3017" s="238" t="s">
        <v>4111</v>
      </c>
      <c r="N3017" s="238">
        <v>2000</v>
      </c>
      <c r="W3017" s="238" t="s">
        <v>4171</v>
      </c>
    </row>
    <row r="3018" spans="1:28" x14ac:dyDescent="0.2">
      <c r="A3018" s="238">
        <v>330677</v>
      </c>
      <c r="B3018" s="238" t="s">
        <v>2345</v>
      </c>
      <c r="C3018" s="238" t="s">
        <v>511</v>
      </c>
      <c r="D3018" s="238" t="s">
        <v>386</v>
      </c>
      <c r="H3018" s="238"/>
      <c r="I3018" s="238" t="s">
        <v>4111</v>
      </c>
      <c r="N3018" s="238">
        <v>2000</v>
      </c>
      <c r="S3018" s="238" t="s">
        <v>4171</v>
      </c>
      <c r="T3018" s="238" t="s">
        <v>4171</v>
      </c>
      <c r="U3018" s="238" t="s">
        <v>4171</v>
      </c>
      <c r="V3018" s="238" t="s">
        <v>4171</v>
      </c>
      <c r="W3018" s="238" t="s">
        <v>4171</v>
      </c>
    </row>
    <row r="3019" spans="1:28" x14ac:dyDescent="0.2">
      <c r="A3019" s="238">
        <v>335726</v>
      </c>
      <c r="B3019" s="238" t="s">
        <v>1155</v>
      </c>
      <c r="C3019" s="238" t="s">
        <v>196</v>
      </c>
      <c r="D3019" s="238" t="s">
        <v>386</v>
      </c>
      <c r="H3019" s="238"/>
      <c r="I3019" s="238" t="s">
        <v>4111</v>
      </c>
      <c r="N3019" s="238">
        <v>2000</v>
      </c>
      <c r="U3019" s="238" t="s">
        <v>4171</v>
      </c>
      <c r="V3019" s="238" t="s">
        <v>4171</v>
      </c>
      <c r="W3019" s="238" t="s">
        <v>4171</v>
      </c>
    </row>
    <row r="3020" spans="1:28" x14ac:dyDescent="0.2">
      <c r="A3020" s="238">
        <v>332820</v>
      </c>
      <c r="B3020" s="238" t="s">
        <v>1086</v>
      </c>
      <c r="C3020" s="238" t="s">
        <v>196</v>
      </c>
      <c r="D3020" s="238" t="s">
        <v>386</v>
      </c>
      <c r="H3020" s="238"/>
      <c r="I3020" s="238" t="s">
        <v>4111</v>
      </c>
      <c r="N3020" s="238">
        <v>2000</v>
      </c>
      <c r="U3020" s="238" t="s">
        <v>4171</v>
      </c>
      <c r="V3020" s="238" t="s">
        <v>4171</v>
      </c>
      <c r="AB3020" s="238" t="s">
        <v>7214</v>
      </c>
    </row>
    <row r="3021" spans="1:28" x14ac:dyDescent="0.2">
      <c r="A3021" s="238">
        <v>327728</v>
      </c>
      <c r="B3021" s="238" t="s">
        <v>2782</v>
      </c>
      <c r="C3021" s="238" t="s">
        <v>2225</v>
      </c>
      <c r="D3021" s="238" t="s">
        <v>386</v>
      </c>
      <c r="H3021" s="238"/>
      <c r="I3021" s="238" t="s">
        <v>4111</v>
      </c>
      <c r="N3021" s="238">
        <v>2000</v>
      </c>
      <c r="V3021" s="238" t="s">
        <v>4171</v>
      </c>
      <c r="W3021" s="238" t="s">
        <v>4171</v>
      </c>
      <c r="AB3021" s="238" t="s">
        <v>7213</v>
      </c>
    </row>
    <row r="3022" spans="1:28" x14ac:dyDescent="0.2">
      <c r="A3022" s="238">
        <v>335603</v>
      </c>
      <c r="B3022" s="238" t="s">
        <v>3039</v>
      </c>
      <c r="C3022" s="238" t="s">
        <v>1039</v>
      </c>
      <c r="D3022" s="238" t="s">
        <v>386</v>
      </c>
      <c r="H3022" s="238"/>
      <c r="I3022" s="238" t="s">
        <v>4111</v>
      </c>
      <c r="N3022" s="238">
        <v>2000</v>
      </c>
      <c r="U3022" s="238" t="s">
        <v>4171</v>
      </c>
      <c r="V3022" s="238" t="s">
        <v>4171</v>
      </c>
      <c r="W3022" s="238" t="s">
        <v>4171</v>
      </c>
    </row>
    <row r="3023" spans="1:28" x14ac:dyDescent="0.2">
      <c r="A3023" s="238">
        <v>330046</v>
      </c>
      <c r="B3023" s="238" t="s">
        <v>2326</v>
      </c>
      <c r="C3023" s="238" t="s">
        <v>887</v>
      </c>
      <c r="D3023" s="238" t="s">
        <v>386</v>
      </c>
      <c r="H3023" s="238"/>
      <c r="I3023" s="238" t="s">
        <v>4111</v>
      </c>
      <c r="N3023" s="238">
        <v>2000</v>
      </c>
      <c r="S3023" s="238" t="s">
        <v>4171</v>
      </c>
      <c r="T3023" s="238" t="s">
        <v>4171</v>
      </c>
      <c r="U3023" s="238" t="s">
        <v>4171</v>
      </c>
      <c r="V3023" s="238" t="s">
        <v>4171</v>
      </c>
      <c r="W3023" s="238" t="s">
        <v>4171</v>
      </c>
      <c r="AB3023" s="238" t="s">
        <v>7213</v>
      </c>
    </row>
    <row r="3024" spans="1:28" x14ac:dyDescent="0.2">
      <c r="A3024" s="238">
        <v>335678</v>
      </c>
      <c r="B3024" s="238" t="s">
        <v>1916</v>
      </c>
      <c r="C3024" s="238" t="s">
        <v>660</v>
      </c>
      <c r="D3024" s="238" t="s">
        <v>386</v>
      </c>
      <c r="H3024" s="238"/>
      <c r="I3024" s="238" t="s">
        <v>4111</v>
      </c>
      <c r="N3024" s="238">
        <v>2000</v>
      </c>
      <c r="U3024" s="238" t="s">
        <v>4171</v>
      </c>
      <c r="V3024" s="238" t="s">
        <v>4171</v>
      </c>
      <c r="W3024" s="238" t="s">
        <v>4171</v>
      </c>
    </row>
    <row r="3025" spans="1:28" x14ac:dyDescent="0.2">
      <c r="A3025" s="238">
        <v>335426</v>
      </c>
      <c r="B3025" s="238" t="s">
        <v>1859</v>
      </c>
      <c r="C3025" s="238" t="s">
        <v>321</v>
      </c>
      <c r="D3025" s="238" t="s">
        <v>386</v>
      </c>
      <c r="H3025" s="238"/>
      <c r="I3025" s="238" t="s">
        <v>4111</v>
      </c>
      <c r="N3025" s="238">
        <v>2000</v>
      </c>
      <c r="V3025" s="238" t="s">
        <v>4171</v>
      </c>
      <c r="W3025" s="238" t="s">
        <v>4171</v>
      </c>
    </row>
    <row r="3026" spans="1:28" x14ac:dyDescent="0.2">
      <c r="A3026" s="238">
        <v>335375</v>
      </c>
      <c r="B3026" s="238" t="s">
        <v>1846</v>
      </c>
      <c r="C3026" s="238" t="s">
        <v>364</v>
      </c>
      <c r="D3026" s="238" t="s">
        <v>386</v>
      </c>
      <c r="H3026" s="238"/>
      <c r="I3026" s="238" t="s">
        <v>4111</v>
      </c>
      <c r="N3026" s="238">
        <v>2000</v>
      </c>
      <c r="U3026" s="238" t="s">
        <v>4171</v>
      </c>
      <c r="V3026" s="238" t="s">
        <v>4171</v>
      </c>
      <c r="W3026" s="238" t="s">
        <v>4171</v>
      </c>
    </row>
    <row r="3027" spans="1:28" x14ac:dyDescent="0.2">
      <c r="A3027" s="238">
        <v>319887</v>
      </c>
      <c r="B3027" s="238" t="s">
        <v>581</v>
      </c>
      <c r="C3027" s="238" t="s">
        <v>205</v>
      </c>
      <c r="D3027" s="238" t="s">
        <v>386</v>
      </c>
      <c r="H3027" s="238"/>
      <c r="I3027" s="238" t="s">
        <v>4111</v>
      </c>
      <c r="N3027" s="238">
        <v>2000</v>
      </c>
      <c r="U3027" s="238" t="s">
        <v>4171</v>
      </c>
      <c r="V3027" s="238" t="s">
        <v>4171</v>
      </c>
      <c r="W3027" s="238" t="s">
        <v>4171</v>
      </c>
      <c r="AB3027" s="238" t="s">
        <v>7213</v>
      </c>
    </row>
    <row r="3028" spans="1:28" x14ac:dyDescent="0.2">
      <c r="A3028" s="238">
        <v>337970</v>
      </c>
      <c r="B3028" s="238" t="s">
        <v>3841</v>
      </c>
      <c r="C3028" s="238" t="s">
        <v>210</v>
      </c>
      <c r="D3028" s="238" t="s">
        <v>3842</v>
      </c>
      <c r="H3028" s="238"/>
      <c r="I3028" s="238" t="s">
        <v>4111</v>
      </c>
      <c r="N3028" s="238">
        <v>2000</v>
      </c>
      <c r="V3028" s="238" t="s">
        <v>4171</v>
      </c>
      <c r="W3028" s="238" t="s">
        <v>4171</v>
      </c>
    </row>
    <row r="3029" spans="1:28" x14ac:dyDescent="0.2">
      <c r="A3029" s="238">
        <v>338605</v>
      </c>
      <c r="B3029" s="238" t="s">
        <v>4590</v>
      </c>
      <c r="C3029" s="238" t="s">
        <v>203</v>
      </c>
      <c r="D3029" s="238" t="s">
        <v>223</v>
      </c>
      <c r="E3029" s="238" t="s">
        <v>66</v>
      </c>
      <c r="F3029" s="239">
        <v>33604</v>
      </c>
      <c r="G3029" s="238" t="s">
        <v>84</v>
      </c>
      <c r="H3029" s="238" t="s">
        <v>4110</v>
      </c>
      <c r="I3029" s="238" t="s">
        <v>4111</v>
      </c>
      <c r="J3029" s="238" t="s">
        <v>87</v>
      </c>
      <c r="K3029" s="238">
        <v>2010</v>
      </c>
      <c r="L3029" s="238" t="s">
        <v>84</v>
      </c>
      <c r="X3029" s="238" t="s">
        <v>5208</v>
      </c>
      <c r="Y3029" s="238" t="s">
        <v>5209</v>
      </c>
      <c r="Z3029" s="238" t="s">
        <v>5210</v>
      </c>
      <c r="AA3029" s="238" t="s">
        <v>5142</v>
      </c>
    </row>
    <row r="3030" spans="1:28" x14ac:dyDescent="0.2">
      <c r="A3030" s="238">
        <v>337350</v>
      </c>
      <c r="B3030" s="238" t="s">
        <v>3543</v>
      </c>
      <c r="C3030" s="238" t="s">
        <v>647</v>
      </c>
      <c r="D3030" s="238" t="s">
        <v>223</v>
      </c>
      <c r="H3030" s="238"/>
      <c r="I3030" s="238" t="s">
        <v>4111</v>
      </c>
      <c r="N3030" s="238">
        <v>2000</v>
      </c>
      <c r="V3030" s="238" t="s">
        <v>4171</v>
      </c>
      <c r="W3030" s="238" t="s">
        <v>4171</v>
      </c>
    </row>
    <row r="3031" spans="1:28" x14ac:dyDescent="0.2">
      <c r="A3031" s="238">
        <v>331998</v>
      </c>
      <c r="B3031" s="238" t="s">
        <v>4280</v>
      </c>
      <c r="C3031" s="238" t="s">
        <v>522</v>
      </c>
      <c r="D3031" s="238" t="s">
        <v>223</v>
      </c>
      <c r="H3031" s="238"/>
      <c r="I3031" s="238" t="s">
        <v>4111</v>
      </c>
      <c r="N3031" s="238">
        <v>2000</v>
      </c>
      <c r="V3031" s="238" t="s">
        <v>4171</v>
      </c>
      <c r="AB3031" s="238" t="s">
        <v>7214</v>
      </c>
    </row>
    <row r="3032" spans="1:28" x14ac:dyDescent="0.2">
      <c r="A3032" s="238">
        <v>337331</v>
      </c>
      <c r="B3032" s="238" t="s">
        <v>3531</v>
      </c>
      <c r="C3032" s="238" t="s">
        <v>730</v>
      </c>
      <c r="D3032" s="238" t="s">
        <v>223</v>
      </c>
      <c r="H3032" s="238"/>
      <c r="I3032" s="238" t="s">
        <v>4111</v>
      </c>
      <c r="N3032" s="238">
        <v>2000</v>
      </c>
      <c r="V3032" s="238" t="s">
        <v>4171</v>
      </c>
      <c r="W3032" s="238" t="s">
        <v>4171</v>
      </c>
    </row>
    <row r="3033" spans="1:28" x14ac:dyDescent="0.2">
      <c r="A3033" s="238">
        <v>336949</v>
      </c>
      <c r="B3033" s="238" t="s">
        <v>3404</v>
      </c>
      <c r="C3033" s="238" t="s">
        <v>806</v>
      </c>
      <c r="D3033" s="238" t="s">
        <v>223</v>
      </c>
      <c r="H3033" s="238"/>
      <c r="I3033" s="238" t="s">
        <v>4111</v>
      </c>
      <c r="N3033" s="238">
        <v>2000</v>
      </c>
      <c r="V3033" s="238" t="s">
        <v>4171</v>
      </c>
      <c r="W3033" s="238" t="s">
        <v>4171</v>
      </c>
    </row>
    <row r="3034" spans="1:28" x14ac:dyDescent="0.2">
      <c r="A3034" s="238">
        <v>337461</v>
      </c>
      <c r="B3034" s="238" t="s">
        <v>3515</v>
      </c>
      <c r="C3034" s="238" t="s">
        <v>434</v>
      </c>
      <c r="D3034" s="238" t="s">
        <v>223</v>
      </c>
      <c r="H3034" s="238"/>
      <c r="I3034" s="238" t="s">
        <v>4111</v>
      </c>
      <c r="N3034" s="238">
        <v>2000</v>
      </c>
      <c r="V3034" s="238" t="s">
        <v>4171</v>
      </c>
      <c r="W3034" s="238" t="s">
        <v>4171</v>
      </c>
    </row>
    <row r="3035" spans="1:28" x14ac:dyDescent="0.2">
      <c r="A3035" s="238">
        <v>331894</v>
      </c>
      <c r="B3035" s="238" t="s">
        <v>1299</v>
      </c>
      <c r="C3035" s="238" t="s">
        <v>990</v>
      </c>
      <c r="D3035" s="238" t="s">
        <v>223</v>
      </c>
      <c r="H3035" s="238"/>
      <c r="I3035" s="238" t="s">
        <v>4111</v>
      </c>
      <c r="N3035" s="238">
        <v>2000</v>
      </c>
      <c r="U3035" s="238" t="s">
        <v>4171</v>
      </c>
      <c r="V3035" s="238" t="s">
        <v>4171</v>
      </c>
      <c r="W3035" s="238" t="s">
        <v>4171</v>
      </c>
    </row>
    <row r="3036" spans="1:28" x14ac:dyDescent="0.2">
      <c r="A3036" s="238">
        <v>337745</v>
      </c>
      <c r="B3036" s="238" t="s">
        <v>3732</v>
      </c>
      <c r="C3036" s="238" t="s">
        <v>280</v>
      </c>
      <c r="D3036" s="238" t="s">
        <v>223</v>
      </c>
      <c r="H3036" s="238"/>
      <c r="I3036" s="238" t="s">
        <v>4111</v>
      </c>
      <c r="N3036" s="238">
        <v>2000</v>
      </c>
      <c r="V3036" s="238" t="s">
        <v>4171</v>
      </c>
      <c r="W3036" s="238" t="s">
        <v>4171</v>
      </c>
    </row>
    <row r="3037" spans="1:28" x14ac:dyDescent="0.2">
      <c r="A3037" s="238">
        <v>336349</v>
      </c>
      <c r="B3037" s="238" t="s">
        <v>3260</v>
      </c>
      <c r="C3037" s="238" t="s">
        <v>195</v>
      </c>
      <c r="D3037" s="238" t="s">
        <v>223</v>
      </c>
      <c r="H3037" s="238"/>
      <c r="I3037" s="238" t="s">
        <v>4111</v>
      </c>
      <c r="N3037" s="238">
        <v>2000</v>
      </c>
      <c r="U3037" s="238" t="s">
        <v>4171</v>
      </c>
      <c r="V3037" s="238" t="s">
        <v>4171</v>
      </c>
      <c r="W3037" s="238" t="s">
        <v>4171</v>
      </c>
    </row>
    <row r="3038" spans="1:28" x14ac:dyDescent="0.2">
      <c r="A3038" s="238">
        <v>330898</v>
      </c>
      <c r="B3038" s="238" t="s">
        <v>4486</v>
      </c>
      <c r="C3038" s="238" t="s">
        <v>4196</v>
      </c>
      <c r="D3038" s="238" t="s">
        <v>223</v>
      </c>
      <c r="H3038" s="238"/>
      <c r="I3038" s="238" t="s">
        <v>4111</v>
      </c>
      <c r="N3038" s="238">
        <v>2000</v>
      </c>
      <c r="AB3038" s="238" t="s">
        <v>7214</v>
      </c>
    </row>
    <row r="3039" spans="1:28" x14ac:dyDescent="0.2">
      <c r="A3039" s="238">
        <v>338870</v>
      </c>
      <c r="B3039" s="238" t="s">
        <v>5071</v>
      </c>
      <c r="C3039" s="238" t="s">
        <v>377</v>
      </c>
      <c r="D3039" s="238" t="s">
        <v>223</v>
      </c>
      <c r="E3039" s="238" t="s">
        <v>65</v>
      </c>
      <c r="F3039" s="239">
        <v>37261</v>
      </c>
      <c r="G3039" s="238" t="s">
        <v>4530</v>
      </c>
      <c r="H3039" s="238" t="s">
        <v>4110</v>
      </c>
      <c r="I3039" s="238" t="s">
        <v>4111</v>
      </c>
      <c r="J3039" s="238" t="s">
        <v>85</v>
      </c>
      <c r="K3039" s="238">
        <v>2021</v>
      </c>
      <c r="L3039" s="238" t="s">
        <v>86</v>
      </c>
      <c r="X3039" s="238" t="s">
        <v>7150</v>
      </c>
      <c r="Y3039" s="238" t="s">
        <v>7151</v>
      </c>
      <c r="Z3039" s="238" t="s">
        <v>7152</v>
      </c>
      <c r="AA3039" s="238" t="s">
        <v>5193</v>
      </c>
    </row>
    <row r="3040" spans="1:28" x14ac:dyDescent="0.2">
      <c r="A3040" s="238">
        <v>335631</v>
      </c>
      <c r="B3040" s="238" t="s">
        <v>3050</v>
      </c>
      <c r="C3040" s="238" t="s">
        <v>338</v>
      </c>
      <c r="D3040" s="238" t="s">
        <v>223</v>
      </c>
      <c r="H3040" s="238"/>
      <c r="I3040" s="238" t="s">
        <v>4111</v>
      </c>
      <c r="N3040" s="238">
        <v>2000</v>
      </c>
      <c r="U3040" s="238" t="s">
        <v>4171</v>
      </c>
      <c r="V3040" s="238" t="s">
        <v>4171</v>
      </c>
      <c r="W3040" s="238" t="s">
        <v>4171</v>
      </c>
    </row>
    <row r="3041" spans="1:28" x14ac:dyDescent="0.2">
      <c r="A3041" s="238">
        <v>329048</v>
      </c>
      <c r="B3041" s="238" t="s">
        <v>809</v>
      </c>
      <c r="C3041" s="238" t="s">
        <v>210</v>
      </c>
      <c r="D3041" s="238" t="s">
        <v>1264</v>
      </c>
      <c r="H3041" s="238"/>
      <c r="I3041" s="238" t="s">
        <v>4111</v>
      </c>
      <c r="N3041" s="238">
        <v>2000</v>
      </c>
      <c r="V3041" s="238" t="s">
        <v>4171</v>
      </c>
      <c r="W3041" s="238" t="s">
        <v>4171</v>
      </c>
      <c r="AB3041" s="238" t="s">
        <v>7213</v>
      </c>
    </row>
    <row r="3042" spans="1:28" x14ac:dyDescent="0.2">
      <c r="A3042" s="238">
        <v>336601</v>
      </c>
      <c r="B3042" s="238" t="s">
        <v>3326</v>
      </c>
      <c r="C3042" s="238" t="s">
        <v>660</v>
      </c>
      <c r="D3042" s="238" t="s">
        <v>916</v>
      </c>
      <c r="H3042" s="238"/>
      <c r="I3042" s="238" t="s">
        <v>4111</v>
      </c>
      <c r="N3042" s="238">
        <v>2000</v>
      </c>
      <c r="U3042" s="238" t="s">
        <v>4171</v>
      </c>
      <c r="V3042" s="238" t="s">
        <v>4171</v>
      </c>
      <c r="W3042" s="238" t="s">
        <v>4171</v>
      </c>
    </row>
    <row r="3043" spans="1:28" x14ac:dyDescent="0.2">
      <c r="A3043" s="238">
        <v>335624</v>
      </c>
      <c r="B3043" s="238" t="s">
        <v>1905</v>
      </c>
      <c r="C3043" s="238" t="s">
        <v>205</v>
      </c>
      <c r="D3043" s="238" t="s">
        <v>947</v>
      </c>
      <c r="H3043" s="238"/>
      <c r="I3043" s="238" t="s">
        <v>4111</v>
      </c>
      <c r="N3043" s="238">
        <v>2000</v>
      </c>
      <c r="V3043" s="238" t="s">
        <v>4171</v>
      </c>
      <c r="W3043" s="238" t="s">
        <v>4171</v>
      </c>
    </row>
    <row r="3044" spans="1:28" x14ac:dyDescent="0.2">
      <c r="A3044" s="238">
        <v>320293</v>
      </c>
      <c r="B3044" s="238" t="s">
        <v>374</v>
      </c>
      <c r="C3044" s="238" t="s">
        <v>195</v>
      </c>
      <c r="D3044" s="238" t="s">
        <v>1024</v>
      </c>
      <c r="H3044" s="238"/>
      <c r="I3044" s="238" t="s">
        <v>4111</v>
      </c>
      <c r="N3044" s="238">
        <v>2000</v>
      </c>
      <c r="R3044" s="238" t="s">
        <v>4171</v>
      </c>
      <c r="S3044" s="238" t="s">
        <v>4171</v>
      </c>
      <c r="U3044" s="238" t="s">
        <v>4171</v>
      </c>
      <c r="V3044" s="238" t="s">
        <v>4171</v>
      </c>
      <c r="W3044" s="238" t="s">
        <v>4171</v>
      </c>
      <c r="AB3044" s="238" t="s">
        <v>7213</v>
      </c>
    </row>
    <row r="3045" spans="1:28" x14ac:dyDescent="0.2">
      <c r="A3045" s="238">
        <v>319565</v>
      </c>
      <c r="B3045" s="238" t="s">
        <v>1424</v>
      </c>
      <c r="C3045" s="238" t="s">
        <v>242</v>
      </c>
      <c r="D3045" s="238" t="s">
        <v>1024</v>
      </c>
      <c r="H3045" s="238"/>
      <c r="I3045" s="238" t="s">
        <v>4111</v>
      </c>
      <c r="N3045" s="238">
        <v>2000</v>
      </c>
      <c r="S3045" s="238" t="s">
        <v>4171</v>
      </c>
      <c r="U3045" s="238" t="s">
        <v>4171</v>
      </c>
      <c r="V3045" s="238" t="s">
        <v>4171</v>
      </c>
      <c r="W3045" s="238" t="s">
        <v>4171</v>
      </c>
      <c r="AB3045" s="238" t="s">
        <v>7213</v>
      </c>
    </row>
    <row r="3046" spans="1:28" x14ac:dyDescent="0.2">
      <c r="A3046" s="238">
        <v>337334</v>
      </c>
      <c r="B3046" s="238" t="s">
        <v>3535</v>
      </c>
      <c r="C3046" s="238" t="s">
        <v>3536</v>
      </c>
      <c r="D3046" s="238" t="s">
        <v>1823</v>
      </c>
      <c r="E3046" s="238" t="s">
        <v>65</v>
      </c>
      <c r="F3046" s="239">
        <v>32629</v>
      </c>
      <c r="G3046" s="238" t="s">
        <v>4531</v>
      </c>
      <c r="H3046" s="238" t="s">
        <v>4110</v>
      </c>
      <c r="I3046" s="238" t="s">
        <v>4111</v>
      </c>
      <c r="J3046" s="238" t="s">
        <v>87</v>
      </c>
      <c r="L3046" s="238" t="s">
        <v>102</v>
      </c>
      <c r="X3046" s="238" t="s">
        <v>6180</v>
      </c>
      <c r="Y3046" s="238" t="s">
        <v>6180</v>
      </c>
      <c r="Z3046" s="238" t="s">
        <v>6181</v>
      </c>
      <c r="AA3046" s="238" t="s">
        <v>6182</v>
      </c>
    </row>
    <row r="3047" spans="1:28" x14ac:dyDescent="0.2">
      <c r="A3047" s="238">
        <v>337625</v>
      </c>
      <c r="B3047" s="238" t="s">
        <v>3670</v>
      </c>
      <c r="C3047" s="238" t="s">
        <v>389</v>
      </c>
      <c r="D3047" s="238" t="s">
        <v>3671</v>
      </c>
      <c r="H3047" s="238"/>
      <c r="I3047" s="238" t="s">
        <v>4111</v>
      </c>
      <c r="N3047" s="238">
        <v>2000</v>
      </c>
      <c r="V3047" s="238" t="s">
        <v>4171</v>
      </c>
      <c r="W3047" s="238" t="s">
        <v>4171</v>
      </c>
    </row>
    <row r="3048" spans="1:28" x14ac:dyDescent="0.2">
      <c r="A3048" s="238">
        <v>337717</v>
      </c>
      <c r="B3048" s="238" t="s">
        <v>3716</v>
      </c>
      <c r="C3048" s="238" t="s">
        <v>198</v>
      </c>
      <c r="D3048" s="238" t="s">
        <v>4733</v>
      </c>
      <c r="E3048" s="238" t="s">
        <v>66</v>
      </c>
      <c r="F3048" s="239">
        <v>29517</v>
      </c>
      <c r="G3048" s="238" t="s">
        <v>84</v>
      </c>
      <c r="H3048" s="238" t="s">
        <v>4110</v>
      </c>
      <c r="I3048" s="238" t="s">
        <v>4111</v>
      </c>
      <c r="J3048" s="238" t="s">
        <v>5335</v>
      </c>
      <c r="L3048" s="238" t="s">
        <v>84</v>
      </c>
      <c r="X3048" s="238" t="s">
        <v>6249</v>
      </c>
      <c r="Y3048" s="238" t="s">
        <v>6249</v>
      </c>
      <c r="Z3048" s="238" t="s">
        <v>6250</v>
      </c>
      <c r="AA3048" s="238" t="s">
        <v>5109</v>
      </c>
    </row>
    <row r="3049" spans="1:28" x14ac:dyDescent="0.2">
      <c r="A3049" s="238">
        <v>338783</v>
      </c>
      <c r="B3049" s="238" t="s">
        <v>4989</v>
      </c>
      <c r="C3049" s="238" t="s">
        <v>746</v>
      </c>
      <c r="D3049" s="238" t="s">
        <v>4990</v>
      </c>
      <c r="E3049" s="238" t="s">
        <v>66</v>
      </c>
      <c r="F3049" s="239">
        <v>28140</v>
      </c>
      <c r="G3049" s="238" t="s">
        <v>84</v>
      </c>
      <c r="H3049" s="238" t="s">
        <v>4110</v>
      </c>
      <c r="I3049" s="238" t="s">
        <v>4111</v>
      </c>
      <c r="J3049" s="238" t="s">
        <v>87</v>
      </c>
      <c r="K3049" s="238">
        <v>1998</v>
      </c>
      <c r="L3049" s="238" t="s">
        <v>84</v>
      </c>
      <c r="X3049" s="238" t="s">
        <v>6981</v>
      </c>
      <c r="Y3049" s="238" t="s">
        <v>6982</v>
      </c>
      <c r="Z3049" s="238" t="s">
        <v>6983</v>
      </c>
      <c r="AA3049" s="238" t="s">
        <v>5838</v>
      </c>
    </row>
    <row r="3050" spans="1:28" x14ac:dyDescent="0.2">
      <c r="A3050" s="238">
        <v>337432</v>
      </c>
      <c r="B3050" s="238" t="s">
        <v>3575</v>
      </c>
      <c r="C3050" s="238" t="s">
        <v>195</v>
      </c>
      <c r="D3050" s="238" t="s">
        <v>3576</v>
      </c>
      <c r="H3050" s="238"/>
      <c r="I3050" s="238" t="s">
        <v>4111</v>
      </c>
      <c r="N3050" s="238">
        <v>2000</v>
      </c>
      <c r="V3050" s="238" t="s">
        <v>4171</v>
      </c>
      <c r="W3050" s="238" t="s">
        <v>4171</v>
      </c>
    </row>
    <row r="3051" spans="1:28" x14ac:dyDescent="0.2">
      <c r="A3051" s="238">
        <v>337917</v>
      </c>
      <c r="B3051" s="238" t="s">
        <v>3816</v>
      </c>
      <c r="C3051" s="238" t="s">
        <v>321</v>
      </c>
      <c r="D3051" s="238" t="s">
        <v>3817</v>
      </c>
      <c r="H3051" s="238"/>
      <c r="I3051" s="238" t="s">
        <v>4111</v>
      </c>
      <c r="N3051" s="238">
        <v>2000</v>
      </c>
      <c r="V3051" s="238" t="s">
        <v>4171</v>
      </c>
      <c r="W3051" s="238" t="s">
        <v>4171</v>
      </c>
    </row>
    <row r="3052" spans="1:28" x14ac:dyDescent="0.2">
      <c r="A3052" s="238">
        <v>337687</v>
      </c>
      <c r="B3052" s="238" t="s">
        <v>3502</v>
      </c>
      <c r="C3052" s="238" t="s">
        <v>829</v>
      </c>
      <c r="D3052" s="238" t="s">
        <v>3703</v>
      </c>
      <c r="H3052" s="238"/>
      <c r="I3052" s="238" t="s">
        <v>4111</v>
      </c>
      <c r="N3052" s="238">
        <v>2000</v>
      </c>
      <c r="V3052" s="238" t="s">
        <v>4171</v>
      </c>
      <c r="W3052" s="238" t="s">
        <v>4171</v>
      </c>
    </row>
    <row r="3053" spans="1:28" x14ac:dyDescent="0.2">
      <c r="A3053" s="238">
        <v>338781</v>
      </c>
      <c r="B3053" s="238" t="s">
        <v>4680</v>
      </c>
      <c r="C3053" s="238" t="s">
        <v>1408</v>
      </c>
      <c r="D3053" s="238" t="s">
        <v>4681</v>
      </c>
      <c r="E3053" s="238" t="s">
        <v>66</v>
      </c>
      <c r="F3053" s="239">
        <v>29543</v>
      </c>
      <c r="G3053" s="238" t="s">
        <v>84</v>
      </c>
      <c r="H3053" s="238" t="s">
        <v>4110</v>
      </c>
      <c r="I3053" s="238" t="s">
        <v>4111</v>
      </c>
      <c r="J3053" s="238" t="s">
        <v>87</v>
      </c>
      <c r="K3053" s="238">
        <v>1998</v>
      </c>
      <c r="L3053" s="238" t="s">
        <v>95</v>
      </c>
      <c r="X3053" s="238" t="s">
        <v>5293</v>
      </c>
      <c r="Y3053" s="238" t="s">
        <v>5294</v>
      </c>
      <c r="Z3053" s="238" t="s">
        <v>5295</v>
      </c>
      <c r="AA3053" s="238" t="s">
        <v>5296</v>
      </c>
    </row>
    <row r="3054" spans="1:28" x14ac:dyDescent="0.2">
      <c r="A3054" s="238">
        <v>338678</v>
      </c>
      <c r="B3054" s="238" t="s">
        <v>4908</v>
      </c>
      <c r="C3054" s="238" t="s">
        <v>4909</v>
      </c>
      <c r="D3054" s="238" t="s">
        <v>4910</v>
      </c>
      <c r="E3054" s="238" t="s">
        <v>66</v>
      </c>
      <c r="F3054" s="239">
        <v>28495</v>
      </c>
      <c r="G3054" s="238" t="s">
        <v>102</v>
      </c>
      <c r="H3054" s="238" t="s">
        <v>4110</v>
      </c>
      <c r="I3054" s="238" t="s">
        <v>4111</v>
      </c>
      <c r="J3054" s="238" t="s">
        <v>87</v>
      </c>
      <c r="K3054" s="238">
        <v>1998</v>
      </c>
      <c r="L3054" s="238" t="s">
        <v>102</v>
      </c>
      <c r="X3054" s="238" t="s">
        <v>6769</v>
      </c>
      <c r="Y3054" s="238" t="s">
        <v>6770</v>
      </c>
      <c r="Z3054" s="238" t="s">
        <v>6771</v>
      </c>
      <c r="AA3054" s="238" t="s">
        <v>5891</v>
      </c>
    </row>
    <row r="3055" spans="1:28" x14ac:dyDescent="0.2">
      <c r="A3055" s="238">
        <v>336977</v>
      </c>
      <c r="B3055" s="238" t="s">
        <v>3410</v>
      </c>
      <c r="C3055" s="238" t="s">
        <v>213</v>
      </c>
      <c r="D3055" s="238" t="s">
        <v>3411</v>
      </c>
      <c r="H3055" s="238"/>
      <c r="I3055" s="238" t="s">
        <v>4111</v>
      </c>
      <c r="N3055" s="238">
        <v>2000</v>
      </c>
      <c r="V3055" s="238" t="s">
        <v>4171</v>
      </c>
      <c r="W3055" s="238" t="s">
        <v>4171</v>
      </c>
    </row>
    <row r="3056" spans="1:28" x14ac:dyDescent="0.2">
      <c r="A3056" s="238">
        <v>326370</v>
      </c>
      <c r="B3056" s="238" t="s">
        <v>1720</v>
      </c>
      <c r="C3056" s="238" t="s">
        <v>385</v>
      </c>
      <c r="D3056" s="238" t="s">
        <v>236</v>
      </c>
      <c r="H3056" s="238"/>
      <c r="I3056" s="238" t="s">
        <v>4111</v>
      </c>
      <c r="N3056" s="238">
        <v>2000</v>
      </c>
      <c r="V3056" s="238" t="s">
        <v>4171</v>
      </c>
      <c r="W3056" s="238" t="s">
        <v>4171</v>
      </c>
    </row>
    <row r="3057" spans="1:28" x14ac:dyDescent="0.2">
      <c r="A3057" s="238">
        <v>335347</v>
      </c>
      <c r="B3057" s="238" t="s">
        <v>2961</v>
      </c>
      <c r="C3057" s="238" t="s">
        <v>708</v>
      </c>
      <c r="D3057" s="238" t="s">
        <v>222</v>
      </c>
      <c r="H3057" s="238"/>
      <c r="I3057" s="238" t="s">
        <v>4111</v>
      </c>
      <c r="N3057" s="238">
        <v>2000</v>
      </c>
      <c r="U3057" s="238" t="s">
        <v>4171</v>
      </c>
      <c r="V3057" s="238" t="s">
        <v>4171</v>
      </c>
      <c r="W3057" s="238" t="s">
        <v>4171</v>
      </c>
    </row>
    <row r="3058" spans="1:28" x14ac:dyDescent="0.2">
      <c r="A3058" s="238">
        <v>336703</v>
      </c>
      <c r="B3058" s="238" t="s">
        <v>3353</v>
      </c>
      <c r="C3058" s="238" t="s">
        <v>858</v>
      </c>
      <c r="D3058" s="238" t="s">
        <v>222</v>
      </c>
      <c r="H3058" s="238"/>
      <c r="I3058" s="238" t="s">
        <v>4111</v>
      </c>
      <c r="N3058" s="238">
        <v>2000</v>
      </c>
      <c r="U3058" s="238" t="s">
        <v>4171</v>
      </c>
      <c r="V3058" s="238" t="s">
        <v>4171</v>
      </c>
      <c r="W3058" s="238" t="s">
        <v>4171</v>
      </c>
    </row>
    <row r="3059" spans="1:28" x14ac:dyDescent="0.2">
      <c r="A3059" s="238">
        <v>333039</v>
      </c>
      <c r="B3059" s="238" t="s">
        <v>4462</v>
      </c>
      <c r="C3059" s="238" t="s">
        <v>367</v>
      </c>
      <c r="D3059" s="238" t="s">
        <v>222</v>
      </c>
      <c r="H3059" s="238"/>
      <c r="I3059" s="238" t="s">
        <v>4111</v>
      </c>
      <c r="N3059" s="238">
        <v>2000</v>
      </c>
      <c r="V3059" s="238" t="s">
        <v>4171</v>
      </c>
      <c r="AB3059" s="238" t="s">
        <v>7214</v>
      </c>
    </row>
    <row r="3060" spans="1:28" x14ac:dyDescent="0.2">
      <c r="A3060" s="238">
        <v>333932</v>
      </c>
      <c r="B3060" s="238" t="s">
        <v>2487</v>
      </c>
      <c r="C3060" s="238" t="s">
        <v>899</v>
      </c>
      <c r="D3060" s="238" t="s">
        <v>1736</v>
      </c>
      <c r="H3060" s="238"/>
      <c r="I3060" s="238" t="s">
        <v>4111</v>
      </c>
      <c r="N3060" s="238">
        <v>2000</v>
      </c>
      <c r="S3060" s="238" t="s">
        <v>4171</v>
      </c>
      <c r="T3060" s="238" t="s">
        <v>4171</v>
      </c>
      <c r="U3060" s="238" t="s">
        <v>4171</v>
      </c>
      <c r="V3060" s="238" t="s">
        <v>4171</v>
      </c>
      <c r="W3060" s="238" t="s">
        <v>4171</v>
      </c>
      <c r="AB3060" s="238" t="s">
        <v>7213</v>
      </c>
    </row>
    <row r="3061" spans="1:28" x14ac:dyDescent="0.2">
      <c r="A3061" s="238">
        <v>334115</v>
      </c>
      <c r="B3061" s="238" t="s">
        <v>2533</v>
      </c>
      <c r="C3061" s="238" t="s">
        <v>812</v>
      </c>
      <c r="D3061" s="238" t="s">
        <v>738</v>
      </c>
      <c r="H3061" s="238"/>
      <c r="I3061" s="238" t="s">
        <v>4111</v>
      </c>
      <c r="N3061" s="238">
        <v>2000</v>
      </c>
      <c r="S3061" s="238" t="s">
        <v>4171</v>
      </c>
      <c r="T3061" s="238" t="s">
        <v>4171</v>
      </c>
      <c r="U3061" s="238" t="s">
        <v>4171</v>
      </c>
      <c r="V3061" s="238" t="s">
        <v>4171</v>
      </c>
      <c r="W3061" s="238" t="s">
        <v>4171</v>
      </c>
      <c r="AB3061" s="238" t="s">
        <v>7213</v>
      </c>
    </row>
    <row r="3062" spans="1:28" x14ac:dyDescent="0.2">
      <c r="A3062" s="238">
        <v>336065</v>
      </c>
      <c r="B3062" s="238" t="s">
        <v>2005</v>
      </c>
      <c r="C3062" s="238" t="s">
        <v>198</v>
      </c>
      <c r="D3062" s="238" t="s">
        <v>738</v>
      </c>
      <c r="H3062" s="238"/>
      <c r="I3062" s="238" t="s">
        <v>4111</v>
      </c>
      <c r="N3062" s="238">
        <v>2000</v>
      </c>
      <c r="V3062" s="238" t="s">
        <v>4171</v>
      </c>
      <c r="W3062" s="238" t="s">
        <v>4171</v>
      </c>
    </row>
    <row r="3063" spans="1:28" x14ac:dyDescent="0.2">
      <c r="A3063" s="238">
        <v>337817</v>
      </c>
      <c r="B3063" s="238" t="s">
        <v>3770</v>
      </c>
      <c r="C3063" s="238" t="s">
        <v>327</v>
      </c>
      <c r="D3063" s="238" t="s">
        <v>738</v>
      </c>
      <c r="H3063" s="238"/>
      <c r="I3063" s="238" t="s">
        <v>4111</v>
      </c>
      <c r="N3063" s="238">
        <v>2000</v>
      </c>
      <c r="V3063" s="238" t="s">
        <v>4171</v>
      </c>
      <c r="W3063" s="238" t="s">
        <v>4171</v>
      </c>
    </row>
    <row r="3064" spans="1:28" x14ac:dyDescent="0.2">
      <c r="A3064" s="238">
        <v>337720</v>
      </c>
      <c r="B3064" s="238" t="s">
        <v>3718</v>
      </c>
      <c r="C3064" s="238" t="s">
        <v>3469</v>
      </c>
      <c r="D3064" s="238" t="s">
        <v>738</v>
      </c>
      <c r="H3064" s="238"/>
      <c r="I3064" s="238" t="s">
        <v>4111</v>
      </c>
      <c r="N3064" s="238">
        <v>2000</v>
      </c>
      <c r="W3064" s="238" t="s">
        <v>4171</v>
      </c>
    </row>
    <row r="3065" spans="1:28" x14ac:dyDescent="0.2">
      <c r="A3065" s="238">
        <v>332374</v>
      </c>
      <c r="B3065" s="238" t="s">
        <v>2401</v>
      </c>
      <c r="C3065" s="238" t="s">
        <v>437</v>
      </c>
      <c r="D3065" s="238" t="s">
        <v>399</v>
      </c>
      <c r="H3065" s="238"/>
      <c r="I3065" s="238" t="s">
        <v>4111</v>
      </c>
      <c r="N3065" s="238">
        <v>2000</v>
      </c>
      <c r="S3065" s="238" t="s">
        <v>4171</v>
      </c>
      <c r="T3065" s="238" t="s">
        <v>4171</v>
      </c>
      <c r="U3065" s="238" t="s">
        <v>4171</v>
      </c>
      <c r="V3065" s="238" t="s">
        <v>4171</v>
      </c>
      <c r="W3065" s="238" t="s">
        <v>4171</v>
      </c>
      <c r="AB3065" s="238" t="s">
        <v>7213</v>
      </c>
    </row>
    <row r="3066" spans="1:28" x14ac:dyDescent="0.2">
      <c r="A3066" s="238">
        <v>306089</v>
      </c>
      <c r="B3066" s="238" t="s">
        <v>2204</v>
      </c>
      <c r="C3066" s="238" t="s">
        <v>450</v>
      </c>
      <c r="D3066" s="238" t="s">
        <v>399</v>
      </c>
      <c r="E3066" s="238" t="s">
        <v>66</v>
      </c>
      <c r="F3066" s="239">
        <v>29919</v>
      </c>
      <c r="G3066" s="238" t="s">
        <v>5400</v>
      </c>
      <c r="H3066" s="238" t="s">
        <v>4110</v>
      </c>
      <c r="I3066" s="238" t="s">
        <v>4111</v>
      </c>
      <c r="J3066" s="238" t="s">
        <v>87</v>
      </c>
      <c r="L3066" s="238" t="s">
        <v>98</v>
      </c>
      <c r="X3066" s="238" t="s">
        <v>5401</v>
      </c>
      <c r="Y3066" s="238" t="s">
        <v>5401</v>
      </c>
      <c r="Z3066" s="238" t="s">
        <v>5402</v>
      </c>
      <c r="AA3066" s="238" t="s">
        <v>5114</v>
      </c>
      <c r="AB3066" s="238" t="s">
        <v>7213</v>
      </c>
    </row>
    <row r="3067" spans="1:28" x14ac:dyDescent="0.2">
      <c r="A3067" s="238">
        <v>333125</v>
      </c>
      <c r="B3067" s="238" t="s">
        <v>1569</v>
      </c>
      <c r="C3067" s="238" t="s">
        <v>213</v>
      </c>
      <c r="D3067" s="238" t="s">
        <v>399</v>
      </c>
      <c r="H3067" s="238"/>
      <c r="I3067" s="238" t="s">
        <v>4111</v>
      </c>
      <c r="N3067" s="238">
        <v>2000</v>
      </c>
      <c r="T3067" s="238" t="s">
        <v>4171</v>
      </c>
      <c r="U3067" s="238" t="s">
        <v>4171</v>
      </c>
      <c r="V3067" s="238" t="s">
        <v>4171</v>
      </c>
      <c r="W3067" s="238" t="s">
        <v>4171</v>
      </c>
      <c r="AB3067" s="238" t="s">
        <v>7213</v>
      </c>
    </row>
    <row r="3068" spans="1:28" x14ac:dyDescent="0.2">
      <c r="A3068" s="238">
        <v>332136</v>
      </c>
      <c r="B3068" s="238" t="s">
        <v>1528</v>
      </c>
      <c r="C3068" s="238" t="s">
        <v>1529</v>
      </c>
      <c r="D3068" s="238" t="s">
        <v>399</v>
      </c>
      <c r="H3068" s="238"/>
      <c r="I3068" s="238" t="s">
        <v>4111</v>
      </c>
      <c r="N3068" s="238">
        <v>2000</v>
      </c>
      <c r="T3068" s="238" t="s">
        <v>4171</v>
      </c>
      <c r="U3068" s="238" t="s">
        <v>4171</v>
      </c>
      <c r="V3068" s="238" t="s">
        <v>4171</v>
      </c>
      <c r="W3068" s="238" t="s">
        <v>4171</v>
      </c>
      <c r="AB3068" s="238" t="s">
        <v>7213</v>
      </c>
    </row>
    <row r="3069" spans="1:28" x14ac:dyDescent="0.2">
      <c r="A3069" s="238">
        <v>324541</v>
      </c>
      <c r="B3069" s="238" t="s">
        <v>2734</v>
      </c>
      <c r="C3069" s="238" t="s">
        <v>496</v>
      </c>
      <c r="D3069" s="238" t="s">
        <v>399</v>
      </c>
      <c r="H3069" s="238"/>
      <c r="I3069" s="238" t="s">
        <v>4111</v>
      </c>
      <c r="N3069" s="238">
        <v>2000</v>
      </c>
      <c r="R3069" s="238" t="s">
        <v>4171</v>
      </c>
      <c r="S3069" s="238" t="s">
        <v>4171</v>
      </c>
      <c r="U3069" s="238" t="s">
        <v>4171</v>
      </c>
      <c r="V3069" s="238" t="s">
        <v>4171</v>
      </c>
      <c r="W3069" s="238" t="s">
        <v>4171</v>
      </c>
      <c r="AB3069" s="238" t="s">
        <v>7213</v>
      </c>
    </row>
    <row r="3070" spans="1:28" x14ac:dyDescent="0.2">
      <c r="A3070" s="238">
        <v>337857</v>
      </c>
      <c r="B3070" s="238" t="s">
        <v>3788</v>
      </c>
      <c r="C3070" s="238" t="s">
        <v>195</v>
      </c>
      <c r="D3070" s="238" t="s">
        <v>399</v>
      </c>
      <c r="E3070" s="238" t="s">
        <v>65</v>
      </c>
      <c r="F3070" s="239">
        <v>35160</v>
      </c>
      <c r="G3070" s="238" t="s">
        <v>93</v>
      </c>
      <c r="H3070" s="238" t="s">
        <v>4110</v>
      </c>
      <c r="I3070" s="238" t="s">
        <v>4111</v>
      </c>
      <c r="J3070" s="238" t="s">
        <v>87</v>
      </c>
      <c r="L3070" s="238" t="s">
        <v>93</v>
      </c>
      <c r="X3070" s="238" t="s">
        <v>6281</v>
      </c>
      <c r="Y3070" s="238" t="s">
        <v>6281</v>
      </c>
      <c r="Z3070" s="238" t="s">
        <v>6282</v>
      </c>
      <c r="AA3070" s="238" t="s">
        <v>5178</v>
      </c>
    </row>
    <row r="3071" spans="1:28" x14ac:dyDescent="0.2">
      <c r="A3071" s="238">
        <v>335954</v>
      </c>
      <c r="B3071" s="238" t="s">
        <v>1983</v>
      </c>
      <c r="C3071" s="238" t="s">
        <v>195</v>
      </c>
      <c r="D3071" s="238" t="s">
        <v>399</v>
      </c>
      <c r="E3071" s="238" t="s">
        <v>65</v>
      </c>
      <c r="F3071" s="239">
        <v>34559</v>
      </c>
      <c r="G3071" s="238" t="s">
        <v>4020</v>
      </c>
      <c r="H3071" s="238" t="s">
        <v>4110</v>
      </c>
      <c r="I3071" s="238" t="s">
        <v>4111</v>
      </c>
      <c r="J3071" s="238" t="s">
        <v>87</v>
      </c>
      <c r="L3071" s="238" t="s">
        <v>84</v>
      </c>
      <c r="X3071" s="238" t="s">
        <v>5723</v>
      </c>
      <c r="Y3071" s="238" t="s">
        <v>5723</v>
      </c>
      <c r="Z3071" s="238" t="s">
        <v>5385</v>
      </c>
      <c r="AA3071" s="238" t="s">
        <v>5193</v>
      </c>
    </row>
    <row r="3072" spans="1:28" x14ac:dyDescent="0.2">
      <c r="A3072" s="238">
        <v>334127</v>
      </c>
      <c r="B3072" s="238" t="s">
        <v>2535</v>
      </c>
      <c r="C3072" s="238" t="s">
        <v>2536</v>
      </c>
      <c r="D3072" s="238" t="s">
        <v>399</v>
      </c>
      <c r="H3072" s="238"/>
      <c r="I3072" s="238" t="s">
        <v>4111</v>
      </c>
      <c r="N3072" s="238">
        <v>2000</v>
      </c>
      <c r="S3072" s="238" t="s">
        <v>4171</v>
      </c>
      <c r="T3072" s="238" t="s">
        <v>4171</v>
      </c>
      <c r="U3072" s="238" t="s">
        <v>4171</v>
      </c>
      <c r="V3072" s="238" t="s">
        <v>4171</v>
      </c>
      <c r="W3072" s="238" t="s">
        <v>4171</v>
      </c>
      <c r="AB3072" s="238" t="s">
        <v>7213</v>
      </c>
    </row>
    <row r="3073" spans="1:28" x14ac:dyDescent="0.2">
      <c r="A3073" s="238">
        <v>334596</v>
      </c>
      <c r="B3073" s="238" t="s">
        <v>1677</v>
      </c>
      <c r="C3073" s="238" t="s">
        <v>1678</v>
      </c>
      <c r="D3073" s="238" t="s">
        <v>399</v>
      </c>
      <c r="H3073" s="238"/>
      <c r="I3073" s="238" t="s">
        <v>4111</v>
      </c>
      <c r="N3073" s="238">
        <v>2000</v>
      </c>
      <c r="S3073" s="238" t="s">
        <v>4171</v>
      </c>
      <c r="U3073" s="238" t="s">
        <v>4171</v>
      </c>
      <c r="V3073" s="238" t="s">
        <v>4171</v>
      </c>
      <c r="W3073" s="238" t="s">
        <v>4171</v>
      </c>
      <c r="AB3073" s="238" t="s">
        <v>7213</v>
      </c>
    </row>
    <row r="3074" spans="1:28" x14ac:dyDescent="0.2">
      <c r="A3074" s="238">
        <v>334554</v>
      </c>
      <c r="B3074" s="238" t="s">
        <v>2630</v>
      </c>
      <c r="C3074" s="238" t="s">
        <v>256</v>
      </c>
      <c r="D3074" s="238" t="s">
        <v>983</v>
      </c>
      <c r="H3074" s="238"/>
      <c r="I3074" s="238" t="s">
        <v>4111</v>
      </c>
      <c r="N3074" s="238">
        <v>2000</v>
      </c>
      <c r="S3074" s="238" t="s">
        <v>4171</v>
      </c>
      <c r="T3074" s="238" t="s">
        <v>4171</v>
      </c>
      <c r="U3074" s="238" t="s">
        <v>4171</v>
      </c>
      <c r="V3074" s="238" t="s">
        <v>4171</v>
      </c>
      <c r="W3074" s="238" t="s">
        <v>4171</v>
      </c>
      <c r="AB3074" s="238" t="s">
        <v>7213</v>
      </c>
    </row>
    <row r="3075" spans="1:28" x14ac:dyDescent="0.2">
      <c r="A3075" s="238">
        <v>330899</v>
      </c>
      <c r="B3075" s="238" t="s">
        <v>982</v>
      </c>
      <c r="C3075" s="238" t="s">
        <v>295</v>
      </c>
      <c r="D3075" s="238" t="s">
        <v>983</v>
      </c>
      <c r="E3075" s="238" t="s">
        <v>65</v>
      </c>
      <c r="F3075" s="239">
        <v>32162</v>
      </c>
      <c r="G3075" s="238" t="s">
        <v>4086</v>
      </c>
      <c r="H3075" s="238" t="s">
        <v>4110</v>
      </c>
      <c r="I3075" s="238" t="s">
        <v>4111</v>
      </c>
      <c r="J3075" s="238" t="s">
        <v>87</v>
      </c>
      <c r="L3075" s="238" t="s">
        <v>95</v>
      </c>
      <c r="X3075" s="238" t="s">
        <v>5449</v>
      </c>
      <c r="Y3075" s="238" t="s">
        <v>5449</v>
      </c>
      <c r="Z3075" s="238" t="s">
        <v>5450</v>
      </c>
      <c r="AA3075" s="238" t="s">
        <v>5117</v>
      </c>
      <c r="AB3075" s="238" t="s">
        <v>7213</v>
      </c>
    </row>
    <row r="3076" spans="1:28" x14ac:dyDescent="0.2">
      <c r="A3076" s="238">
        <v>338010</v>
      </c>
      <c r="B3076" s="238" t="s">
        <v>3862</v>
      </c>
      <c r="C3076" s="238" t="s">
        <v>232</v>
      </c>
      <c r="D3076" s="238" t="s">
        <v>1140</v>
      </c>
      <c r="E3076" s="238" t="s">
        <v>65</v>
      </c>
      <c r="H3076" s="238"/>
      <c r="I3076" s="238" t="s">
        <v>4111</v>
      </c>
      <c r="X3076" s="238" t="s">
        <v>5121</v>
      </c>
      <c r="Y3076" s="238" t="s">
        <v>5121</v>
      </c>
    </row>
    <row r="3077" spans="1:28" x14ac:dyDescent="0.2">
      <c r="A3077" s="238">
        <v>334397</v>
      </c>
      <c r="B3077" s="238" t="s">
        <v>1378</v>
      </c>
      <c r="C3077" s="238" t="s">
        <v>230</v>
      </c>
      <c r="D3077" s="238" t="s">
        <v>1140</v>
      </c>
      <c r="H3077" s="238"/>
      <c r="I3077" s="238" t="s">
        <v>4111</v>
      </c>
      <c r="N3077" s="238">
        <v>2000</v>
      </c>
      <c r="U3077" s="238" t="s">
        <v>4171</v>
      </c>
      <c r="V3077" s="238" t="s">
        <v>4171</v>
      </c>
      <c r="W3077" s="238" t="s">
        <v>4171</v>
      </c>
      <c r="AB3077" s="238" t="s">
        <v>7213</v>
      </c>
    </row>
    <row r="3078" spans="1:28" x14ac:dyDescent="0.2">
      <c r="A3078" s="238">
        <v>338594</v>
      </c>
      <c r="B3078" s="238" t="s">
        <v>4829</v>
      </c>
      <c r="C3078" s="238" t="s">
        <v>485</v>
      </c>
      <c r="D3078" s="238" t="s">
        <v>284</v>
      </c>
      <c r="E3078" s="238" t="s">
        <v>66</v>
      </c>
      <c r="F3078" s="239">
        <v>36165</v>
      </c>
      <c r="G3078" s="238" t="s">
        <v>6584</v>
      </c>
      <c r="H3078" s="238" t="s">
        <v>4110</v>
      </c>
      <c r="I3078" s="238" t="s">
        <v>4111</v>
      </c>
      <c r="J3078" s="238" t="s">
        <v>87</v>
      </c>
      <c r="K3078" s="238">
        <v>2016</v>
      </c>
      <c r="L3078" s="238" t="s">
        <v>86</v>
      </c>
      <c r="X3078" s="238" t="s">
        <v>6585</v>
      </c>
      <c r="Y3078" s="238" t="s">
        <v>5329</v>
      </c>
      <c r="Z3078" s="238" t="s">
        <v>6586</v>
      </c>
      <c r="AA3078" s="238" t="s">
        <v>5828</v>
      </c>
    </row>
    <row r="3079" spans="1:28" x14ac:dyDescent="0.2">
      <c r="A3079" s="238">
        <v>335060</v>
      </c>
      <c r="B3079" s="238" t="s">
        <v>1778</v>
      </c>
      <c r="C3079" s="238" t="s">
        <v>557</v>
      </c>
      <c r="D3079" s="238" t="s">
        <v>284</v>
      </c>
      <c r="E3079" s="238" t="s">
        <v>65</v>
      </c>
      <c r="F3079" s="239">
        <v>29434</v>
      </c>
      <c r="G3079" s="238" t="s">
        <v>5124</v>
      </c>
      <c r="H3079" s="238" t="s">
        <v>4110</v>
      </c>
      <c r="I3079" s="238" t="s">
        <v>4111</v>
      </c>
      <c r="J3079" s="238" t="s">
        <v>87</v>
      </c>
      <c r="L3079" s="238" t="s">
        <v>84</v>
      </c>
      <c r="X3079" s="238" t="s">
        <v>5642</v>
      </c>
      <c r="Y3079" s="238" t="s">
        <v>5642</v>
      </c>
      <c r="Z3079" s="238" t="s">
        <v>5643</v>
      </c>
      <c r="AA3079" s="238" t="s">
        <v>5389</v>
      </c>
    </row>
    <row r="3080" spans="1:28" x14ac:dyDescent="0.2">
      <c r="A3080" s="238">
        <v>335447</v>
      </c>
      <c r="B3080" s="238" t="s">
        <v>3007</v>
      </c>
      <c r="C3080" s="238" t="s">
        <v>280</v>
      </c>
      <c r="D3080" s="238" t="s">
        <v>284</v>
      </c>
      <c r="H3080" s="238"/>
      <c r="I3080" s="238" t="s">
        <v>4111</v>
      </c>
      <c r="N3080" s="238">
        <v>2000</v>
      </c>
      <c r="U3080" s="238" t="s">
        <v>4171</v>
      </c>
      <c r="V3080" s="238" t="s">
        <v>4171</v>
      </c>
      <c r="W3080" s="238" t="s">
        <v>4171</v>
      </c>
    </row>
    <row r="3081" spans="1:28" x14ac:dyDescent="0.2">
      <c r="A3081" s="238">
        <v>334408</v>
      </c>
      <c r="B3081" s="238" t="s">
        <v>2597</v>
      </c>
      <c r="C3081" s="238" t="s">
        <v>213</v>
      </c>
      <c r="D3081" s="238" t="s">
        <v>284</v>
      </c>
      <c r="H3081" s="238"/>
      <c r="I3081" s="238" t="s">
        <v>4111</v>
      </c>
      <c r="N3081" s="238">
        <v>2000</v>
      </c>
      <c r="S3081" s="238" t="s">
        <v>4171</v>
      </c>
      <c r="T3081" s="238" t="s">
        <v>4171</v>
      </c>
      <c r="U3081" s="238" t="s">
        <v>4171</v>
      </c>
      <c r="V3081" s="238" t="s">
        <v>4171</v>
      </c>
      <c r="W3081" s="238" t="s">
        <v>4171</v>
      </c>
      <c r="AB3081" s="238" t="s">
        <v>7213</v>
      </c>
    </row>
    <row r="3082" spans="1:28" x14ac:dyDescent="0.2">
      <c r="A3082" s="238">
        <v>338758</v>
      </c>
      <c r="B3082" s="238" t="s">
        <v>4676</v>
      </c>
      <c r="C3082" s="238" t="s">
        <v>555</v>
      </c>
      <c r="D3082" s="238" t="s">
        <v>284</v>
      </c>
      <c r="E3082" s="238" t="s">
        <v>65</v>
      </c>
      <c r="F3082" s="239">
        <v>36561</v>
      </c>
      <c r="G3082" s="238" t="s">
        <v>4006</v>
      </c>
      <c r="H3082" s="238" t="s">
        <v>4110</v>
      </c>
      <c r="I3082" s="238" t="s">
        <v>4111</v>
      </c>
      <c r="J3082" s="238" t="s">
        <v>85</v>
      </c>
      <c r="K3082" s="238">
        <v>2018</v>
      </c>
      <c r="L3082" s="238" t="s">
        <v>86</v>
      </c>
      <c r="X3082" s="238" t="s">
        <v>5282</v>
      </c>
      <c r="Y3082" s="238" t="s">
        <v>5265</v>
      </c>
      <c r="Z3082" s="238" t="s">
        <v>5283</v>
      </c>
      <c r="AA3082" s="238" t="s">
        <v>5111</v>
      </c>
    </row>
    <row r="3083" spans="1:28" x14ac:dyDescent="0.2">
      <c r="A3083" s="238">
        <v>335748</v>
      </c>
      <c r="B3083" s="238" t="s">
        <v>3074</v>
      </c>
      <c r="C3083" s="238" t="s">
        <v>205</v>
      </c>
      <c r="D3083" s="238" t="s">
        <v>284</v>
      </c>
      <c r="H3083" s="238"/>
      <c r="I3083" s="238" t="s">
        <v>4111</v>
      </c>
      <c r="N3083" s="238">
        <v>2000</v>
      </c>
      <c r="U3083" s="238" t="s">
        <v>4171</v>
      </c>
      <c r="V3083" s="238" t="s">
        <v>4171</v>
      </c>
      <c r="W3083" s="238" t="s">
        <v>4171</v>
      </c>
    </row>
    <row r="3084" spans="1:28" x14ac:dyDescent="0.2">
      <c r="A3084" s="238">
        <v>338590</v>
      </c>
      <c r="B3084" s="238" t="s">
        <v>4651</v>
      </c>
      <c r="C3084" s="238" t="s">
        <v>522</v>
      </c>
      <c r="D3084" s="238" t="s">
        <v>4652</v>
      </c>
      <c r="E3084" s="238" t="s">
        <v>66</v>
      </c>
      <c r="F3084" s="239">
        <v>33120</v>
      </c>
      <c r="G3084" s="238" t="s">
        <v>98</v>
      </c>
      <c r="H3084" s="238" t="s">
        <v>4110</v>
      </c>
      <c r="I3084" s="238" t="s">
        <v>4111</v>
      </c>
      <c r="J3084" s="238" t="s">
        <v>87</v>
      </c>
      <c r="K3084" s="238">
        <v>2008</v>
      </c>
      <c r="L3084" s="238" t="s">
        <v>98</v>
      </c>
      <c r="X3084" s="238" t="s">
        <v>5198</v>
      </c>
      <c r="Y3084" s="238" t="s">
        <v>5199</v>
      </c>
      <c r="Z3084" s="238" t="s">
        <v>5200</v>
      </c>
      <c r="AA3084" s="238" t="s">
        <v>5201</v>
      </c>
    </row>
    <row r="3085" spans="1:28" x14ac:dyDescent="0.2">
      <c r="A3085" s="238">
        <v>337199</v>
      </c>
      <c r="B3085" s="238" t="s">
        <v>3418</v>
      </c>
      <c r="C3085" s="238" t="s">
        <v>198</v>
      </c>
      <c r="D3085" s="238" t="s">
        <v>1695</v>
      </c>
      <c r="E3085" s="238" t="s">
        <v>65</v>
      </c>
      <c r="F3085" s="239">
        <v>35432</v>
      </c>
      <c r="G3085" s="238" t="s">
        <v>5384</v>
      </c>
      <c r="H3085" s="238" t="s">
        <v>4110</v>
      </c>
      <c r="I3085" s="238" t="s">
        <v>4111</v>
      </c>
      <c r="J3085" s="238" t="s">
        <v>87</v>
      </c>
      <c r="L3085" s="238" t="s">
        <v>103</v>
      </c>
      <c r="X3085" s="238" t="s">
        <v>6171</v>
      </c>
      <c r="Y3085" s="238" t="s">
        <v>6171</v>
      </c>
      <c r="Z3085" s="238" t="s">
        <v>6172</v>
      </c>
      <c r="AA3085" s="238" t="s">
        <v>6173</v>
      </c>
    </row>
    <row r="3086" spans="1:28" x14ac:dyDescent="0.2">
      <c r="A3086" s="238">
        <v>337560</v>
      </c>
      <c r="B3086" s="238" t="s">
        <v>3647</v>
      </c>
      <c r="C3086" s="238" t="s">
        <v>452</v>
      </c>
      <c r="D3086" s="238" t="s">
        <v>1695</v>
      </c>
      <c r="H3086" s="238"/>
      <c r="I3086" s="238" t="s">
        <v>4111</v>
      </c>
      <c r="N3086" s="238">
        <v>2000</v>
      </c>
      <c r="W3086" s="238" t="s">
        <v>4171</v>
      </c>
    </row>
    <row r="3087" spans="1:28" x14ac:dyDescent="0.2">
      <c r="A3087" s="238">
        <v>335400</v>
      </c>
      <c r="B3087" s="238" t="s">
        <v>2985</v>
      </c>
      <c r="C3087" s="238" t="s">
        <v>198</v>
      </c>
      <c r="D3087" s="238" t="s">
        <v>2986</v>
      </c>
      <c r="H3087" s="238"/>
      <c r="I3087" s="238" t="s">
        <v>4111</v>
      </c>
      <c r="N3087" s="238">
        <v>2000</v>
      </c>
      <c r="U3087" s="238" t="s">
        <v>4171</v>
      </c>
      <c r="V3087" s="238" t="s">
        <v>4171</v>
      </c>
      <c r="W3087" s="238" t="s">
        <v>4171</v>
      </c>
    </row>
    <row r="3088" spans="1:28" x14ac:dyDescent="0.2">
      <c r="A3088" s="238">
        <v>338109</v>
      </c>
      <c r="B3088" s="238" t="s">
        <v>1567</v>
      </c>
      <c r="C3088" s="238" t="s">
        <v>260</v>
      </c>
      <c r="D3088" s="238" t="s">
        <v>515</v>
      </c>
      <c r="H3088" s="238"/>
      <c r="I3088" s="238" t="s">
        <v>4111</v>
      </c>
      <c r="N3088" s="238">
        <v>2000</v>
      </c>
      <c r="V3088" s="238" t="s">
        <v>4171</v>
      </c>
      <c r="W3088" s="238" t="s">
        <v>4171</v>
      </c>
    </row>
    <row r="3089" spans="1:28" x14ac:dyDescent="0.2">
      <c r="A3089" s="238">
        <v>332378</v>
      </c>
      <c r="B3089" s="238" t="s">
        <v>4354</v>
      </c>
      <c r="C3089" s="238" t="s">
        <v>327</v>
      </c>
      <c r="D3089" s="238" t="s">
        <v>515</v>
      </c>
      <c r="H3089" s="238"/>
      <c r="I3089" s="238" t="s">
        <v>4111</v>
      </c>
      <c r="N3089" s="238">
        <v>2000</v>
      </c>
      <c r="AB3089" s="238" t="s">
        <v>7214</v>
      </c>
    </row>
    <row r="3090" spans="1:28" x14ac:dyDescent="0.2">
      <c r="A3090" s="238">
        <v>332332</v>
      </c>
      <c r="B3090" s="238" t="s">
        <v>4350</v>
      </c>
      <c r="C3090" s="238" t="s">
        <v>665</v>
      </c>
      <c r="D3090" s="238" t="s">
        <v>515</v>
      </c>
      <c r="H3090" s="238"/>
      <c r="I3090" s="238" t="s">
        <v>4111</v>
      </c>
      <c r="N3090" s="238">
        <v>2000</v>
      </c>
      <c r="AB3090" s="238" t="s">
        <v>7214</v>
      </c>
    </row>
    <row r="3091" spans="1:28" x14ac:dyDescent="0.2">
      <c r="A3091" s="238">
        <v>330618</v>
      </c>
      <c r="B3091" s="238" t="s">
        <v>2340</v>
      </c>
      <c r="C3091" s="238" t="s">
        <v>337</v>
      </c>
      <c r="D3091" s="238" t="s">
        <v>2120</v>
      </c>
      <c r="H3091" s="238"/>
      <c r="I3091" s="238" t="s">
        <v>4111</v>
      </c>
      <c r="N3091" s="238">
        <v>2000</v>
      </c>
      <c r="S3091" s="238" t="s">
        <v>4171</v>
      </c>
      <c r="T3091" s="238" t="s">
        <v>4171</v>
      </c>
      <c r="U3091" s="238" t="s">
        <v>4171</v>
      </c>
      <c r="V3091" s="238" t="s">
        <v>4171</v>
      </c>
      <c r="W3091" s="238" t="s">
        <v>4171</v>
      </c>
      <c r="AB3091" s="238" t="s">
        <v>7213</v>
      </c>
    </row>
    <row r="3092" spans="1:28" x14ac:dyDescent="0.2">
      <c r="A3092" s="238">
        <v>337770</v>
      </c>
      <c r="B3092" s="238" t="s">
        <v>3747</v>
      </c>
      <c r="C3092" s="238" t="s">
        <v>4222</v>
      </c>
      <c r="D3092" s="238" t="s">
        <v>281</v>
      </c>
      <c r="H3092" s="238"/>
      <c r="I3092" s="238" t="s">
        <v>4111</v>
      </c>
      <c r="N3092" s="238">
        <v>2000</v>
      </c>
      <c r="W3092" s="238" t="s">
        <v>4171</v>
      </c>
    </row>
    <row r="3093" spans="1:28" x14ac:dyDescent="0.2">
      <c r="A3093" s="238">
        <v>329531</v>
      </c>
      <c r="B3093" s="238" t="s">
        <v>2810</v>
      </c>
      <c r="C3093" s="238" t="s">
        <v>498</v>
      </c>
      <c r="D3093" s="238" t="s">
        <v>281</v>
      </c>
      <c r="H3093" s="238"/>
      <c r="I3093" s="238" t="s">
        <v>4111</v>
      </c>
      <c r="N3093" s="238">
        <v>2000</v>
      </c>
      <c r="R3093" s="238" t="s">
        <v>4171</v>
      </c>
      <c r="S3093" s="238" t="s">
        <v>4171</v>
      </c>
      <c r="U3093" s="238" t="s">
        <v>4171</v>
      </c>
      <c r="V3093" s="238" t="s">
        <v>4171</v>
      </c>
      <c r="W3093" s="238" t="s">
        <v>4171</v>
      </c>
      <c r="AB3093" s="238" t="s">
        <v>7213</v>
      </c>
    </row>
    <row r="3094" spans="1:28" x14ac:dyDescent="0.2">
      <c r="A3094" s="238">
        <v>335650</v>
      </c>
      <c r="B3094" s="238" t="s">
        <v>3055</v>
      </c>
      <c r="C3094" s="238" t="s">
        <v>221</v>
      </c>
      <c r="D3094" s="238" t="s">
        <v>281</v>
      </c>
      <c r="H3094" s="238"/>
      <c r="I3094" s="238" t="s">
        <v>4111</v>
      </c>
      <c r="N3094" s="238">
        <v>2000</v>
      </c>
      <c r="U3094" s="238" t="s">
        <v>4171</v>
      </c>
      <c r="V3094" s="238" t="s">
        <v>4171</v>
      </c>
      <c r="W3094" s="238" t="s">
        <v>4171</v>
      </c>
    </row>
    <row r="3095" spans="1:28" x14ac:dyDescent="0.2">
      <c r="A3095" s="238">
        <v>334389</v>
      </c>
      <c r="B3095" s="238" t="s">
        <v>4368</v>
      </c>
      <c r="C3095" s="238" t="s">
        <v>569</v>
      </c>
      <c r="D3095" s="238" t="s">
        <v>281</v>
      </c>
      <c r="H3095" s="238"/>
      <c r="I3095" s="238" t="s">
        <v>4111</v>
      </c>
      <c r="N3095" s="238">
        <v>2000</v>
      </c>
      <c r="U3095" s="238" t="s">
        <v>4171</v>
      </c>
      <c r="V3095" s="238" t="s">
        <v>4171</v>
      </c>
      <c r="AB3095" s="238" t="s">
        <v>7214</v>
      </c>
    </row>
    <row r="3096" spans="1:28" x14ac:dyDescent="0.2">
      <c r="A3096" s="238">
        <v>332306</v>
      </c>
      <c r="B3096" s="238" t="s">
        <v>1540</v>
      </c>
      <c r="C3096" s="238" t="s">
        <v>249</v>
      </c>
      <c r="D3096" s="238" t="s">
        <v>281</v>
      </c>
      <c r="H3096" s="238"/>
      <c r="I3096" s="238" t="s">
        <v>4111</v>
      </c>
      <c r="N3096" s="238">
        <v>2000</v>
      </c>
      <c r="T3096" s="238" t="s">
        <v>4171</v>
      </c>
      <c r="U3096" s="238" t="s">
        <v>4171</v>
      </c>
      <c r="V3096" s="238" t="s">
        <v>4171</v>
      </c>
      <c r="W3096" s="238" t="s">
        <v>4171</v>
      </c>
      <c r="AB3096" s="238" t="s">
        <v>7213</v>
      </c>
    </row>
    <row r="3097" spans="1:28" x14ac:dyDescent="0.2">
      <c r="A3097" s="238">
        <v>338585</v>
      </c>
      <c r="B3097" s="238" t="s">
        <v>4821</v>
      </c>
      <c r="C3097" s="238" t="s">
        <v>4822</v>
      </c>
      <c r="D3097" s="238" t="s">
        <v>281</v>
      </c>
      <c r="E3097" s="238" t="s">
        <v>66</v>
      </c>
      <c r="F3097" s="239">
        <v>32360</v>
      </c>
      <c r="G3097" s="238" t="s">
        <v>6568</v>
      </c>
      <c r="H3097" s="238" t="s">
        <v>4110</v>
      </c>
      <c r="I3097" s="238" t="s">
        <v>4111</v>
      </c>
      <c r="J3097" s="238" t="s">
        <v>87</v>
      </c>
      <c r="K3097" s="238">
        <v>2007</v>
      </c>
      <c r="L3097" s="238" t="s">
        <v>84</v>
      </c>
      <c r="X3097" s="238" t="s">
        <v>6569</v>
      </c>
      <c r="Y3097" s="238" t="s">
        <v>6570</v>
      </c>
      <c r="Z3097" s="238" t="s">
        <v>5987</v>
      </c>
      <c r="AA3097" s="238" t="s">
        <v>5117</v>
      </c>
    </row>
    <row r="3098" spans="1:28" x14ac:dyDescent="0.2">
      <c r="A3098" s="238">
        <v>333962</v>
      </c>
      <c r="B3098" s="238" t="s">
        <v>1139</v>
      </c>
      <c r="C3098" s="238" t="s">
        <v>243</v>
      </c>
      <c r="D3098" s="238" t="s">
        <v>281</v>
      </c>
      <c r="E3098" s="238" t="s">
        <v>66</v>
      </c>
      <c r="F3098" s="239">
        <v>35431</v>
      </c>
      <c r="G3098" s="238" t="s">
        <v>102</v>
      </c>
      <c r="H3098" s="238" t="s">
        <v>4110</v>
      </c>
      <c r="I3098" s="238" t="s">
        <v>4111</v>
      </c>
      <c r="J3098" s="238" t="s">
        <v>87</v>
      </c>
      <c r="L3098" s="238" t="s">
        <v>102</v>
      </c>
      <c r="X3098" s="238" t="s">
        <v>5625</v>
      </c>
      <c r="Y3098" s="238" t="s">
        <v>5625</v>
      </c>
      <c r="Z3098" s="238" t="s">
        <v>5626</v>
      </c>
      <c r="AA3098" s="238" t="s">
        <v>5627</v>
      </c>
    </row>
    <row r="3099" spans="1:28" x14ac:dyDescent="0.2">
      <c r="A3099" s="238">
        <v>335509</v>
      </c>
      <c r="B3099" s="238" t="s">
        <v>3016</v>
      </c>
      <c r="C3099" s="238" t="s">
        <v>1170</v>
      </c>
      <c r="D3099" s="238" t="s">
        <v>1122</v>
      </c>
      <c r="H3099" s="238"/>
      <c r="I3099" s="238" t="s">
        <v>4111</v>
      </c>
      <c r="N3099" s="238">
        <v>2000</v>
      </c>
      <c r="U3099" s="238" t="s">
        <v>4171</v>
      </c>
      <c r="V3099" s="238" t="s">
        <v>4171</v>
      </c>
      <c r="W3099" s="238" t="s">
        <v>4171</v>
      </c>
    </row>
    <row r="3100" spans="1:28" x14ac:dyDescent="0.2">
      <c r="A3100" s="238">
        <v>333138</v>
      </c>
      <c r="B3100" s="238" t="s">
        <v>2433</v>
      </c>
      <c r="C3100" s="238" t="s">
        <v>232</v>
      </c>
      <c r="D3100" s="238" t="s">
        <v>968</v>
      </c>
      <c r="H3100" s="238"/>
      <c r="I3100" s="238" t="s">
        <v>4111</v>
      </c>
      <c r="N3100" s="238">
        <v>2000</v>
      </c>
      <c r="S3100" s="238" t="s">
        <v>4171</v>
      </c>
      <c r="T3100" s="238" t="s">
        <v>4171</v>
      </c>
      <c r="U3100" s="238" t="s">
        <v>4171</v>
      </c>
      <c r="V3100" s="238" t="s">
        <v>4171</v>
      </c>
      <c r="W3100" s="238" t="s">
        <v>4171</v>
      </c>
      <c r="AB3100" s="238" t="s">
        <v>7213</v>
      </c>
    </row>
    <row r="3101" spans="1:28" x14ac:dyDescent="0.2">
      <c r="A3101" s="238">
        <v>328420</v>
      </c>
      <c r="B3101" s="238" t="s">
        <v>2795</v>
      </c>
      <c r="C3101" s="238" t="s">
        <v>307</v>
      </c>
      <c r="D3101" s="238" t="s">
        <v>968</v>
      </c>
      <c r="H3101" s="238"/>
      <c r="I3101" s="238" t="s">
        <v>4111</v>
      </c>
      <c r="N3101" s="238">
        <v>2000</v>
      </c>
      <c r="R3101" s="238" t="s">
        <v>4171</v>
      </c>
      <c r="S3101" s="238" t="s">
        <v>4171</v>
      </c>
      <c r="U3101" s="238" t="s">
        <v>4171</v>
      </c>
      <c r="V3101" s="238" t="s">
        <v>4171</v>
      </c>
      <c r="W3101" s="238" t="s">
        <v>4171</v>
      </c>
      <c r="AB3101" s="238" t="s">
        <v>7213</v>
      </c>
    </row>
    <row r="3102" spans="1:28" x14ac:dyDescent="0.2">
      <c r="A3102" s="238">
        <v>337738</v>
      </c>
      <c r="B3102" s="238" t="s">
        <v>3725</v>
      </c>
      <c r="C3102" s="238" t="s">
        <v>1080</v>
      </c>
      <c r="D3102" s="238" t="s">
        <v>968</v>
      </c>
      <c r="E3102" s="238" t="s">
        <v>66</v>
      </c>
      <c r="F3102" s="239">
        <v>34568</v>
      </c>
      <c r="G3102" s="238" t="s">
        <v>4019</v>
      </c>
      <c r="H3102" s="238" t="s">
        <v>4110</v>
      </c>
      <c r="I3102" s="238" t="s">
        <v>4111</v>
      </c>
      <c r="J3102" s="238" t="s">
        <v>87</v>
      </c>
      <c r="L3102" s="238" t="s">
        <v>99</v>
      </c>
      <c r="X3102" s="238" t="s">
        <v>6255</v>
      </c>
      <c r="Y3102" s="238" t="s">
        <v>6255</v>
      </c>
      <c r="Z3102" s="238" t="s">
        <v>5592</v>
      </c>
      <c r="AA3102" s="238" t="s">
        <v>5111</v>
      </c>
    </row>
    <row r="3103" spans="1:28" x14ac:dyDescent="0.2">
      <c r="A3103" s="238">
        <v>338525</v>
      </c>
      <c r="B3103" s="238" t="s">
        <v>4774</v>
      </c>
      <c r="C3103" s="238" t="s">
        <v>196</v>
      </c>
      <c r="D3103" s="238" t="s">
        <v>968</v>
      </c>
      <c r="E3103" s="238" t="s">
        <v>66</v>
      </c>
      <c r="F3103" s="239">
        <v>34243</v>
      </c>
      <c r="G3103" s="238" t="s">
        <v>4621</v>
      </c>
      <c r="H3103" s="238" t="s">
        <v>4110</v>
      </c>
      <c r="I3103" s="238" t="s">
        <v>4111</v>
      </c>
      <c r="J3103" s="238" t="s">
        <v>87</v>
      </c>
      <c r="K3103" s="238">
        <v>2011</v>
      </c>
      <c r="L3103" s="238" t="s">
        <v>101</v>
      </c>
      <c r="X3103" s="238" t="s">
        <v>6438</v>
      </c>
      <c r="Y3103" s="238" t="s">
        <v>6439</v>
      </c>
      <c r="Z3103" s="238" t="s">
        <v>6440</v>
      </c>
      <c r="AA3103" s="238" t="s">
        <v>5368</v>
      </c>
    </row>
    <row r="3104" spans="1:28" x14ac:dyDescent="0.2">
      <c r="A3104" s="238">
        <v>336682</v>
      </c>
      <c r="B3104" s="238" t="s">
        <v>2174</v>
      </c>
      <c r="C3104" s="238" t="s">
        <v>571</v>
      </c>
      <c r="D3104" s="238" t="s">
        <v>1101</v>
      </c>
      <c r="H3104" s="238"/>
      <c r="I3104" s="238" t="s">
        <v>4111</v>
      </c>
      <c r="N3104" s="238">
        <v>2000</v>
      </c>
      <c r="W3104" s="238" t="s">
        <v>4171</v>
      </c>
    </row>
    <row r="3105" spans="1:28" x14ac:dyDescent="0.2">
      <c r="A3105" s="238">
        <v>335207</v>
      </c>
      <c r="B3105" s="238" t="s">
        <v>2918</v>
      </c>
      <c r="C3105" s="238" t="s">
        <v>432</v>
      </c>
      <c r="D3105" s="238" t="s">
        <v>2919</v>
      </c>
      <c r="E3105" s="238" t="s">
        <v>65</v>
      </c>
      <c r="F3105" s="239">
        <v>31665</v>
      </c>
      <c r="G3105" s="238" t="s">
        <v>5939</v>
      </c>
      <c r="H3105" s="238" t="s">
        <v>4110</v>
      </c>
      <c r="I3105" s="238" t="s">
        <v>4111</v>
      </c>
      <c r="J3105" s="238" t="s">
        <v>87</v>
      </c>
      <c r="L3105" s="238" t="s">
        <v>86</v>
      </c>
      <c r="X3105" s="238" t="s">
        <v>6091</v>
      </c>
      <c r="Y3105" s="238" t="s">
        <v>6091</v>
      </c>
      <c r="Z3105" s="238" t="s">
        <v>6092</v>
      </c>
      <c r="AA3105" s="238" t="s">
        <v>6093</v>
      </c>
    </row>
    <row r="3106" spans="1:28" x14ac:dyDescent="0.2">
      <c r="A3106" s="238">
        <v>338713</v>
      </c>
      <c r="B3106" s="238" t="s">
        <v>4936</v>
      </c>
      <c r="C3106" s="238" t="s">
        <v>484</v>
      </c>
      <c r="D3106" s="238" t="s">
        <v>705</v>
      </c>
      <c r="E3106" s="238" t="s">
        <v>65</v>
      </c>
      <c r="F3106" s="239">
        <v>31676</v>
      </c>
      <c r="G3106" s="238" t="s">
        <v>6846</v>
      </c>
      <c r="H3106" s="238" t="s">
        <v>4110</v>
      </c>
      <c r="I3106" s="238" t="s">
        <v>4111</v>
      </c>
      <c r="J3106" s="238" t="s">
        <v>85</v>
      </c>
      <c r="K3106" s="238">
        <v>2005</v>
      </c>
      <c r="L3106" s="238" t="s">
        <v>94</v>
      </c>
      <c r="X3106" s="238" t="s">
        <v>6847</v>
      </c>
      <c r="Y3106" s="238" t="s">
        <v>6750</v>
      </c>
      <c r="Z3106" s="238" t="s">
        <v>6848</v>
      </c>
      <c r="AA3106" s="238" t="s">
        <v>6849</v>
      </c>
    </row>
    <row r="3107" spans="1:28" x14ac:dyDescent="0.2">
      <c r="A3107" s="238">
        <v>335378</v>
      </c>
      <c r="B3107" s="238" t="s">
        <v>1849</v>
      </c>
      <c r="C3107" s="238" t="s">
        <v>195</v>
      </c>
      <c r="D3107" s="238" t="s">
        <v>705</v>
      </c>
      <c r="H3107" s="238"/>
      <c r="I3107" s="238" t="s">
        <v>4111</v>
      </c>
      <c r="N3107" s="238">
        <v>2000</v>
      </c>
      <c r="U3107" s="238" t="s">
        <v>4171</v>
      </c>
      <c r="V3107" s="238" t="s">
        <v>4171</v>
      </c>
      <c r="W3107" s="238" t="s">
        <v>4171</v>
      </c>
    </row>
    <row r="3108" spans="1:28" x14ac:dyDescent="0.2">
      <c r="A3108" s="238">
        <v>325064</v>
      </c>
      <c r="B3108" s="238" t="s">
        <v>703</v>
      </c>
      <c r="C3108" s="238" t="s">
        <v>704</v>
      </c>
      <c r="D3108" s="238" t="s">
        <v>705</v>
      </c>
      <c r="H3108" s="238"/>
      <c r="I3108" s="238" t="s">
        <v>4111</v>
      </c>
      <c r="N3108" s="238">
        <v>2000</v>
      </c>
      <c r="V3108" s="238" t="s">
        <v>4171</v>
      </c>
      <c r="W3108" s="238" t="s">
        <v>4171</v>
      </c>
    </row>
    <row r="3109" spans="1:28" x14ac:dyDescent="0.2">
      <c r="A3109" s="238">
        <v>331462</v>
      </c>
      <c r="B3109" s="238" t="s">
        <v>2360</v>
      </c>
      <c r="C3109" s="238" t="s">
        <v>203</v>
      </c>
      <c r="D3109" s="238" t="s">
        <v>306</v>
      </c>
      <c r="H3109" s="238"/>
      <c r="I3109" s="238" t="s">
        <v>4111</v>
      </c>
      <c r="N3109" s="238">
        <v>2000</v>
      </c>
      <c r="S3109" s="238" t="s">
        <v>4171</v>
      </c>
      <c r="T3109" s="238" t="s">
        <v>4171</v>
      </c>
      <c r="U3109" s="238" t="s">
        <v>4171</v>
      </c>
      <c r="V3109" s="238" t="s">
        <v>4171</v>
      </c>
      <c r="W3109" s="238" t="s">
        <v>4171</v>
      </c>
      <c r="AB3109" s="238" t="s">
        <v>7213</v>
      </c>
    </row>
    <row r="3110" spans="1:28" x14ac:dyDescent="0.2">
      <c r="A3110" s="238">
        <v>336607</v>
      </c>
      <c r="B3110" s="238" t="s">
        <v>2154</v>
      </c>
      <c r="C3110" s="238" t="s">
        <v>203</v>
      </c>
      <c r="D3110" s="238" t="s">
        <v>306</v>
      </c>
      <c r="H3110" s="238"/>
      <c r="I3110" s="238" t="s">
        <v>4111</v>
      </c>
      <c r="N3110" s="238">
        <v>2000</v>
      </c>
      <c r="W3110" s="238" t="s">
        <v>4171</v>
      </c>
    </row>
    <row r="3111" spans="1:28" x14ac:dyDescent="0.2">
      <c r="A3111" s="238">
        <v>335223</v>
      </c>
      <c r="B3111" s="238" t="s">
        <v>2922</v>
      </c>
      <c r="C3111" s="238" t="s">
        <v>727</v>
      </c>
      <c r="D3111" s="238" t="s">
        <v>306</v>
      </c>
      <c r="H3111" s="238"/>
      <c r="I3111" s="238" t="s">
        <v>4111</v>
      </c>
      <c r="N3111" s="238">
        <v>2000</v>
      </c>
      <c r="U3111" s="238" t="s">
        <v>4171</v>
      </c>
      <c r="V3111" s="238" t="s">
        <v>4171</v>
      </c>
      <c r="W3111" s="238" t="s">
        <v>4171</v>
      </c>
    </row>
    <row r="3112" spans="1:28" x14ac:dyDescent="0.2">
      <c r="A3112" s="238">
        <v>333922</v>
      </c>
      <c r="B3112" s="238" t="s">
        <v>1136</v>
      </c>
      <c r="C3112" s="238" t="s">
        <v>522</v>
      </c>
      <c r="D3112" s="238" t="s">
        <v>306</v>
      </c>
      <c r="H3112" s="238"/>
      <c r="I3112" s="238" t="s">
        <v>4111</v>
      </c>
      <c r="N3112" s="238">
        <v>2000</v>
      </c>
      <c r="V3112" s="238" t="s">
        <v>4171</v>
      </c>
      <c r="W3112" s="238" t="s">
        <v>4171</v>
      </c>
    </row>
    <row r="3113" spans="1:28" x14ac:dyDescent="0.2">
      <c r="A3113" s="238">
        <v>336966</v>
      </c>
      <c r="B3113" s="238" t="s">
        <v>3407</v>
      </c>
      <c r="C3113" s="238" t="s">
        <v>812</v>
      </c>
      <c r="D3113" s="238" t="s">
        <v>306</v>
      </c>
      <c r="H3113" s="238"/>
      <c r="I3113" s="238" t="s">
        <v>4111</v>
      </c>
      <c r="N3113" s="238">
        <v>2000</v>
      </c>
      <c r="W3113" s="238" t="s">
        <v>4171</v>
      </c>
    </row>
    <row r="3114" spans="1:28" x14ac:dyDescent="0.2">
      <c r="A3114" s="238">
        <v>336468</v>
      </c>
      <c r="B3114" s="238" t="s">
        <v>3299</v>
      </c>
      <c r="C3114" s="238" t="s">
        <v>267</v>
      </c>
      <c r="D3114" s="238" t="s">
        <v>306</v>
      </c>
      <c r="H3114" s="238"/>
      <c r="I3114" s="238" t="s">
        <v>4111</v>
      </c>
      <c r="N3114" s="238">
        <v>2000</v>
      </c>
      <c r="U3114" s="238" t="s">
        <v>4171</v>
      </c>
      <c r="V3114" s="238" t="s">
        <v>4171</v>
      </c>
      <c r="W3114" s="238" t="s">
        <v>4171</v>
      </c>
    </row>
    <row r="3115" spans="1:28" x14ac:dyDescent="0.2">
      <c r="A3115" s="238">
        <v>334560</v>
      </c>
      <c r="B3115" s="238" t="s">
        <v>2632</v>
      </c>
      <c r="C3115" s="238" t="s">
        <v>368</v>
      </c>
      <c r="D3115" s="238" t="s">
        <v>306</v>
      </c>
      <c r="H3115" s="238"/>
      <c r="I3115" s="238" t="s">
        <v>4111</v>
      </c>
      <c r="N3115" s="238">
        <v>2000</v>
      </c>
      <c r="S3115" s="238" t="s">
        <v>4171</v>
      </c>
      <c r="T3115" s="238" t="s">
        <v>4171</v>
      </c>
      <c r="U3115" s="238" t="s">
        <v>4171</v>
      </c>
      <c r="V3115" s="238" t="s">
        <v>4171</v>
      </c>
      <c r="W3115" s="238" t="s">
        <v>4171</v>
      </c>
      <c r="AB3115" s="238" t="s">
        <v>7213</v>
      </c>
    </row>
    <row r="3116" spans="1:28" x14ac:dyDescent="0.2">
      <c r="A3116" s="238">
        <v>326635</v>
      </c>
      <c r="B3116" s="238" t="s">
        <v>1087</v>
      </c>
      <c r="C3116" s="238" t="s">
        <v>58</v>
      </c>
      <c r="D3116" s="238" t="s">
        <v>306</v>
      </c>
      <c r="H3116" s="238"/>
      <c r="I3116" s="238" t="s">
        <v>4111</v>
      </c>
      <c r="N3116" s="238">
        <v>2000</v>
      </c>
      <c r="T3116" s="238" t="s">
        <v>4171</v>
      </c>
      <c r="U3116" s="238" t="s">
        <v>4171</v>
      </c>
      <c r="V3116" s="238" t="s">
        <v>4171</v>
      </c>
      <c r="W3116" s="238" t="s">
        <v>4171</v>
      </c>
    </row>
    <row r="3117" spans="1:28" x14ac:dyDescent="0.2">
      <c r="A3117" s="238">
        <v>334661</v>
      </c>
      <c r="B3117" s="238" t="s">
        <v>1280</v>
      </c>
      <c r="C3117" s="238" t="s">
        <v>2657</v>
      </c>
      <c r="D3117" s="238" t="s">
        <v>306</v>
      </c>
      <c r="H3117" s="238"/>
      <c r="I3117" s="238" t="s">
        <v>4111</v>
      </c>
      <c r="N3117" s="238">
        <v>2000</v>
      </c>
      <c r="S3117" s="238" t="s">
        <v>4171</v>
      </c>
      <c r="T3117" s="238" t="s">
        <v>4171</v>
      </c>
      <c r="U3117" s="238" t="s">
        <v>4171</v>
      </c>
      <c r="V3117" s="238" t="s">
        <v>4171</v>
      </c>
      <c r="W3117" s="238" t="s">
        <v>4171</v>
      </c>
      <c r="AB3117" s="238" t="s">
        <v>7213</v>
      </c>
    </row>
    <row r="3118" spans="1:28" x14ac:dyDescent="0.2">
      <c r="A3118" s="238">
        <v>329685</v>
      </c>
      <c r="B3118" s="238" t="s">
        <v>1482</v>
      </c>
      <c r="C3118" s="238" t="s">
        <v>1018</v>
      </c>
      <c r="D3118" s="238" t="s">
        <v>306</v>
      </c>
      <c r="H3118" s="238"/>
      <c r="I3118" s="238" t="s">
        <v>4111</v>
      </c>
      <c r="N3118" s="238">
        <v>2000</v>
      </c>
      <c r="T3118" s="238" t="s">
        <v>4171</v>
      </c>
      <c r="U3118" s="238" t="s">
        <v>4171</v>
      </c>
      <c r="V3118" s="238" t="s">
        <v>4171</v>
      </c>
      <c r="W3118" s="238" t="s">
        <v>4171</v>
      </c>
      <c r="AB3118" s="238" t="s">
        <v>7213</v>
      </c>
    </row>
    <row r="3119" spans="1:28" x14ac:dyDescent="0.2">
      <c r="A3119" s="238">
        <v>336370</v>
      </c>
      <c r="B3119" s="238" t="s">
        <v>3266</v>
      </c>
      <c r="C3119" s="238" t="s">
        <v>600</v>
      </c>
      <c r="D3119" s="238" t="s">
        <v>306</v>
      </c>
      <c r="H3119" s="238"/>
      <c r="I3119" s="238" t="s">
        <v>4111</v>
      </c>
      <c r="N3119" s="238">
        <v>2000</v>
      </c>
      <c r="U3119" s="238" t="s">
        <v>4171</v>
      </c>
      <c r="V3119" s="238" t="s">
        <v>4171</v>
      </c>
      <c r="W3119" s="238" t="s">
        <v>4171</v>
      </c>
    </row>
    <row r="3120" spans="1:28" x14ac:dyDescent="0.2">
      <c r="A3120" s="238">
        <v>338202</v>
      </c>
      <c r="B3120" s="238" t="s">
        <v>3960</v>
      </c>
      <c r="C3120" s="238" t="s">
        <v>331</v>
      </c>
      <c r="D3120" s="238" t="s">
        <v>306</v>
      </c>
      <c r="H3120" s="238"/>
      <c r="I3120" s="238" t="s">
        <v>4111</v>
      </c>
      <c r="N3120" s="238">
        <v>2000</v>
      </c>
      <c r="V3120" s="238" t="s">
        <v>4171</v>
      </c>
      <c r="W3120" s="238" t="s">
        <v>4171</v>
      </c>
    </row>
    <row r="3121" spans="1:28" x14ac:dyDescent="0.2">
      <c r="A3121" s="238">
        <v>332158</v>
      </c>
      <c r="B3121" s="238" t="s">
        <v>4322</v>
      </c>
      <c r="C3121" s="238" t="s">
        <v>1050</v>
      </c>
      <c r="D3121" s="238" t="s">
        <v>306</v>
      </c>
      <c r="H3121" s="238"/>
      <c r="I3121" s="238" t="s">
        <v>4111</v>
      </c>
      <c r="N3121" s="238">
        <v>2000</v>
      </c>
      <c r="V3121" s="238" t="s">
        <v>4171</v>
      </c>
      <c r="AB3121" s="238" t="s">
        <v>7214</v>
      </c>
    </row>
    <row r="3122" spans="1:28" x14ac:dyDescent="0.2">
      <c r="A3122" s="238">
        <v>338310</v>
      </c>
      <c r="B3122" s="238" t="s">
        <v>3514</v>
      </c>
      <c r="C3122" s="238" t="s">
        <v>318</v>
      </c>
      <c r="D3122" s="238" t="s">
        <v>306</v>
      </c>
      <c r="E3122" s="238" t="s">
        <v>65</v>
      </c>
      <c r="F3122" s="239">
        <v>30574</v>
      </c>
      <c r="G3122" s="238" t="s">
        <v>84</v>
      </c>
      <c r="H3122" s="238" t="s">
        <v>4110</v>
      </c>
      <c r="I3122" s="238" t="s">
        <v>4111</v>
      </c>
      <c r="X3122" s="238" t="s">
        <v>5121</v>
      </c>
      <c r="Y3122" s="238" t="s">
        <v>5121</v>
      </c>
    </row>
    <row r="3123" spans="1:28" x14ac:dyDescent="0.2">
      <c r="A3123" s="238">
        <v>335790</v>
      </c>
      <c r="B3123" s="238" t="s">
        <v>1938</v>
      </c>
      <c r="C3123" s="238" t="s">
        <v>1939</v>
      </c>
      <c r="D3123" s="238" t="s">
        <v>306</v>
      </c>
      <c r="E3123" s="238" t="s">
        <v>65</v>
      </c>
      <c r="H3123" s="238"/>
      <c r="I3123" s="238" t="s">
        <v>4111</v>
      </c>
      <c r="X3123" s="238" t="s">
        <v>5121</v>
      </c>
      <c r="Y3123" s="238" t="s">
        <v>5121</v>
      </c>
    </row>
    <row r="3124" spans="1:28" x14ac:dyDescent="0.2">
      <c r="A3124" s="238">
        <v>338677</v>
      </c>
      <c r="B3124" s="238" t="s">
        <v>4907</v>
      </c>
      <c r="C3124" s="238" t="s">
        <v>1126</v>
      </c>
      <c r="D3124" s="238" t="s">
        <v>306</v>
      </c>
      <c r="E3124" s="238" t="s">
        <v>65</v>
      </c>
      <c r="F3124" s="239">
        <v>32344</v>
      </c>
      <c r="G3124" s="238" t="s">
        <v>4560</v>
      </c>
      <c r="H3124" s="238" t="s">
        <v>4110</v>
      </c>
      <c r="I3124" s="238" t="s">
        <v>4111</v>
      </c>
      <c r="J3124" s="238" t="s">
        <v>85</v>
      </c>
      <c r="K3124" s="238">
        <v>2006</v>
      </c>
      <c r="L3124" s="238" t="s">
        <v>84</v>
      </c>
      <c r="X3124" s="238" t="s">
        <v>6768</v>
      </c>
      <c r="Y3124" s="238" t="s">
        <v>6034</v>
      </c>
      <c r="Z3124" s="238" t="s">
        <v>5588</v>
      </c>
      <c r="AA3124" s="238" t="s">
        <v>5111</v>
      </c>
    </row>
    <row r="3125" spans="1:28" x14ac:dyDescent="0.2">
      <c r="A3125" s="238">
        <v>326078</v>
      </c>
      <c r="B3125" s="238" t="s">
        <v>1717</v>
      </c>
      <c r="C3125" s="238" t="s">
        <v>653</v>
      </c>
      <c r="D3125" s="238" t="s">
        <v>306</v>
      </c>
      <c r="H3125" s="238"/>
      <c r="I3125" s="238" t="s">
        <v>4111</v>
      </c>
      <c r="N3125" s="238">
        <v>2000</v>
      </c>
      <c r="R3125" s="238" t="s">
        <v>4171</v>
      </c>
      <c r="U3125" s="238" t="s">
        <v>4171</v>
      </c>
      <c r="V3125" s="238" t="s">
        <v>4171</v>
      </c>
      <c r="W3125" s="238" t="s">
        <v>4171</v>
      </c>
      <c r="AB3125" s="238" t="s">
        <v>7213</v>
      </c>
    </row>
    <row r="3126" spans="1:28" x14ac:dyDescent="0.2">
      <c r="A3126" s="238">
        <v>334044</v>
      </c>
      <c r="B3126" s="238" t="s">
        <v>2514</v>
      </c>
      <c r="C3126" s="238" t="s">
        <v>280</v>
      </c>
      <c r="D3126" s="238" t="s">
        <v>306</v>
      </c>
      <c r="H3126" s="238"/>
      <c r="I3126" s="238" t="s">
        <v>4111</v>
      </c>
      <c r="N3126" s="238">
        <v>2000</v>
      </c>
      <c r="S3126" s="238" t="s">
        <v>4171</v>
      </c>
      <c r="T3126" s="238" t="s">
        <v>4171</v>
      </c>
      <c r="U3126" s="238" t="s">
        <v>4171</v>
      </c>
      <c r="V3126" s="238" t="s">
        <v>4171</v>
      </c>
      <c r="W3126" s="238" t="s">
        <v>4171</v>
      </c>
      <c r="AB3126" s="238" t="s">
        <v>7213</v>
      </c>
    </row>
    <row r="3127" spans="1:28" x14ac:dyDescent="0.2">
      <c r="A3127" s="238">
        <v>337898</v>
      </c>
      <c r="B3127" s="238" t="s">
        <v>3804</v>
      </c>
      <c r="C3127" s="238" t="s">
        <v>280</v>
      </c>
      <c r="D3127" s="238" t="s">
        <v>306</v>
      </c>
      <c r="H3127" s="238"/>
      <c r="I3127" s="238" t="s">
        <v>4111</v>
      </c>
      <c r="N3127" s="238">
        <v>2000</v>
      </c>
      <c r="W3127" s="238" t="s">
        <v>4171</v>
      </c>
    </row>
    <row r="3128" spans="1:28" x14ac:dyDescent="0.2">
      <c r="A3128" s="238">
        <v>337442</v>
      </c>
      <c r="B3128" s="238" t="s">
        <v>3581</v>
      </c>
      <c r="C3128" s="238" t="s">
        <v>3582</v>
      </c>
      <c r="D3128" s="238" t="s">
        <v>306</v>
      </c>
      <c r="H3128" s="238"/>
      <c r="I3128" s="238" t="s">
        <v>4111</v>
      </c>
      <c r="N3128" s="238">
        <v>2000</v>
      </c>
      <c r="W3128" s="238" t="s">
        <v>4171</v>
      </c>
    </row>
    <row r="3129" spans="1:28" x14ac:dyDescent="0.2">
      <c r="A3129" s="238">
        <v>321757</v>
      </c>
      <c r="B3129" s="238" t="s">
        <v>1222</v>
      </c>
      <c r="C3129" s="238" t="s">
        <v>799</v>
      </c>
      <c r="D3129" s="238" t="s">
        <v>306</v>
      </c>
      <c r="H3129" s="238"/>
      <c r="I3129" s="238" t="s">
        <v>4111</v>
      </c>
      <c r="N3129" s="238">
        <v>2000</v>
      </c>
      <c r="U3129" s="238" t="s">
        <v>4171</v>
      </c>
      <c r="V3129" s="238" t="s">
        <v>4171</v>
      </c>
      <c r="W3129" s="238" t="s">
        <v>4171</v>
      </c>
    </row>
    <row r="3130" spans="1:28" x14ac:dyDescent="0.2">
      <c r="A3130" s="238">
        <v>338853</v>
      </c>
      <c r="B3130" s="238" t="s">
        <v>5053</v>
      </c>
      <c r="C3130" s="238" t="s">
        <v>198</v>
      </c>
      <c r="D3130" s="238" t="s">
        <v>306</v>
      </c>
      <c r="E3130" s="238" t="s">
        <v>66</v>
      </c>
      <c r="F3130" s="239">
        <v>32989</v>
      </c>
      <c r="G3130" s="238" t="s">
        <v>95</v>
      </c>
      <c r="H3130" s="238" t="s">
        <v>4110</v>
      </c>
      <c r="I3130" s="238" t="s">
        <v>4111</v>
      </c>
      <c r="J3130" s="238" t="s">
        <v>85</v>
      </c>
      <c r="K3130" s="238">
        <v>2008</v>
      </c>
      <c r="L3130" s="238" t="s">
        <v>84</v>
      </c>
      <c r="X3130" s="238" t="s">
        <v>7119</v>
      </c>
      <c r="Y3130" s="238" t="s">
        <v>5280</v>
      </c>
      <c r="Z3130" s="238" t="s">
        <v>5281</v>
      </c>
      <c r="AA3130" s="238" t="s">
        <v>5123</v>
      </c>
    </row>
    <row r="3131" spans="1:28" x14ac:dyDescent="0.2">
      <c r="A3131" s="238">
        <v>338756</v>
      </c>
      <c r="B3131" s="238" t="s">
        <v>1666</v>
      </c>
      <c r="C3131" s="238" t="s">
        <v>198</v>
      </c>
      <c r="D3131" s="238" t="s">
        <v>306</v>
      </c>
      <c r="E3131" s="238" t="s">
        <v>65</v>
      </c>
      <c r="F3131" s="239">
        <v>34943</v>
      </c>
      <c r="G3131" s="238" t="s">
        <v>3998</v>
      </c>
      <c r="H3131" s="238" t="s">
        <v>4110</v>
      </c>
      <c r="I3131" s="238" t="s">
        <v>4111</v>
      </c>
      <c r="J3131" s="238" t="s">
        <v>85</v>
      </c>
      <c r="K3131" s="238">
        <v>2014</v>
      </c>
      <c r="L3131" s="238" t="s">
        <v>86</v>
      </c>
      <c r="X3131" s="238" t="s">
        <v>5279</v>
      </c>
      <c r="Y3131" s="238" t="s">
        <v>5280</v>
      </c>
      <c r="Z3131" s="238" t="s">
        <v>5281</v>
      </c>
      <c r="AA3131" s="238" t="s">
        <v>5123</v>
      </c>
    </row>
    <row r="3132" spans="1:28" x14ac:dyDescent="0.2">
      <c r="A3132" s="238">
        <v>335216</v>
      </c>
      <c r="B3132" s="238" t="s">
        <v>1808</v>
      </c>
      <c r="C3132" s="238" t="s">
        <v>198</v>
      </c>
      <c r="D3132" s="238" t="s">
        <v>306</v>
      </c>
      <c r="E3132" s="238" t="s">
        <v>65</v>
      </c>
      <c r="H3132" s="238"/>
      <c r="I3132" s="238" t="s">
        <v>4111</v>
      </c>
    </row>
    <row r="3133" spans="1:28" x14ac:dyDescent="0.2">
      <c r="A3133" s="238">
        <v>335200</v>
      </c>
      <c r="B3133" s="238" t="s">
        <v>1806</v>
      </c>
      <c r="C3133" s="238" t="s">
        <v>367</v>
      </c>
      <c r="D3133" s="238" t="s">
        <v>306</v>
      </c>
      <c r="E3133" s="238" t="s">
        <v>65</v>
      </c>
      <c r="F3133" s="239">
        <v>34425</v>
      </c>
      <c r="G3133" s="238" t="s">
        <v>6089</v>
      </c>
      <c r="H3133" s="238" t="s">
        <v>4110</v>
      </c>
      <c r="I3133" s="238" t="s">
        <v>4111</v>
      </c>
      <c r="J3133" s="238" t="s">
        <v>87</v>
      </c>
      <c r="L3133" s="238" t="s">
        <v>86</v>
      </c>
      <c r="X3133" s="238" t="s">
        <v>6090</v>
      </c>
      <c r="Y3133" s="238" t="s">
        <v>6090</v>
      </c>
      <c r="Z3133" s="238" t="s">
        <v>5588</v>
      </c>
      <c r="AA3133" s="238" t="s">
        <v>5575</v>
      </c>
    </row>
    <row r="3134" spans="1:28" x14ac:dyDescent="0.2">
      <c r="A3134" s="238">
        <v>337264</v>
      </c>
      <c r="B3134" s="238" t="s">
        <v>3430</v>
      </c>
      <c r="C3134" s="238" t="s">
        <v>297</v>
      </c>
      <c r="D3134" s="238" t="s">
        <v>306</v>
      </c>
      <c r="E3134" s="238" t="s">
        <v>65</v>
      </c>
      <c r="H3134" s="238"/>
      <c r="I3134" s="238" t="s">
        <v>4111</v>
      </c>
    </row>
    <row r="3135" spans="1:28" x14ac:dyDescent="0.2">
      <c r="A3135" s="238">
        <v>332266</v>
      </c>
      <c r="B3135" s="238" t="s">
        <v>1533</v>
      </c>
      <c r="C3135" s="238" t="s">
        <v>1534</v>
      </c>
      <c r="D3135" s="238" t="s">
        <v>306</v>
      </c>
      <c r="H3135" s="238"/>
      <c r="I3135" s="238" t="s">
        <v>4111</v>
      </c>
      <c r="N3135" s="238">
        <v>2000</v>
      </c>
      <c r="T3135" s="238" t="s">
        <v>4171</v>
      </c>
      <c r="U3135" s="238" t="s">
        <v>4171</v>
      </c>
      <c r="V3135" s="238" t="s">
        <v>4171</v>
      </c>
      <c r="W3135" s="238" t="s">
        <v>4171</v>
      </c>
      <c r="AB3135" s="238" t="s">
        <v>7213</v>
      </c>
    </row>
    <row r="3136" spans="1:28" x14ac:dyDescent="0.2">
      <c r="A3136" s="238">
        <v>338123</v>
      </c>
      <c r="B3136" s="238" t="s">
        <v>3919</v>
      </c>
      <c r="C3136" s="238" t="s">
        <v>340</v>
      </c>
      <c r="D3136" s="238" t="s">
        <v>306</v>
      </c>
      <c r="H3136" s="238"/>
      <c r="I3136" s="238" t="s">
        <v>4111</v>
      </c>
      <c r="N3136" s="238">
        <v>2000</v>
      </c>
      <c r="W3136" s="238" t="s">
        <v>4171</v>
      </c>
    </row>
    <row r="3137" spans="1:28" x14ac:dyDescent="0.2">
      <c r="A3137" s="238">
        <v>332357</v>
      </c>
      <c r="B3137" s="238" t="s">
        <v>1542</v>
      </c>
      <c r="C3137" s="238" t="s">
        <v>195</v>
      </c>
      <c r="D3137" s="238" t="s">
        <v>306</v>
      </c>
      <c r="H3137" s="238"/>
      <c r="I3137" s="238" t="s">
        <v>4111</v>
      </c>
      <c r="N3137" s="238">
        <v>2000</v>
      </c>
      <c r="S3137" s="238" t="s">
        <v>4171</v>
      </c>
      <c r="U3137" s="238" t="s">
        <v>4171</v>
      </c>
      <c r="V3137" s="238" t="s">
        <v>4171</v>
      </c>
      <c r="W3137" s="238" t="s">
        <v>4171</v>
      </c>
      <c r="AB3137" s="238" t="s">
        <v>7213</v>
      </c>
    </row>
    <row r="3138" spans="1:28" x14ac:dyDescent="0.2">
      <c r="A3138" s="238">
        <v>337239</v>
      </c>
      <c r="B3138" s="238" t="s">
        <v>1002</v>
      </c>
      <c r="C3138" s="238" t="s">
        <v>195</v>
      </c>
      <c r="D3138" s="238" t="s">
        <v>306</v>
      </c>
      <c r="H3138" s="238"/>
      <c r="I3138" s="238" t="s">
        <v>4111</v>
      </c>
      <c r="N3138" s="238">
        <v>2000</v>
      </c>
      <c r="U3138" s="238" t="s">
        <v>4171</v>
      </c>
      <c r="V3138" s="238" t="s">
        <v>4171</v>
      </c>
      <c r="W3138" s="238" t="s">
        <v>4171</v>
      </c>
    </row>
    <row r="3139" spans="1:28" x14ac:dyDescent="0.2">
      <c r="A3139" s="238">
        <v>338170</v>
      </c>
      <c r="B3139" s="238" t="s">
        <v>3940</v>
      </c>
      <c r="C3139" s="238" t="s">
        <v>195</v>
      </c>
      <c r="D3139" s="238" t="s">
        <v>306</v>
      </c>
      <c r="H3139" s="238"/>
      <c r="I3139" s="238" t="s">
        <v>4111</v>
      </c>
      <c r="N3139" s="238">
        <v>2000</v>
      </c>
      <c r="V3139" s="238" t="s">
        <v>4171</v>
      </c>
      <c r="W3139" s="238" t="s">
        <v>4171</v>
      </c>
    </row>
    <row r="3140" spans="1:28" x14ac:dyDescent="0.2">
      <c r="A3140" s="238">
        <v>336534</v>
      </c>
      <c r="B3140" s="238" t="s">
        <v>879</v>
      </c>
      <c r="C3140" s="238" t="s">
        <v>366</v>
      </c>
      <c r="D3140" s="238" t="s">
        <v>306</v>
      </c>
      <c r="H3140" s="238"/>
      <c r="I3140" s="238" t="s">
        <v>4111</v>
      </c>
      <c r="N3140" s="238">
        <v>2000</v>
      </c>
      <c r="U3140" s="238" t="s">
        <v>4171</v>
      </c>
      <c r="V3140" s="238" t="s">
        <v>4171</v>
      </c>
      <c r="W3140" s="238" t="s">
        <v>4171</v>
      </c>
    </row>
    <row r="3141" spans="1:28" x14ac:dyDescent="0.2">
      <c r="A3141" s="238">
        <v>335549</v>
      </c>
      <c r="B3141" s="238" t="s">
        <v>3023</v>
      </c>
      <c r="C3141" s="238" t="s">
        <v>551</v>
      </c>
      <c r="D3141" s="238" t="s">
        <v>306</v>
      </c>
      <c r="H3141" s="238"/>
      <c r="I3141" s="238" t="s">
        <v>4111</v>
      </c>
      <c r="N3141" s="238">
        <v>2000</v>
      </c>
      <c r="U3141" s="238" t="s">
        <v>4171</v>
      </c>
      <c r="V3141" s="238" t="s">
        <v>4171</v>
      </c>
      <c r="W3141" s="238" t="s">
        <v>4171</v>
      </c>
    </row>
    <row r="3142" spans="1:28" x14ac:dyDescent="0.2">
      <c r="A3142" s="238">
        <v>338194</v>
      </c>
      <c r="B3142" s="238" t="s">
        <v>3955</v>
      </c>
      <c r="C3142" s="238" t="s">
        <v>3473</v>
      </c>
      <c r="D3142" s="238" t="s">
        <v>306</v>
      </c>
      <c r="E3142" s="238" t="s">
        <v>66</v>
      </c>
      <c r="F3142" s="239">
        <v>34340</v>
      </c>
      <c r="G3142" s="238" t="s">
        <v>5124</v>
      </c>
      <c r="H3142" s="238" t="s">
        <v>4110</v>
      </c>
      <c r="I3142" s="238" t="s">
        <v>4111</v>
      </c>
      <c r="J3142" s="238" t="s">
        <v>87</v>
      </c>
      <c r="L3142" s="238" t="s">
        <v>86</v>
      </c>
      <c r="X3142" s="238" t="s">
        <v>6364</v>
      </c>
      <c r="Y3142" s="238" t="s">
        <v>6364</v>
      </c>
      <c r="Z3142" s="238" t="s">
        <v>5281</v>
      </c>
      <c r="AA3142" s="238" t="s">
        <v>5505</v>
      </c>
    </row>
    <row r="3143" spans="1:28" x14ac:dyDescent="0.2">
      <c r="A3143" s="238">
        <v>337554</v>
      </c>
      <c r="B3143" s="238" t="s">
        <v>4509</v>
      </c>
      <c r="C3143" s="238" t="s">
        <v>195</v>
      </c>
      <c r="D3143" s="238" t="s">
        <v>3644</v>
      </c>
      <c r="E3143" s="238" t="s">
        <v>65</v>
      </c>
      <c r="F3143" s="239">
        <v>31650</v>
      </c>
      <c r="G3143" s="238" t="s">
        <v>100</v>
      </c>
      <c r="H3143" s="238" t="s">
        <v>4110</v>
      </c>
      <c r="I3143" s="238" t="s">
        <v>4111</v>
      </c>
      <c r="J3143" s="238" t="s">
        <v>87</v>
      </c>
      <c r="L3143" s="238" t="s">
        <v>100</v>
      </c>
      <c r="X3143" s="238" t="s">
        <v>6219</v>
      </c>
      <c r="Y3143" s="238" t="s">
        <v>6219</v>
      </c>
      <c r="Z3143" s="238" t="s">
        <v>6220</v>
      </c>
      <c r="AA3143" s="238" t="s">
        <v>5193</v>
      </c>
    </row>
    <row r="3144" spans="1:28" x14ac:dyDescent="0.2">
      <c r="A3144" s="238">
        <v>338249</v>
      </c>
      <c r="B3144" s="238" t="s">
        <v>3980</v>
      </c>
      <c r="C3144" s="238" t="s">
        <v>195</v>
      </c>
      <c r="D3144" s="238" t="s">
        <v>3644</v>
      </c>
      <c r="E3144" s="238" t="s">
        <v>65</v>
      </c>
      <c r="F3144" s="239">
        <v>36295</v>
      </c>
      <c r="G3144" s="238" t="s">
        <v>4403</v>
      </c>
      <c r="H3144" s="238" t="s">
        <v>4110</v>
      </c>
      <c r="I3144" s="238" t="s">
        <v>4111</v>
      </c>
      <c r="J3144" s="238" t="s">
        <v>87</v>
      </c>
      <c r="L3144" s="238" t="s">
        <v>84</v>
      </c>
      <c r="X3144" s="238" t="s">
        <v>6380</v>
      </c>
      <c r="Y3144" s="238" t="s">
        <v>6380</v>
      </c>
      <c r="Z3144" s="238" t="s">
        <v>5588</v>
      </c>
      <c r="AA3144" s="238" t="s">
        <v>5109</v>
      </c>
    </row>
    <row r="3145" spans="1:28" x14ac:dyDescent="0.2">
      <c r="A3145" s="238">
        <v>336705</v>
      </c>
      <c r="B3145" s="238" t="s">
        <v>3354</v>
      </c>
      <c r="C3145" s="238" t="s">
        <v>195</v>
      </c>
      <c r="D3145" s="238" t="s">
        <v>1151</v>
      </c>
      <c r="H3145" s="238"/>
      <c r="I3145" s="238" t="s">
        <v>4111</v>
      </c>
      <c r="N3145" s="238">
        <v>2000</v>
      </c>
      <c r="U3145" s="238" t="s">
        <v>4171</v>
      </c>
      <c r="V3145" s="238" t="s">
        <v>4171</v>
      </c>
      <c r="W3145" s="238" t="s">
        <v>4171</v>
      </c>
    </row>
    <row r="3146" spans="1:28" x14ac:dyDescent="0.2">
      <c r="A3146" s="238">
        <v>338557</v>
      </c>
      <c r="B3146" s="238" t="s">
        <v>4799</v>
      </c>
      <c r="C3146" s="238" t="s">
        <v>195</v>
      </c>
      <c r="D3146" s="238" t="s">
        <v>1151</v>
      </c>
      <c r="E3146" s="238" t="s">
        <v>65</v>
      </c>
      <c r="F3146" s="239">
        <v>35431</v>
      </c>
      <c r="G3146" s="238" t="s">
        <v>84</v>
      </c>
      <c r="H3146" s="238" t="s">
        <v>4110</v>
      </c>
      <c r="I3146" s="238" t="s">
        <v>4111</v>
      </c>
      <c r="J3146" s="238" t="s">
        <v>85</v>
      </c>
      <c r="K3146" s="238">
        <v>2014</v>
      </c>
      <c r="L3146" s="238" t="s">
        <v>94</v>
      </c>
      <c r="X3146" s="238" t="s">
        <v>6512</v>
      </c>
      <c r="Y3146" s="238" t="s">
        <v>6501</v>
      </c>
      <c r="Z3146" s="238" t="s">
        <v>5952</v>
      </c>
      <c r="AA3146" s="238" t="s">
        <v>6513</v>
      </c>
    </row>
    <row r="3147" spans="1:28" x14ac:dyDescent="0.2">
      <c r="A3147" s="238">
        <v>328019</v>
      </c>
      <c r="B3147" s="238" t="s">
        <v>1465</v>
      </c>
      <c r="C3147" s="238" t="s">
        <v>466</v>
      </c>
      <c r="D3147" s="238" t="s">
        <v>431</v>
      </c>
      <c r="H3147" s="238"/>
      <c r="I3147" s="238" t="s">
        <v>4111</v>
      </c>
      <c r="N3147" s="238">
        <v>2000</v>
      </c>
      <c r="S3147" s="238" t="s">
        <v>4171</v>
      </c>
      <c r="U3147" s="238" t="s">
        <v>4171</v>
      </c>
      <c r="V3147" s="238" t="s">
        <v>4171</v>
      </c>
      <c r="W3147" s="238" t="s">
        <v>4171</v>
      </c>
      <c r="AB3147" s="238" t="s">
        <v>7213</v>
      </c>
    </row>
    <row r="3148" spans="1:28" x14ac:dyDescent="0.2">
      <c r="A3148" s="238">
        <v>336710</v>
      </c>
      <c r="B3148" s="238" t="s">
        <v>3356</v>
      </c>
      <c r="C3148" s="238" t="s">
        <v>933</v>
      </c>
      <c r="D3148" s="238" t="s">
        <v>431</v>
      </c>
      <c r="H3148" s="238"/>
      <c r="I3148" s="238" t="s">
        <v>4111</v>
      </c>
      <c r="N3148" s="238">
        <v>2000</v>
      </c>
      <c r="U3148" s="238" t="s">
        <v>4171</v>
      </c>
      <c r="V3148" s="238" t="s">
        <v>4171</v>
      </c>
      <c r="W3148" s="238" t="s">
        <v>4171</v>
      </c>
    </row>
    <row r="3149" spans="1:28" x14ac:dyDescent="0.2">
      <c r="A3149" s="238">
        <v>338744</v>
      </c>
      <c r="B3149" s="238" t="s">
        <v>4964</v>
      </c>
      <c r="C3149" s="238" t="s">
        <v>295</v>
      </c>
      <c r="D3149" s="238" t="s">
        <v>431</v>
      </c>
      <c r="E3149" s="238" t="s">
        <v>65</v>
      </c>
      <c r="F3149" s="239">
        <v>35521</v>
      </c>
      <c r="G3149" s="238" t="s">
        <v>84</v>
      </c>
      <c r="H3149" s="238" t="s">
        <v>4110</v>
      </c>
      <c r="I3149" s="238" t="s">
        <v>4111</v>
      </c>
      <c r="J3149" s="238" t="s">
        <v>87</v>
      </c>
      <c r="K3149" s="238">
        <v>2019</v>
      </c>
      <c r="L3149" s="238" t="s">
        <v>84</v>
      </c>
      <c r="X3149" s="238" t="s">
        <v>6910</v>
      </c>
      <c r="Y3149" s="238" t="s">
        <v>6911</v>
      </c>
      <c r="Z3149" s="238" t="s">
        <v>5932</v>
      </c>
      <c r="AA3149" s="238" t="s">
        <v>5114</v>
      </c>
    </row>
    <row r="3150" spans="1:28" x14ac:dyDescent="0.2">
      <c r="A3150" s="238">
        <v>323827</v>
      </c>
      <c r="B3150" s="238" t="s">
        <v>1439</v>
      </c>
      <c r="C3150" s="238" t="s">
        <v>651</v>
      </c>
      <c r="D3150" s="238" t="s">
        <v>431</v>
      </c>
      <c r="H3150" s="238"/>
      <c r="I3150" s="238" t="s">
        <v>4111</v>
      </c>
      <c r="N3150" s="238">
        <v>2000</v>
      </c>
      <c r="T3150" s="238" t="s">
        <v>4171</v>
      </c>
      <c r="U3150" s="238" t="s">
        <v>4171</v>
      </c>
      <c r="V3150" s="238" t="s">
        <v>4171</v>
      </c>
      <c r="W3150" s="238" t="s">
        <v>4171</v>
      </c>
      <c r="AB3150" s="238" t="s">
        <v>7213</v>
      </c>
    </row>
    <row r="3151" spans="1:28" x14ac:dyDescent="0.2">
      <c r="A3151" s="238">
        <v>332009</v>
      </c>
      <c r="B3151" s="238" t="s">
        <v>1526</v>
      </c>
      <c r="C3151" s="238" t="s">
        <v>195</v>
      </c>
      <c r="D3151" s="238" t="s">
        <v>431</v>
      </c>
      <c r="E3151" s="238" t="s">
        <v>66</v>
      </c>
      <c r="F3151" s="239">
        <v>31251</v>
      </c>
      <c r="G3151" s="238" t="s">
        <v>94</v>
      </c>
      <c r="H3151" s="238" t="s">
        <v>4110</v>
      </c>
      <c r="I3151" s="238" t="s">
        <v>4111</v>
      </c>
      <c r="J3151" s="238" t="s">
        <v>85</v>
      </c>
      <c r="L3151" s="238" t="s">
        <v>94</v>
      </c>
      <c r="O3151" s="238">
        <v>2492</v>
      </c>
      <c r="P3151" s="239">
        <v>44602</v>
      </c>
      <c r="Q3151" s="238">
        <v>38000</v>
      </c>
      <c r="X3151" s="238" t="s">
        <v>6032</v>
      </c>
      <c r="Y3151" s="238" t="s">
        <v>6032</v>
      </c>
      <c r="Z3151" s="238" t="s">
        <v>5932</v>
      </c>
      <c r="AA3151" s="238" t="s">
        <v>5117</v>
      </c>
    </row>
    <row r="3152" spans="1:28" x14ac:dyDescent="0.2">
      <c r="A3152" s="238">
        <v>337918</v>
      </c>
      <c r="B3152" s="238" t="s">
        <v>3818</v>
      </c>
      <c r="C3152" s="238" t="s">
        <v>524</v>
      </c>
      <c r="D3152" s="238" t="s">
        <v>431</v>
      </c>
      <c r="H3152" s="238"/>
      <c r="I3152" s="238" t="s">
        <v>4111</v>
      </c>
      <c r="N3152" s="238">
        <v>2000</v>
      </c>
      <c r="W3152" s="238" t="s">
        <v>4171</v>
      </c>
    </row>
    <row r="3153" spans="1:28" x14ac:dyDescent="0.2">
      <c r="A3153" s="238">
        <v>337688</v>
      </c>
      <c r="B3153" s="238" t="s">
        <v>3704</v>
      </c>
      <c r="C3153" s="238" t="s">
        <v>3462</v>
      </c>
      <c r="D3153" s="238" t="s">
        <v>431</v>
      </c>
      <c r="H3153" s="238"/>
      <c r="I3153" s="238" t="s">
        <v>4111</v>
      </c>
      <c r="N3153" s="238">
        <v>2000</v>
      </c>
      <c r="V3153" s="238" t="s">
        <v>4171</v>
      </c>
      <c r="W3153" s="238" t="s">
        <v>4171</v>
      </c>
    </row>
    <row r="3154" spans="1:28" x14ac:dyDescent="0.2">
      <c r="A3154" s="238">
        <v>330205</v>
      </c>
      <c r="B3154" s="238" t="s">
        <v>955</v>
      </c>
      <c r="C3154" s="238" t="s">
        <v>205</v>
      </c>
      <c r="D3154" s="238" t="s">
        <v>431</v>
      </c>
      <c r="H3154" s="238"/>
      <c r="I3154" s="238" t="s">
        <v>4111</v>
      </c>
      <c r="N3154" s="238">
        <v>2000</v>
      </c>
      <c r="W3154" s="238" t="s">
        <v>4171</v>
      </c>
      <c r="AB3154" s="238" t="s">
        <v>7213</v>
      </c>
    </row>
    <row r="3155" spans="1:28" x14ac:dyDescent="0.2">
      <c r="A3155" s="238">
        <v>329084</v>
      </c>
      <c r="B3155" s="238" t="s">
        <v>643</v>
      </c>
      <c r="C3155" s="238" t="s">
        <v>205</v>
      </c>
      <c r="D3155" s="238" t="s">
        <v>431</v>
      </c>
      <c r="H3155" s="238"/>
      <c r="I3155" s="238" t="s">
        <v>4111</v>
      </c>
      <c r="N3155" s="238">
        <v>2000</v>
      </c>
      <c r="AB3155" s="238" t="s">
        <v>7214</v>
      </c>
    </row>
    <row r="3156" spans="1:28" x14ac:dyDescent="0.2">
      <c r="A3156" s="238">
        <v>334213</v>
      </c>
      <c r="B3156" s="238" t="s">
        <v>4317</v>
      </c>
      <c r="C3156" s="238" t="s">
        <v>501</v>
      </c>
      <c r="D3156" s="238" t="s">
        <v>4318</v>
      </c>
      <c r="H3156" s="238"/>
      <c r="I3156" s="238" t="s">
        <v>4111</v>
      </c>
      <c r="N3156" s="238">
        <v>2000</v>
      </c>
      <c r="W3156" s="238" t="s">
        <v>4171</v>
      </c>
      <c r="AB3156" s="238" t="s">
        <v>7213</v>
      </c>
    </row>
    <row r="3157" spans="1:28" x14ac:dyDescent="0.2">
      <c r="A3157" s="238">
        <v>335232</v>
      </c>
      <c r="B3157" s="238" t="s">
        <v>1815</v>
      </c>
      <c r="C3157" s="238" t="s">
        <v>205</v>
      </c>
      <c r="D3157" s="238" t="s">
        <v>1816</v>
      </c>
      <c r="E3157" s="238" t="s">
        <v>66</v>
      </c>
      <c r="F3157" s="239">
        <v>23404</v>
      </c>
      <c r="G3157" s="238" t="s">
        <v>4003</v>
      </c>
      <c r="H3157" s="238" t="s">
        <v>4110</v>
      </c>
      <c r="I3157" s="238" t="s">
        <v>4111</v>
      </c>
      <c r="J3157" s="238" t="s">
        <v>87</v>
      </c>
      <c r="L3157" s="238" t="s">
        <v>97</v>
      </c>
      <c r="X3157" s="238" t="s">
        <v>5662</v>
      </c>
      <c r="Y3157" s="238" t="s">
        <v>5662</v>
      </c>
      <c r="Z3157" s="238" t="s">
        <v>5663</v>
      </c>
      <c r="AA3157" s="238" t="s">
        <v>5111</v>
      </c>
    </row>
    <row r="3158" spans="1:28" x14ac:dyDescent="0.2">
      <c r="A3158" s="238">
        <v>329030</v>
      </c>
      <c r="B3158" s="238" t="s">
        <v>1775</v>
      </c>
      <c r="C3158" s="238" t="s">
        <v>660</v>
      </c>
      <c r="D3158" s="238" t="s">
        <v>2799</v>
      </c>
      <c r="H3158" s="238"/>
      <c r="I3158" s="238" t="s">
        <v>4111</v>
      </c>
      <c r="N3158" s="238">
        <v>2000</v>
      </c>
      <c r="R3158" s="238" t="s">
        <v>4171</v>
      </c>
      <c r="S3158" s="238" t="s">
        <v>4171</v>
      </c>
      <c r="U3158" s="238" t="s">
        <v>4171</v>
      </c>
      <c r="V3158" s="238" t="s">
        <v>4171</v>
      </c>
      <c r="W3158" s="238" t="s">
        <v>4171</v>
      </c>
      <c r="AB3158" s="238" t="s">
        <v>7213</v>
      </c>
    </row>
    <row r="3159" spans="1:28" x14ac:dyDescent="0.2">
      <c r="A3159" s="238">
        <v>338174</v>
      </c>
      <c r="B3159" s="238" t="s">
        <v>3942</v>
      </c>
      <c r="C3159" s="238" t="s">
        <v>210</v>
      </c>
      <c r="D3159" s="238" t="s">
        <v>908</v>
      </c>
      <c r="E3159" s="238" t="s">
        <v>66</v>
      </c>
      <c r="F3159" s="239">
        <v>36526</v>
      </c>
      <c r="G3159" s="238" t="s">
        <v>5547</v>
      </c>
      <c r="H3159" s="238" t="s">
        <v>4110</v>
      </c>
      <c r="I3159" s="238" t="s">
        <v>4111</v>
      </c>
      <c r="J3159" s="238" t="s">
        <v>87</v>
      </c>
      <c r="L3159" s="238" t="s">
        <v>99</v>
      </c>
      <c r="X3159" s="238" t="s">
        <v>6352</v>
      </c>
      <c r="Y3159" s="238" t="s">
        <v>6352</v>
      </c>
      <c r="Z3159" s="238" t="s">
        <v>6353</v>
      </c>
      <c r="AA3159" s="238" t="s">
        <v>5109</v>
      </c>
    </row>
    <row r="3160" spans="1:28" x14ac:dyDescent="0.2">
      <c r="A3160" s="238">
        <v>337768</v>
      </c>
      <c r="B3160" s="238" t="s">
        <v>3745</v>
      </c>
      <c r="C3160" s="238" t="s">
        <v>1042</v>
      </c>
      <c r="D3160" s="238" t="s">
        <v>908</v>
      </c>
      <c r="H3160" s="238"/>
      <c r="I3160" s="238" t="s">
        <v>4111</v>
      </c>
      <c r="N3160" s="238">
        <v>2000</v>
      </c>
      <c r="V3160" s="238" t="s">
        <v>4171</v>
      </c>
      <c r="W3160" s="238" t="s">
        <v>4171</v>
      </c>
    </row>
    <row r="3161" spans="1:28" x14ac:dyDescent="0.2">
      <c r="A3161" s="238">
        <v>334341</v>
      </c>
      <c r="B3161" s="238" t="s">
        <v>473</v>
      </c>
      <c r="C3161" s="238" t="s">
        <v>195</v>
      </c>
      <c r="D3161" s="238" t="s">
        <v>908</v>
      </c>
      <c r="H3161" s="238"/>
      <c r="I3161" s="238" t="s">
        <v>4111</v>
      </c>
      <c r="N3161" s="238">
        <v>2000</v>
      </c>
      <c r="S3161" s="238" t="s">
        <v>4171</v>
      </c>
      <c r="T3161" s="238" t="s">
        <v>4171</v>
      </c>
      <c r="U3161" s="238" t="s">
        <v>4171</v>
      </c>
      <c r="V3161" s="238" t="s">
        <v>4171</v>
      </c>
      <c r="W3161" s="238" t="s">
        <v>4171</v>
      </c>
      <c r="AB3161" s="238" t="s">
        <v>7213</v>
      </c>
    </row>
    <row r="3162" spans="1:28" x14ac:dyDescent="0.2">
      <c r="A3162" s="238">
        <v>331900</v>
      </c>
      <c r="B3162" s="238" t="s">
        <v>2851</v>
      </c>
      <c r="C3162" s="238" t="s">
        <v>195</v>
      </c>
      <c r="D3162" s="238" t="s">
        <v>908</v>
      </c>
      <c r="H3162" s="238"/>
      <c r="I3162" s="238" t="s">
        <v>4111</v>
      </c>
      <c r="N3162" s="238">
        <v>2000</v>
      </c>
      <c r="R3162" s="238" t="s">
        <v>4171</v>
      </c>
      <c r="S3162" s="238" t="s">
        <v>4171</v>
      </c>
      <c r="U3162" s="238" t="s">
        <v>4171</v>
      </c>
      <c r="V3162" s="238" t="s">
        <v>4171</v>
      </c>
      <c r="W3162" s="238" t="s">
        <v>4171</v>
      </c>
      <c r="AB3162" s="238" t="s">
        <v>7213</v>
      </c>
    </row>
    <row r="3163" spans="1:28" x14ac:dyDescent="0.2">
      <c r="A3163" s="238">
        <v>335835</v>
      </c>
      <c r="B3163" s="238" t="s">
        <v>3095</v>
      </c>
      <c r="C3163" s="238" t="s">
        <v>195</v>
      </c>
      <c r="D3163" s="238" t="s">
        <v>908</v>
      </c>
      <c r="H3163" s="238"/>
      <c r="I3163" s="238" t="s">
        <v>4111</v>
      </c>
      <c r="N3163" s="238">
        <v>2000</v>
      </c>
      <c r="W3163" s="238" t="s">
        <v>4171</v>
      </c>
    </row>
    <row r="3164" spans="1:28" x14ac:dyDescent="0.2">
      <c r="A3164" s="238">
        <v>338577</v>
      </c>
      <c r="B3164" s="238" t="s">
        <v>4816</v>
      </c>
      <c r="C3164" s="238" t="s">
        <v>195</v>
      </c>
      <c r="D3164" s="238" t="s">
        <v>908</v>
      </c>
      <c r="E3164" s="238" t="s">
        <v>65</v>
      </c>
      <c r="F3164" s="239">
        <v>37257</v>
      </c>
      <c r="G3164" s="238" t="s">
        <v>86</v>
      </c>
      <c r="H3164" s="238" t="s">
        <v>6077</v>
      </c>
      <c r="I3164" s="238" t="s">
        <v>4111</v>
      </c>
      <c r="J3164" s="238" t="s">
        <v>85</v>
      </c>
      <c r="K3164" s="238">
        <v>2019</v>
      </c>
      <c r="L3164" s="238" t="s">
        <v>86</v>
      </c>
      <c r="X3164" s="238" t="s">
        <v>6556</v>
      </c>
      <c r="Y3164" s="238" t="s">
        <v>5269</v>
      </c>
      <c r="Z3164" s="238" t="s">
        <v>6557</v>
      </c>
      <c r="AA3164" s="238" t="s">
        <v>5878</v>
      </c>
    </row>
    <row r="3165" spans="1:28" x14ac:dyDescent="0.2">
      <c r="A3165" s="238">
        <v>326303</v>
      </c>
      <c r="B3165" s="238" t="s">
        <v>763</v>
      </c>
      <c r="C3165" s="238" t="s">
        <v>245</v>
      </c>
      <c r="D3165" s="238" t="s">
        <v>749</v>
      </c>
      <c r="H3165" s="238"/>
      <c r="I3165" s="238" t="s">
        <v>4111</v>
      </c>
      <c r="N3165" s="238">
        <v>2000</v>
      </c>
      <c r="U3165" s="238" t="s">
        <v>4171</v>
      </c>
      <c r="V3165" s="238" t="s">
        <v>4171</v>
      </c>
      <c r="AB3165" s="238" t="s">
        <v>7214</v>
      </c>
    </row>
    <row r="3166" spans="1:28" x14ac:dyDescent="0.2">
      <c r="A3166" s="238">
        <v>336290</v>
      </c>
      <c r="B3166" s="238" t="s">
        <v>3237</v>
      </c>
      <c r="C3166" s="238" t="s">
        <v>352</v>
      </c>
      <c r="D3166" s="238" t="s">
        <v>749</v>
      </c>
      <c r="H3166" s="238"/>
      <c r="I3166" s="238" t="s">
        <v>4111</v>
      </c>
      <c r="N3166" s="238">
        <v>2000</v>
      </c>
      <c r="U3166" s="238" t="s">
        <v>4171</v>
      </c>
      <c r="V3166" s="238" t="s">
        <v>4171</v>
      </c>
      <c r="W3166" s="238" t="s">
        <v>4171</v>
      </c>
    </row>
    <row r="3167" spans="1:28" x14ac:dyDescent="0.2">
      <c r="A3167" s="238">
        <v>326705</v>
      </c>
      <c r="B3167" s="238" t="s">
        <v>783</v>
      </c>
      <c r="C3167" s="238" t="s">
        <v>507</v>
      </c>
      <c r="D3167" s="238" t="s">
        <v>784</v>
      </c>
      <c r="H3167" s="238"/>
      <c r="I3167" s="238" t="s">
        <v>4111</v>
      </c>
      <c r="N3167" s="238">
        <v>2000</v>
      </c>
      <c r="V3167" s="238" t="s">
        <v>4171</v>
      </c>
      <c r="W3167" s="238" t="s">
        <v>4171</v>
      </c>
      <c r="AB3167" s="238" t="s">
        <v>7213</v>
      </c>
    </row>
    <row r="3168" spans="1:28" x14ac:dyDescent="0.2">
      <c r="A3168" s="238">
        <v>319597</v>
      </c>
      <c r="B3168" s="238" t="s">
        <v>1425</v>
      </c>
      <c r="C3168" s="238" t="s">
        <v>282</v>
      </c>
      <c r="D3168" s="238" t="s">
        <v>784</v>
      </c>
      <c r="H3168" s="238"/>
      <c r="I3168" s="238" t="s">
        <v>4111</v>
      </c>
      <c r="N3168" s="238">
        <v>2000</v>
      </c>
      <c r="T3168" s="238" t="s">
        <v>4171</v>
      </c>
      <c r="U3168" s="238" t="s">
        <v>4171</v>
      </c>
      <c r="V3168" s="238" t="s">
        <v>4171</v>
      </c>
      <c r="W3168" s="238" t="s">
        <v>4171</v>
      </c>
      <c r="AB3168" s="238" t="s">
        <v>7213</v>
      </c>
    </row>
    <row r="3169" spans="1:28" x14ac:dyDescent="0.2">
      <c r="A3169" s="238">
        <v>328236</v>
      </c>
      <c r="B3169" s="238" t="s">
        <v>861</v>
      </c>
      <c r="C3169" s="238" t="s">
        <v>198</v>
      </c>
      <c r="D3169" s="238" t="s">
        <v>784</v>
      </c>
      <c r="E3169" s="238" t="s">
        <v>65</v>
      </c>
      <c r="F3169" s="239">
        <v>34370</v>
      </c>
      <c r="G3169" s="238" t="s">
        <v>5124</v>
      </c>
      <c r="H3169" s="238" t="s">
        <v>4110</v>
      </c>
      <c r="I3169" s="238" t="s">
        <v>4111</v>
      </c>
      <c r="J3169" s="238" t="s">
        <v>87</v>
      </c>
      <c r="L3169" s="238" t="s">
        <v>84</v>
      </c>
      <c r="X3169" s="238" t="s">
        <v>5427</v>
      </c>
      <c r="Y3169" s="238" t="s">
        <v>5427</v>
      </c>
      <c r="Z3169" s="238" t="s">
        <v>5428</v>
      </c>
      <c r="AA3169" s="238" t="s">
        <v>5429</v>
      </c>
      <c r="AB3169" s="238" t="s">
        <v>7213</v>
      </c>
    </row>
    <row r="3170" spans="1:28" x14ac:dyDescent="0.2">
      <c r="A3170" s="238">
        <v>338784</v>
      </c>
      <c r="B3170" s="238" t="s">
        <v>4991</v>
      </c>
      <c r="C3170" s="238" t="s">
        <v>432</v>
      </c>
      <c r="D3170" s="238" t="s">
        <v>784</v>
      </c>
      <c r="E3170" s="238" t="s">
        <v>65</v>
      </c>
      <c r="F3170" s="239">
        <v>22739</v>
      </c>
      <c r="G3170" s="238" t="s">
        <v>4586</v>
      </c>
      <c r="H3170" s="238" t="s">
        <v>4110</v>
      </c>
      <c r="I3170" s="238" t="s">
        <v>4111</v>
      </c>
      <c r="J3170" s="238" t="s">
        <v>87</v>
      </c>
      <c r="K3170" s="238">
        <v>2020</v>
      </c>
      <c r="L3170" s="238" t="s">
        <v>84</v>
      </c>
      <c r="X3170" s="238" t="s">
        <v>6984</v>
      </c>
      <c r="Y3170" s="238" t="s">
        <v>6985</v>
      </c>
      <c r="Z3170" s="238" t="s">
        <v>6986</v>
      </c>
      <c r="AA3170" s="238" t="s">
        <v>5118</v>
      </c>
    </row>
    <row r="3171" spans="1:28" x14ac:dyDescent="0.2">
      <c r="A3171" s="238">
        <v>338626</v>
      </c>
      <c r="B3171" s="238" t="s">
        <v>4855</v>
      </c>
      <c r="C3171" s="238" t="s">
        <v>203</v>
      </c>
      <c r="D3171" s="238" t="s">
        <v>460</v>
      </c>
      <c r="E3171" s="238" t="s">
        <v>66</v>
      </c>
      <c r="F3171" s="239">
        <v>35433</v>
      </c>
      <c r="G3171" s="238" t="s">
        <v>4084</v>
      </c>
      <c r="H3171" s="238" t="s">
        <v>4110</v>
      </c>
      <c r="I3171" s="238" t="s">
        <v>4111</v>
      </c>
      <c r="J3171" s="238" t="s">
        <v>85</v>
      </c>
      <c r="K3171" s="238">
        <v>2014</v>
      </c>
      <c r="L3171" s="238" t="s">
        <v>94</v>
      </c>
      <c r="X3171" s="238" t="s">
        <v>6655</v>
      </c>
      <c r="Y3171" s="238" t="s">
        <v>5329</v>
      </c>
      <c r="Z3171" s="238" t="s">
        <v>5605</v>
      </c>
      <c r="AA3171" s="238" t="s">
        <v>5114</v>
      </c>
    </row>
    <row r="3172" spans="1:28" x14ac:dyDescent="0.2">
      <c r="A3172" s="238">
        <v>338190</v>
      </c>
      <c r="B3172" s="238" t="s">
        <v>3953</v>
      </c>
      <c r="C3172" s="238" t="s">
        <v>622</v>
      </c>
      <c r="D3172" s="238" t="s">
        <v>460</v>
      </c>
      <c r="H3172" s="238"/>
      <c r="I3172" s="238" t="s">
        <v>4111</v>
      </c>
      <c r="N3172" s="238">
        <v>2000</v>
      </c>
      <c r="V3172" s="238" t="s">
        <v>4171</v>
      </c>
      <c r="W3172" s="238" t="s">
        <v>4171</v>
      </c>
    </row>
    <row r="3173" spans="1:28" x14ac:dyDescent="0.2">
      <c r="A3173" s="238">
        <v>338182</v>
      </c>
      <c r="B3173" s="238" t="s">
        <v>3949</v>
      </c>
      <c r="C3173" s="238" t="s">
        <v>622</v>
      </c>
      <c r="D3173" s="238" t="s">
        <v>460</v>
      </c>
      <c r="E3173" s="238" t="s">
        <v>66</v>
      </c>
      <c r="F3173" s="239">
        <v>35065</v>
      </c>
      <c r="G3173" s="238" t="s">
        <v>5386</v>
      </c>
      <c r="H3173" s="238" t="s">
        <v>4110</v>
      </c>
      <c r="I3173" s="238" t="s">
        <v>4111</v>
      </c>
      <c r="J3173" s="238" t="s">
        <v>87</v>
      </c>
      <c r="L3173" s="238" t="s">
        <v>86</v>
      </c>
      <c r="X3173" s="238" t="s">
        <v>6362</v>
      </c>
      <c r="Y3173" s="238" t="s">
        <v>6362</v>
      </c>
      <c r="Z3173" s="238" t="s">
        <v>5579</v>
      </c>
      <c r="AA3173" s="238" t="s">
        <v>5941</v>
      </c>
    </row>
    <row r="3174" spans="1:28" x14ac:dyDescent="0.2">
      <c r="A3174" s="238">
        <v>336535</v>
      </c>
      <c r="B3174" s="238" t="s">
        <v>3313</v>
      </c>
      <c r="C3174" s="238" t="s">
        <v>245</v>
      </c>
      <c r="D3174" s="238" t="s">
        <v>460</v>
      </c>
      <c r="H3174" s="238"/>
      <c r="I3174" s="238" t="s">
        <v>4111</v>
      </c>
      <c r="N3174" s="238">
        <v>2000</v>
      </c>
      <c r="U3174" s="238" t="s">
        <v>4171</v>
      </c>
      <c r="V3174" s="238" t="s">
        <v>4171</v>
      </c>
      <c r="W3174" s="238" t="s">
        <v>4171</v>
      </c>
    </row>
    <row r="3175" spans="1:28" x14ac:dyDescent="0.2">
      <c r="A3175" s="238">
        <v>336139</v>
      </c>
      <c r="B3175" s="238" t="s">
        <v>2030</v>
      </c>
      <c r="C3175" s="238" t="s">
        <v>569</v>
      </c>
      <c r="D3175" s="238" t="s">
        <v>460</v>
      </c>
      <c r="E3175" s="238" t="s">
        <v>66</v>
      </c>
      <c r="F3175" s="239">
        <v>35157</v>
      </c>
      <c r="G3175" s="238" t="s">
        <v>5124</v>
      </c>
      <c r="H3175" s="238" t="s">
        <v>4110</v>
      </c>
      <c r="I3175" s="238" t="s">
        <v>4111</v>
      </c>
      <c r="J3175" s="238" t="s">
        <v>85</v>
      </c>
      <c r="L3175" s="238" t="s">
        <v>84</v>
      </c>
      <c r="O3175" s="238">
        <v>3015</v>
      </c>
      <c r="P3175" s="239">
        <v>44614</v>
      </c>
      <c r="Q3175" s="238">
        <v>3500</v>
      </c>
      <c r="X3175" s="238" t="s">
        <v>5743</v>
      </c>
      <c r="Y3175" s="238" t="s">
        <v>5743</v>
      </c>
      <c r="Z3175" s="238" t="s">
        <v>5744</v>
      </c>
      <c r="AA3175" s="238" t="s">
        <v>5111</v>
      </c>
    </row>
    <row r="3176" spans="1:28" x14ac:dyDescent="0.2">
      <c r="A3176" s="238">
        <v>328026</v>
      </c>
      <c r="B3176" s="238" t="s">
        <v>4360</v>
      </c>
      <c r="C3176" s="238" t="s">
        <v>434</v>
      </c>
      <c r="D3176" s="238" t="s">
        <v>460</v>
      </c>
      <c r="H3176" s="238"/>
      <c r="I3176" s="238" t="s">
        <v>4111</v>
      </c>
      <c r="N3176" s="238">
        <v>2000</v>
      </c>
      <c r="AB3176" s="238" t="s">
        <v>7214</v>
      </c>
    </row>
    <row r="3177" spans="1:28" x14ac:dyDescent="0.2">
      <c r="A3177" s="238">
        <v>335832</v>
      </c>
      <c r="B3177" s="238" t="s">
        <v>1948</v>
      </c>
      <c r="C3177" s="238" t="s">
        <v>290</v>
      </c>
      <c r="D3177" s="238" t="s">
        <v>460</v>
      </c>
      <c r="E3177" s="238" t="s">
        <v>65</v>
      </c>
      <c r="F3177" s="239">
        <v>35947</v>
      </c>
      <c r="G3177" s="238" t="s">
        <v>4060</v>
      </c>
      <c r="H3177" s="238" t="s">
        <v>4110</v>
      </c>
      <c r="I3177" s="238" t="s">
        <v>4111</v>
      </c>
      <c r="J3177" s="238" t="s">
        <v>85</v>
      </c>
      <c r="L3177" s="238" t="s">
        <v>100</v>
      </c>
      <c r="X3177" s="238" t="s">
        <v>5705</v>
      </c>
      <c r="Y3177" s="238" t="s">
        <v>5705</v>
      </c>
      <c r="Z3177" s="238" t="s">
        <v>5706</v>
      </c>
      <c r="AA3177" s="238" t="s">
        <v>5707</v>
      </c>
    </row>
    <row r="3178" spans="1:28" x14ac:dyDescent="0.2">
      <c r="A3178" s="238">
        <v>336054</v>
      </c>
      <c r="B3178" s="238" t="s">
        <v>1173</v>
      </c>
      <c r="C3178" s="238" t="s">
        <v>324</v>
      </c>
      <c r="D3178" s="238" t="s">
        <v>460</v>
      </c>
      <c r="H3178" s="238"/>
      <c r="I3178" s="238" t="s">
        <v>4111</v>
      </c>
      <c r="N3178" s="238">
        <v>2000</v>
      </c>
      <c r="U3178" s="238" t="s">
        <v>4171</v>
      </c>
      <c r="V3178" s="238" t="s">
        <v>4171</v>
      </c>
      <c r="W3178" s="238" t="s">
        <v>4171</v>
      </c>
    </row>
    <row r="3179" spans="1:28" x14ac:dyDescent="0.2">
      <c r="A3179" s="238">
        <v>330146</v>
      </c>
      <c r="B3179" s="238" t="s">
        <v>1494</v>
      </c>
      <c r="C3179" s="238" t="s">
        <v>277</v>
      </c>
      <c r="D3179" s="238" t="s">
        <v>460</v>
      </c>
      <c r="H3179" s="238"/>
      <c r="I3179" s="238" t="s">
        <v>4111</v>
      </c>
      <c r="N3179" s="238">
        <v>2000</v>
      </c>
      <c r="T3179" s="238" t="s">
        <v>4171</v>
      </c>
      <c r="U3179" s="238" t="s">
        <v>4171</v>
      </c>
      <c r="V3179" s="238" t="s">
        <v>4171</v>
      </c>
      <c r="W3179" s="238" t="s">
        <v>4171</v>
      </c>
    </row>
    <row r="3180" spans="1:28" x14ac:dyDescent="0.2">
      <c r="A3180" s="238">
        <v>338541</v>
      </c>
      <c r="B3180" s="238" t="s">
        <v>4786</v>
      </c>
      <c r="C3180" s="238" t="s">
        <v>225</v>
      </c>
      <c r="D3180" s="238" t="s">
        <v>460</v>
      </c>
      <c r="E3180" s="238" t="s">
        <v>66</v>
      </c>
      <c r="F3180" s="239">
        <v>34714</v>
      </c>
      <c r="G3180" s="238" t="s">
        <v>84</v>
      </c>
      <c r="H3180" s="238" t="s">
        <v>4110</v>
      </c>
      <c r="I3180" s="238" t="s">
        <v>4111</v>
      </c>
      <c r="J3180" s="238" t="s">
        <v>87</v>
      </c>
      <c r="K3180" s="238">
        <v>2013</v>
      </c>
      <c r="L3180" s="238" t="s">
        <v>86</v>
      </c>
      <c r="X3180" s="238" t="s">
        <v>6475</v>
      </c>
      <c r="Y3180" s="238" t="s">
        <v>6476</v>
      </c>
      <c r="Z3180" s="238" t="s">
        <v>5577</v>
      </c>
      <c r="AA3180" s="238" t="s">
        <v>5114</v>
      </c>
    </row>
    <row r="3181" spans="1:28" x14ac:dyDescent="0.2">
      <c r="A3181" s="238">
        <v>337421</v>
      </c>
      <c r="B3181" s="238" t="s">
        <v>3568</v>
      </c>
      <c r="C3181" s="238" t="s">
        <v>666</v>
      </c>
      <c r="D3181" s="238" t="s">
        <v>3495</v>
      </c>
      <c r="E3181" s="238" t="s">
        <v>65</v>
      </c>
      <c r="F3181" s="239">
        <v>31381</v>
      </c>
      <c r="G3181" s="238" t="s">
        <v>4053</v>
      </c>
      <c r="H3181" s="238" t="s">
        <v>4110</v>
      </c>
      <c r="I3181" s="238" t="s">
        <v>4111</v>
      </c>
      <c r="J3181" s="238" t="s">
        <v>87</v>
      </c>
      <c r="L3181" s="238" t="s">
        <v>84</v>
      </c>
      <c r="X3181" s="238" t="s">
        <v>6192</v>
      </c>
      <c r="Y3181" s="238" t="s">
        <v>6192</v>
      </c>
      <c r="Z3181" s="238" t="s">
        <v>6193</v>
      </c>
      <c r="AA3181" s="238" t="s">
        <v>5117</v>
      </c>
    </row>
    <row r="3182" spans="1:28" x14ac:dyDescent="0.2">
      <c r="A3182" s="238">
        <v>338799</v>
      </c>
      <c r="B3182" s="238" t="s">
        <v>4683</v>
      </c>
      <c r="C3182" s="238" t="s">
        <v>198</v>
      </c>
      <c r="D3182" s="238" t="s">
        <v>3495</v>
      </c>
      <c r="E3182" s="238" t="s">
        <v>66</v>
      </c>
      <c r="F3182" s="239">
        <v>28174</v>
      </c>
      <c r="G3182" s="238" t="s">
        <v>5124</v>
      </c>
      <c r="H3182" s="238" t="s">
        <v>4110</v>
      </c>
      <c r="I3182" s="238" t="s">
        <v>4111</v>
      </c>
      <c r="J3182" s="238" t="s">
        <v>87</v>
      </c>
      <c r="K3182" s="238">
        <v>2008</v>
      </c>
      <c r="L3182" s="238" t="s">
        <v>84</v>
      </c>
      <c r="X3182" s="238" t="s">
        <v>5300</v>
      </c>
      <c r="Y3182" s="238" t="s">
        <v>5301</v>
      </c>
      <c r="Z3182" s="238" t="s">
        <v>5302</v>
      </c>
      <c r="AA3182" s="238" t="s">
        <v>5303</v>
      </c>
    </row>
    <row r="3183" spans="1:28" x14ac:dyDescent="0.2">
      <c r="A3183" s="238">
        <v>328527</v>
      </c>
      <c r="B3183" s="238" t="s">
        <v>4303</v>
      </c>
      <c r="C3183" s="238" t="s">
        <v>232</v>
      </c>
      <c r="D3183" s="238" t="s">
        <v>453</v>
      </c>
      <c r="H3183" s="238"/>
      <c r="I3183" s="238" t="s">
        <v>4111</v>
      </c>
      <c r="N3183" s="238">
        <v>2000</v>
      </c>
      <c r="AB3183" s="238" t="s">
        <v>7214</v>
      </c>
    </row>
    <row r="3184" spans="1:28" x14ac:dyDescent="0.2">
      <c r="A3184" s="238">
        <v>335404</v>
      </c>
      <c r="B3184" s="238" t="s">
        <v>991</v>
      </c>
      <c r="C3184" s="238" t="s">
        <v>631</v>
      </c>
      <c r="D3184" s="238" t="s">
        <v>453</v>
      </c>
      <c r="H3184" s="238"/>
      <c r="I3184" s="238" t="s">
        <v>4111</v>
      </c>
      <c r="N3184" s="238">
        <v>2000</v>
      </c>
      <c r="U3184" s="238" t="s">
        <v>4171</v>
      </c>
      <c r="V3184" s="238" t="s">
        <v>4171</v>
      </c>
      <c r="W3184" s="238" t="s">
        <v>4171</v>
      </c>
    </row>
    <row r="3185" spans="1:28" x14ac:dyDescent="0.2">
      <c r="A3185" s="238">
        <v>335031</v>
      </c>
      <c r="B3185" s="238" t="s">
        <v>1704</v>
      </c>
      <c r="C3185" s="238" t="s">
        <v>307</v>
      </c>
      <c r="D3185" s="238" t="s">
        <v>1767</v>
      </c>
      <c r="H3185" s="238"/>
      <c r="I3185" s="238" t="s">
        <v>4111</v>
      </c>
      <c r="N3185" s="238">
        <v>2000</v>
      </c>
      <c r="V3185" s="238" t="s">
        <v>4171</v>
      </c>
      <c r="W3185" s="238" t="s">
        <v>4171</v>
      </c>
    </row>
    <row r="3186" spans="1:28" x14ac:dyDescent="0.2">
      <c r="A3186" s="238">
        <v>337309</v>
      </c>
      <c r="B3186" s="238" t="s">
        <v>3524</v>
      </c>
      <c r="C3186" s="238" t="s">
        <v>772</v>
      </c>
      <c r="E3186" s="238" t="s">
        <v>65</v>
      </c>
      <c r="H3186" s="238"/>
      <c r="I3186" s="238" t="s">
        <v>4111</v>
      </c>
      <c r="X3186" s="238" t="s">
        <v>5121</v>
      </c>
      <c r="Y3186" s="238" t="s">
        <v>5121</v>
      </c>
    </row>
    <row r="3187" spans="1:28" x14ac:dyDescent="0.2">
      <c r="A3187" s="238">
        <v>335015</v>
      </c>
      <c r="B3187" s="238" t="s">
        <v>1765</v>
      </c>
      <c r="C3187" s="238" t="s">
        <v>932</v>
      </c>
      <c r="E3187" s="238" t="s">
        <v>65</v>
      </c>
      <c r="H3187" s="238"/>
      <c r="I3187" s="238" t="s">
        <v>4111</v>
      </c>
      <c r="X3187" s="238" t="s">
        <v>5121</v>
      </c>
      <c r="Y3187" s="238" t="s">
        <v>5121</v>
      </c>
      <c r="AB3187" s="238" t="s">
        <v>7214</v>
      </c>
    </row>
    <row r="3188" spans="1:28" x14ac:dyDescent="0.2">
      <c r="A3188" s="238">
        <v>338741</v>
      </c>
      <c r="B3188" s="238" t="s">
        <v>4961</v>
      </c>
      <c r="C3188" s="238" t="s">
        <v>196</v>
      </c>
      <c r="E3188" s="238" t="s">
        <v>65</v>
      </c>
      <c r="F3188" s="239">
        <v>27699</v>
      </c>
      <c r="G3188" s="238" t="s">
        <v>6904</v>
      </c>
      <c r="H3188" s="238" t="s">
        <v>4110</v>
      </c>
      <c r="I3188" s="238" t="s">
        <v>4111</v>
      </c>
      <c r="J3188" s="238" t="s">
        <v>85</v>
      </c>
      <c r="K3188" s="238">
        <v>1993</v>
      </c>
      <c r="L3188" s="238" t="s">
        <v>84</v>
      </c>
      <c r="X3188" s="238" t="s">
        <v>6905</v>
      </c>
      <c r="Y3188" s="238" t="s">
        <v>5908</v>
      </c>
      <c r="Z3188" s="238" t="s">
        <v>5852</v>
      </c>
      <c r="AA3188" s="238" t="s">
        <v>5109</v>
      </c>
    </row>
    <row r="3189" spans="1:28" x14ac:dyDescent="0.2">
      <c r="A3189" s="238">
        <v>338868</v>
      </c>
      <c r="B3189" s="238" t="s">
        <v>5068</v>
      </c>
      <c r="E3189" s="238" t="s">
        <v>65</v>
      </c>
      <c r="F3189" s="239">
        <v>33874</v>
      </c>
      <c r="G3189" s="238" t="s">
        <v>84</v>
      </c>
      <c r="H3189" s="238" t="s">
        <v>4110</v>
      </c>
      <c r="I3189" s="238" t="s">
        <v>4111</v>
      </c>
      <c r="J3189" s="238" t="s">
        <v>5335</v>
      </c>
      <c r="K3189" s="238">
        <v>2013</v>
      </c>
      <c r="X3189" s="238" t="s">
        <v>7145</v>
      </c>
      <c r="Y3189" s="238" t="s">
        <v>7146</v>
      </c>
      <c r="Z3189" s="238" t="s">
        <v>7147</v>
      </c>
      <c r="AA3189" s="238" t="s">
        <v>5971</v>
      </c>
    </row>
    <row r="3190" spans="1:28" x14ac:dyDescent="0.2">
      <c r="A3190" s="238">
        <v>336732</v>
      </c>
      <c r="B3190" s="238" t="s">
        <v>3522</v>
      </c>
      <c r="C3190" s="238" t="s">
        <v>232</v>
      </c>
      <c r="H3190" s="238"/>
      <c r="I3190" s="238" t="s">
        <v>4111</v>
      </c>
      <c r="N3190" s="238">
        <v>2000</v>
      </c>
      <c r="W3190" s="238" t="s">
        <v>4171</v>
      </c>
    </row>
    <row r="3191" spans="1:28" x14ac:dyDescent="0.2">
      <c r="A3191" s="238">
        <v>336906</v>
      </c>
      <c r="B3191" s="238" t="s">
        <v>3523</v>
      </c>
      <c r="C3191" s="238" t="s">
        <v>203</v>
      </c>
      <c r="H3191" s="238"/>
      <c r="I3191" s="238" t="s">
        <v>4111</v>
      </c>
      <c r="N3191" s="238">
        <v>2000</v>
      </c>
      <c r="V3191" s="238" t="s">
        <v>4171</v>
      </c>
      <c r="W3191" s="238" t="s">
        <v>4171</v>
      </c>
    </row>
    <row r="3192" spans="1:28" x14ac:dyDescent="0.2">
      <c r="A3192" s="238">
        <v>326540</v>
      </c>
      <c r="B3192" s="238" t="s">
        <v>4090</v>
      </c>
      <c r="C3192" s="238" t="s">
        <v>245</v>
      </c>
      <c r="H3192" s="238"/>
      <c r="I3192" s="238" t="s">
        <v>4111</v>
      </c>
      <c r="N3192" s="238">
        <v>2000</v>
      </c>
      <c r="W3192" s="238" t="s">
        <v>4171</v>
      </c>
      <c r="AB3192" s="238" t="s">
        <v>7213</v>
      </c>
    </row>
    <row r="3193" spans="1:28" x14ac:dyDescent="0.2">
      <c r="A3193" s="238">
        <v>331297</v>
      </c>
      <c r="B3193" s="238" t="s">
        <v>1508</v>
      </c>
      <c r="C3193" s="238" t="s">
        <v>930</v>
      </c>
      <c r="H3193" s="238"/>
      <c r="I3193" s="238" t="s">
        <v>4111</v>
      </c>
      <c r="N3193" s="238">
        <v>2000</v>
      </c>
      <c r="S3193" s="238" t="s">
        <v>4171</v>
      </c>
      <c r="U3193" s="238" t="s">
        <v>4171</v>
      </c>
      <c r="V3193" s="238" t="s">
        <v>4171</v>
      </c>
      <c r="W3193" s="238" t="s">
        <v>4171</v>
      </c>
      <c r="AB3193" s="238" t="s">
        <v>7213</v>
      </c>
    </row>
    <row r="3194" spans="1:28" x14ac:dyDescent="0.2">
      <c r="A3194" s="238">
        <v>328935</v>
      </c>
      <c r="B3194" s="238" t="s">
        <v>4258</v>
      </c>
      <c r="C3194" s="238" t="s">
        <v>1712</v>
      </c>
      <c r="H3194" s="238"/>
      <c r="I3194" s="238" t="s">
        <v>4111</v>
      </c>
      <c r="N3194" s="238">
        <v>2000</v>
      </c>
      <c r="R3194" s="238" t="s">
        <v>4171</v>
      </c>
      <c r="S3194" s="238" t="s">
        <v>4171</v>
      </c>
      <c r="U3194" s="238" t="s">
        <v>4171</v>
      </c>
      <c r="V3194" s="238" t="s">
        <v>4171</v>
      </c>
      <c r="AB3194" s="238" t="s">
        <v>7214</v>
      </c>
    </row>
    <row r="3195" spans="1:28" x14ac:dyDescent="0.2">
      <c r="A3195" s="238">
        <v>311659</v>
      </c>
      <c r="B3195" s="238" t="s">
        <v>4446</v>
      </c>
      <c r="C3195" s="238" t="s">
        <v>4562</v>
      </c>
      <c r="H3195" s="238"/>
      <c r="I3195" s="238" t="s">
        <v>4111</v>
      </c>
      <c r="N3195" s="238">
        <v>2000</v>
      </c>
      <c r="AB3195" s="238" t="s">
        <v>7214</v>
      </c>
    </row>
    <row r="3196" spans="1:28" x14ac:dyDescent="0.2">
      <c r="A3196" s="238">
        <v>334993</v>
      </c>
      <c r="B3196" s="238" t="s">
        <v>4390</v>
      </c>
      <c r="C3196" s="238" t="s">
        <v>249</v>
      </c>
      <c r="H3196" s="238"/>
      <c r="I3196" s="238" t="s">
        <v>4111</v>
      </c>
      <c r="N3196" s="238">
        <v>2000</v>
      </c>
      <c r="V3196" s="238" t="s">
        <v>4171</v>
      </c>
      <c r="AB3196" s="238" t="s">
        <v>7214</v>
      </c>
    </row>
    <row r="3197" spans="1:28" x14ac:dyDescent="0.2">
      <c r="A3197" s="238">
        <v>338314</v>
      </c>
      <c r="B3197" s="238" t="s">
        <v>3991</v>
      </c>
      <c r="C3197" s="238" t="s">
        <v>378</v>
      </c>
      <c r="H3197" s="238"/>
      <c r="I3197" s="238" t="s">
        <v>4111</v>
      </c>
      <c r="N3197" s="238">
        <v>2000</v>
      </c>
      <c r="W3197" s="238" t="s">
        <v>4171</v>
      </c>
    </row>
    <row r="3198" spans="1:28" x14ac:dyDescent="0.2">
      <c r="A3198" s="238">
        <v>333696</v>
      </c>
      <c r="B3198" s="238" t="s">
        <v>2877</v>
      </c>
      <c r="C3198" s="238" t="s">
        <v>198</v>
      </c>
      <c r="H3198" s="238"/>
      <c r="I3198" s="238" t="s">
        <v>4111</v>
      </c>
      <c r="N3198" s="238">
        <v>2000</v>
      </c>
      <c r="V3198" s="238" t="s">
        <v>4171</v>
      </c>
      <c r="W3198" s="238" t="s">
        <v>4171</v>
      </c>
      <c r="AB3198" s="238" t="s">
        <v>7213</v>
      </c>
    </row>
    <row r="3199" spans="1:28" x14ac:dyDescent="0.2">
      <c r="A3199" s="238">
        <v>333719</v>
      </c>
      <c r="B3199" s="238" t="s">
        <v>4460</v>
      </c>
      <c r="C3199" s="238" t="s">
        <v>555</v>
      </c>
      <c r="H3199" s="238"/>
      <c r="I3199" s="238" t="s">
        <v>4111</v>
      </c>
      <c r="N3199" s="238">
        <v>2000</v>
      </c>
      <c r="S3199" s="238" t="s">
        <v>4171</v>
      </c>
      <c r="U3199" s="238" t="s">
        <v>4171</v>
      </c>
      <c r="V3199" s="238" t="s">
        <v>4171</v>
      </c>
      <c r="AB3199" s="238" t="s">
        <v>7214</v>
      </c>
    </row>
    <row r="3200" spans="1:28" x14ac:dyDescent="0.2">
      <c r="A3200" s="238">
        <v>335012</v>
      </c>
      <c r="B3200" s="238" t="s">
        <v>4710</v>
      </c>
      <c r="C3200" s="238" t="s">
        <v>208</v>
      </c>
      <c r="H3200" s="238"/>
      <c r="I3200" s="238" t="s">
        <v>4111</v>
      </c>
      <c r="N3200" s="238">
        <v>2000</v>
      </c>
      <c r="AB3200" s="238" t="s">
        <v>7214</v>
      </c>
    </row>
    <row r="3201" spans="1:28" x14ac:dyDescent="0.2">
      <c r="A3201" s="238">
        <v>332757</v>
      </c>
      <c r="B3201" s="238" t="s">
        <v>4094</v>
      </c>
      <c r="C3201" s="238" t="s">
        <v>4095</v>
      </c>
      <c r="H3201" s="238"/>
      <c r="I3201" s="238" t="s">
        <v>4111</v>
      </c>
      <c r="N3201" s="238">
        <v>2000</v>
      </c>
      <c r="V3201" s="238" t="s">
        <v>4171</v>
      </c>
      <c r="W3201" s="238" t="s">
        <v>4171</v>
      </c>
      <c r="AB3201" s="238" t="s">
        <v>7213</v>
      </c>
    </row>
    <row r="3202" spans="1:28" x14ac:dyDescent="0.2">
      <c r="A3202" s="238">
        <v>334989</v>
      </c>
      <c r="B3202" s="238" t="s">
        <v>1400</v>
      </c>
      <c r="C3202" s="238" t="s">
        <v>663</v>
      </c>
      <c r="H3202" s="238"/>
      <c r="I3202" s="238" t="s">
        <v>4111</v>
      </c>
      <c r="N3202" s="238">
        <v>2000</v>
      </c>
      <c r="V3202" s="238" t="s">
        <v>4171</v>
      </c>
      <c r="W3202" s="238" t="s">
        <v>4171</v>
      </c>
      <c r="AB3202" s="238" t="s">
        <v>7213</v>
      </c>
    </row>
    <row r="3203" spans="1:28" x14ac:dyDescent="0.2">
      <c r="A3203" s="238">
        <v>338498</v>
      </c>
      <c r="B3203" s="238" t="s">
        <v>4747</v>
      </c>
      <c r="C3203" s="238" t="s">
        <v>4427</v>
      </c>
      <c r="H3203" s="238"/>
      <c r="I3203" s="238" t="s">
        <v>4111</v>
      </c>
      <c r="N3203" s="238">
        <v>2000</v>
      </c>
      <c r="W3203" s="238" t="s">
        <v>4171</v>
      </c>
    </row>
    <row r="3204" spans="1:28" x14ac:dyDescent="0.2">
      <c r="A3204" s="238">
        <v>333674</v>
      </c>
      <c r="B3204" s="238" t="s">
        <v>2441</v>
      </c>
      <c r="C3204" s="238" t="s">
        <v>205</v>
      </c>
      <c r="H3204" s="238"/>
      <c r="I3204" s="238" t="s">
        <v>4111</v>
      </c>
      <c r="N3204" s="238">
        <v>2000</v>
      </c>
      <c r="S3204" s="238" t="s">
        <v>4171</v>
      </c>
      <c r="T3204" s="238" t="s">
        <v>4171</v>
      </c>
      <c r="U3204" s="238" t="s">
        <v>4171</v>
      </c>
      <c r="V3204" s="238" t="s">
        <v>4171</v>
      </c>
      <c r="W3204" s="238" t="s">
        <v>4171</v>
      </c>
      <c r="AB3204" s="238" t="s">
        <v>7213</v>
      </c>
    </row>
    <row r="3205" spans="1:28" x14ac:dyDescent="0.2">
      <c r="A3205" s="238">
        <v>328959</v>
      </c>
      <c r="B3205" s="238" t="s">
        <v>2300</v>
      </c>
      <c r="H3205" s="238"/>
      <c r="I3205" s="238" t="s">
        <v>4111</v>
      </c>
      <c r="N3205" s="238">
        <v>2000</v>
      </c>
      <c r="S3205" s="238" t="s">
        <v>4171</v>
      </c>
      <c r="T3205" s="238" t="s">
        <v>4171</v>
      </c>
      <c r="U3205" s="238" t="s">
        <v>4171</v>
      </c>
      <c r="V3205" s="238" t="s">
        <v>4171</v>
      </c>
      <c r="W3205" s="238" t="s">
        <v>4171</v>
      </c>
      <c r="AB3205" s="238" t="s">
        <v>7213</v>
      </c>
    </row>
    <row r="3206" spans="1:28" x14ac:dyDescent="0.2">
      <c r="A3206" s="238">
        <v>331271</v>
      </c>
      <c r="B3206" s="238" t="s">
        <v>2355</v>
      </c>
      <c r="H3206" s="238"/>
      <c r="I3206" s="238" t="s">
        <v>4111</v>
      </c>
      <c r="N3206" s="238">
        <v>2000</v>
      </c>
      <c r="S3206" s="238" t="s">
        <v>4171</v>
      </c>
      <c r="T3206" s="238" t="s">
        <v>4171</v>
      </c>
      <c r="U3206" s="238" t="s">
        <v>4171</v>
      </c>
      <c r="V3206" s="238" t="s">
        <v>4171</v>
      </c>
      <c r="W3206" s="238" t="s">
        <v>4171</v>
      </c>
      <c r="AB3206" s="238" t="s">
        <v>7213</v>
      </c>
    </row>
    <row r="3207" spans="1:28" x14ac:dyDescent="0.2">
      <c r="A3207" s="238">
        <v>337284</v>
      </c>
      <c r="B3207" s="238" t="s">
        <v>3432</v>
      </c>
      <c r="H3207" s="238"/>
      <c r="I3207" s="238" t="s">
        <v>4111</v>
      </c>
      <c r="N3207" s="238">
        <v>2000</v>
      </c>
      <c r="V3207" s="238" t="s">
        <v>4171</v>
      </c>
      <c r="W3207" s="238" t="s">
        <v>4171</v>
      </c>
    </row>
    <row r="3208" spans="1:28" x14ac:dyDescent="0.2">
      <c r="A3208" s="238">
        <v>338312</v>
      </c>
      <c r="B3208" s="238" t="s">
        <v>3990</v>
      </c>
      <c r="H3208" s="238"/>
      <c r="I3208" s="238" t="s">
        <v>4111</v>
      </c>
      <c r="N3208" s="238">
        <v>2000</v>
      </c>
      <c r="V3208" s="238" t="s">
        <v>4171</v>
      </c>
      <c r="W3208" s="238" t="s">
        <v>4171</v>
      </c>
    </row>
    <row r="3209" spans="1:28" x14ac:dyDescent="0.2">
      <c r="A3209" s="238">
        <v>338313</v>
      </c>
      <c r="B3209" s="238" t="s">
        <v>2145</v>
      </c>
      <c r="H3209" s="238"/>
      <c r="I3209" s="238" t="s">
        <v>4111</v>
      </c>
      <c r="N3209" s="238">
        <v>2000</v>
      </c>
      <c r="V3209" s="238" t="s">
        <v>4171</v>
      </c>
      <c r="W3209" s="238" t="s">
        <v>4171</v>
      </c>
    </row>
    <row r="3210" spans="1:28" x14ac:dyDescent="0.2">
      <c r="H3210" s="238"/>
    </row>
    <row r="3211" spans="1:28" x14ac:dyDescent="0.2">
      <c r="H3211" s="238"/>
    </row>
    <row r="3212" spans="1:28" x14ac:dyDescent="0.2">
      <c r="H3212" s="238"/>
    </row>
    <row r="3213" spans="1:28" x14ac:dyDescent="0.2">
      <c r="H3213" s="238"/>
    </row>
    <row r="3214" spans="1:28" x14ac:dyDescent="0.2">
      <c r="H3214" s="238"/>
    </row>
    <row r="3215" spans="1:28" x14ac:dyDescent="0.2">
      <c r="H3215" s="238"/>
    </row>
    <row r="3216" spans="1:28" x14ac:dyDescent="0.2">
      <c r="H3216" s="238"/>
    </row>
    <row r="3217" spans="8:8" x14ac:dyDescent="0.2">
      <c r="H3217" s="238"/>
    </row>
    <row r="3218" spans="8:8" x14ac:dyDescent="0.2">
      <c r="H3218" s="238"/>
    </row>
    <row r="3219" spans="8:8" x14ac:dyDescent="0.2">
      <c r="H3219" s="238"/>
    </row>
    <row r="3220" spans="8:8" x14ac:dyDescent="0.2">
      <c r="H3220" s="238"/>
    </row>
    <row r="3221" spans="8:8" x14ac:dyDescent="0.2">
      <c r="H3221" s="238"/>
    </row>
    <row r="3222" spans="8:8" x14ac:dyDescent="0.2">
      <c r="H3222" s="238"/>
    </row>
    <row r="3223" spans="8:8" x14ac:dyDescent="0.2">
      <c r="H3223" s="238"/>
    </row>
    <row r="3224" spans="8:8" x14ac:dyDescent="0.2">
      <c r="H3224" s="238"/>
    </row>
    <row r="3225" spans="8:8" x14ac:dyDescent="0.2">
      <c r="H3225" s="238"/>
    </row>
    <row r="3226" spans="8:8" x14ac:dyDescent="0.2">
      <c r="H3226" s="238"/>
    </row>
    <row r="3227" spans="8:8" x14ac:dyDescent="0.2">
      <c r="H3227" s="238"/>
    </row>
    <row r="3228" spans="8:8" x14ac:dyDescent="0.2">
      <c r="H3228" s="238"/>
    </row>
    <row r="3229" spans="8:8" x14ac:dyDescent="0.2">
      <c r="H3229" s="238"/>
    </row>
    <row r="3230" spans="8:8" x14ac:dyDescent="0.2">
      <c r="H3230" s="238"/>
    </row>
    <row r="3231" spans="8:8" x14ac:dyDescent="0.2">
      <c r="H3231" s="238"/>
    </row>
    <row r="3232" spans="8:8" x14ac:dyDescent="0.2">
      <c r="H3232" s="238"/>
    </row>
    <row r="3233" spans="8:8" x14ac:dyDescent="0.2">
      <c r="H3233" s="238"/>
    </row>
    <row r="3234" spans="8:8" x14ac:dyDescent="0.2">
      <c r="H3234" s="238"/>
    </row>
    <row r="3235" spans="8:8" x14ac:dyDescent="0.2">
      <c r="H3235" s="238"/>
    </row>
    <row r="3236" spans="8:8" x14ac:dyDescent="0.2">
      <c r="H3236" s="238"/>
    </row>
    <row r="3237" spans="8:8" x14ac:dyDescent="0.2">
      <c r="H3237" s="238"/>
    </row>
    <row r="3238" spans="8:8" x14ac:dyDescent="0.2">
      <c r="H3238" s="238"/>
    </row>
    <row r="3239" spans="8:8" x14ac:dyDescent="0.2">
      <c r="H3239" s="238"/>
    </row>
    <row r="3240" spans="8:8" x14ac:dyDescent="0.2">
      <c r="H3240" s="238"/>
    </row>
    <row r="3241" spans="8:8" x14ac:dyDescent="0.2">
      <c r="H3241" s="238"/>
    </row>
    <row r="3242" spans="8:8" x14ac:dyDescent="0.2">
      <c r="H3242" s="238"/>
    </row>
    <row r="3243" spans="8:8" x14ac:dyDescent="0.2">
      <c r="H3243" s="238"/>
    </row>
    <row r="3244" spans="8:8" x14ac:dyDescent="0.2">
      <c r="H3244" s="238"/>
    </row>
    <row r="3245" spans="8:8" x14ac:dyDescent="0.2">
      <c r="H3245" s="238"/>
    </row>
    <row r="3246" spans="8:8" x14ac:dyDescent="0.2">
      <c r="H3246" s="238"/>
    </row>
    <row r="3247" spans="8:8" x14ac:dyDescent="0.2">
      <c r="H3247" s="238"/>
    </row>
    <row r="3248" spans="8:8" x14ac:dyDescent="0.2">
      <c r="H3248" s="238"/>
    </row>
    <row r="3249" spans="8:8" x14ac:dyDescent="0.2">
      <c r="H3249" s="238"/>
    </row>
    <row r="3250" spans="8:8" x14ac:dyDescent="0.2">
      <c r="H3250" s="238"/>
    </row>
    <row r="3251" spans="8:8" x14ac:dyDescent="0.2">
      <c r="H3251" s="238"/>
    </row>
    <row r="3252" spans="8:8" x14ac:dyDescent="0.2">
      <c r="H3252" s="238"/>
    </row>
    <row r="3253" spans="8:8" x14ac:dyDescent="0.2">
      <c r="H3253" s="238"/>
    </row>
    <row r="3254" spans="8:8" x14ac:dyDescent="0.2">
      <c r="H3254" s="238"/>
    </row>
    <row r="3255" spans="8:8" x14ac:dyDescent="0.2">
      <c r="H3255" s="238"/>
    </row>
    <row r="3256" spans="8:8" x14ac:dyDescent="0.2">
      <c r="H3256" s="238"/>
    </row>
    <row r="3257" spans="8:8" x14ac:dyDescent="0.2">
      <c r="H3257" s="238"/>
    </row>
    <row r="3258" spans="8:8" x14ac:dyDescent="0.2">
      <c r="H3258" s="238"/>
    </row>
    <row r="3259" spans="8:8" x14ac:dyDescent="0.2">
      <c r="H3259" s="238"/>
    </row>
    <row r="3260" spans="8:8" x14ac:dyDescent="0.2">
      <c r="H3260" s="238"/>
    </row>
    <row r="3261" spans="8:8" x14ac:dyDescent="0.2">
      <c r="H3261" s="238"/>
    </row>
    <row r="3262" spans="8:8" x14ac:dyDescent="0.2">
      <c r="H3262" s="238"/>
    </row>
    <row r="3263" spans="8:8" x14ac:dyDescent="0.2">
      <c r="H3263" s="238"/>
    </row>
    <row r="3264" spans="8:8" x14ac:dyDescent="0.2">
      <c r="H3264" s="238"/>
    </row>
    <row r="3265" spans="8:8" x14ac:dyDescent="0.2">
      <c r="H3265" s="238"/>
    </row>
    <row r="3266" spans="8:8" x14ac:dyDescent="0.2">
      <c r="H3266" s="238"/>
    </row>
    <row r="3267" spans="8:8" x14ac:dyDescent="0.2">
      <c r="H3267" s="238"/>
    </row>
    <row r="3268" spans="8:8" x14ac:dyDescent="0.2">
      <c r="H3268" s="238"/>
    </row>
    <row r="3269" spans="8:8" x14ac:dyDescent="0.2">
      <c r="H3269" s="238"/>
    </row>
    <row r="3270" spans="8:8" x14ac:dyDescent="0.2">
      <c r="H3270" s="238"/>
    </row>
    <row r="3271" spans="8:8" x14ac:dyDescent="0.2">
      <c r="H3271" s="238"/>
    </row>
    <row r="3272" spans="8:8" x14ac:dyDescent="0.2">
      <c r="H3272" s="238"/>
    </row>
    <row r="3273" spans="8:8" x14ac:dyDescent="0.2">
      <c r="H3273" s="238"/>
    </row>
    <row r="3274" spans="8:8" x14ac:dyDescent="0.2">
      <c r="H3274" s="238"/>
    </row>
    <row r="3275" spans="8:8" x14ac:dyDescent="0.2">
      <c r="H3275" s="238"/>
    </row>
    <row r="3276" spans="8:8" x14ac:dyDescent="0.2">
      <c r="H3276" s="238"/>
    </row>
    <row r="3277" spans="8:8" x14ac:dyDescent="0.2">
      <c r="H3277" s="238"/>
    </row>
    <row r="3278" spans="8:8" x14ac:dyDescent="0.2">
      <c r="H3278" s="238"/>
    </row>
    <row r="3279" spans="8:8" x14ac:dyDescent="0.2">
      <c r="H3279" s="238"/>
    </row>
    <row r="3280" spans="8:8" x14ac:dyDescent="0.2">
      <c r="H3280" s="238"/>
    </row>
    <row r="3281" spans="8:8" x14ac:dyDescent="0.2">
      <c r="H3281" s="238"/>
    </row>
    <row r="3282" spans="8:8" x14ac:dyDescent="0.2">
      <c r="H3282" s="238"/>
    </row>
    <row r="3283" spans="8:8" x14ac:dyDescent="0.2">
      <c r="H3283" s="238"/>
    </row>
    <row r="3284" spans="8:8" x14ac:dyDescent="0.2">
      <c r="H3284" s="238"/>
    </row>
    <row r="3285" spans="8:8" x14ac:dyDescent="0.2">
      <c r="H3285" s="238"/>
    </row>
    <row r="3286" spans="8:8" x14ac:dyDescent="0.2">
      <c r="H3286" s="238"/>
    </row>
    <row r="3287" spans="8:8" x14ac:dyDescent="0.2">
      <c r="H3287" s="238"/>
    </row>
    <row r="3288" spans="8:8" x14ac:dyDescent="0.2">
      <c r="H3288" s="238"/>
    </row>
    <row r="3289" spans="8:8" x14ac:dyDescent="0.2">
      <c r="H3289" s="238"/>
    </row>
    <row r="3290" spans="8:8" x14ac:dyDescent="0.2">
      <c r="H3290" s="238"/>
    </row>
    <row r="3291" spans="8:8" x14ac:dyDescent="0.2">
      <c r="H3291" s="238"/>
    </row>
    <row r="3292" spans="8:8" x14ac:dyDescent="0.2">
      <c r="H3292" s="238"/>
    </row>
    <row r="3293" spans="8:8" x14ac:dyDescent="0.2">
      <c r="H3293" s="238"/>
    </row>
    <row r="3294" spans="8:8" x14ac:dyDescent="0.2">
      <c r="H3294" s="238"/>
    </row>
    <row r="3295" spans="8:8" x14ac:dyDescent="0.2">
      <c r="H3295" s="238"/>
    </row>
    <row r="3296" spans="8:8" x14ac:dyDescent="0.2">
      <c r="H3296" s="238"/>
    </row>
    <row r="3297" spans="8:8" x14ac:dyDescent="0.2">
      <c r="H3297" s="238"/>
    </row>
    <row r="3298" spans="8:8" x14ac:dyDescent="0.2">
      <c r="H3298" s="238"/>
    </row>
    <row r="3299" spans="8:8" x14ac:dyDescent="0.2">
      <c r="H3299" s="238"/>
    </row>
    <row r="3300" spans="8:8" x14ac:dyDescent="0.2">
      <c r="H3300" s="238"/>
    </row>
    <row r="3301" spans="8:8" x14ac:dyDescent="0.2">
      <c r="H3301" s="238"/>
    </row>
    <row r="3302" spans="8:8" x14ac:dyDescent="0.2">
      <c r="H3302" s="238"/>
    </row>
    <row r="3303" spans="8:8" x14ac:dyDescent="0.2">
      <c r="H3303" s="238"/>
    </row>
    <row r="3304" spans="8:8" x14ac:dyDescent="0.2">
      <c r="H3304" s="238"/>
    </row>
    <row r="3305" spans="8:8" x14ac:dyDescent="0.2">
      <c r="H3305" s="238"/>
    </row>
    <row r="3306" spans="8:8" x14ac:dyDescent="0.2">
      <c r="H3306" s="238"/>
    </row>
    <row r="3307" spans="8:8" x14ac:dyDescent="0.2">
      <c r="H3307" s="238"/>
    </row>
    <row r="3308" spans="8:8" x14ac:dyDescent="0.2">
      <c r="H3308" s="238"/>
    </row>
    <row r="3309" spans="8:8" x14ac:dyDescent="0.2">
      <c r="H3309" s="238"/>
    </row>
    <row r="3310" spans="8:8" x14ac:dyDescent="0.2">
      <c r="H3310" s="238"/>
    </row>
    <row r="3311" spans="8:8" x14ac:dyDescent="0.2">
      <c r="H3311" s="238"/>
    </row>
    <row r="3312" spans="8:8" x14ac:dyDescent="0.2">
      <c r="H3312" s="238"/>
    </row>
    <row r="3313" spans="8:8" x14ac:dyDescent="0.2">
      <c r="H3313" s="238"/>
    </row>
    <row r="3314" spans="8:8" x14ac:dyDescent="0.2">
      <c r="H3314" s="238"/>
    </row>
    <row r="3315" spans="8:8" x14ac:dyDescent="0.2">
      <c r="H3315" s="238"/>
    </row>
    <row r="3316" spans="8:8" x14ac:dyDescent="0.2">
      <c r="H3316" s="238"/>
    </row>
    <row r="3317" spans="8:8" x14ac:dyDescent="0.2">
      <c r="H3317" s="238"/>
    </row>
    <row r="3318" spans="8:8" x14ac:dyDescent="0.2">
      <c r="H3318" s="238"/>
    </row>
    <row r="3319" spans="8:8" x14ac:dyDescent="0.2">
      <c r="H3319" s="238"/>
    </row>
    <row r="3320" spans="8:8" x14ac:dyDescent="0.2">
      <c r="H3320" s="238"/>
    </row>
    <row r="3321" spans="8:8" x14ac:dyDescent="0.2">
      <c r="H3321" s="238"/>
    </row>
    <row r="3322" spans="8:8" x14ac:dyDescent="0.2">
      <c r="H3322" s="238"/>
    </row>
    <row r="3323" spans="8:8" x14ac:dyDescent="0.2">
      <c r="H3323" s="238"/>
    </row>
    <row r="3324" spans="8:8" x14ac:dyDescent="0.2">
      <c r="H3324" s="238"/>
    </row>
    <row r="3325" spans="8:8" x14ac:dyDescent="0.2">
      <c r="H3325" s="238"/>
    </row>
    <row r="3326" spans="8:8" x14ac:dyDescent="0.2">
      <c r="H3326" s="238"/>
    </row>
    <row r="3327" spans="8:8" x14ac:dyDescent="0.2">
      <c r="H3327" s="238"/>
    </row>
    <row r="3328" spans="8:8" x14ac:dyDescent="0.2">
      <c r="H3328" s="238"/>
    </row>
    <row r="3329" spans="8:8" x14ac:dyDescent="0.2">
      <c r="H3329" s="238"/>
    </row>
    <row r="3330" spans="8:8" x14ac:dyDescent="0.2">
      <c r="H3330" s="238"/>
    </row>
    <row r="3331" spans="8:8" x14ac:dyDescent="0.2">
      <c r="H3331" s="238"/>
    </row>
    <row r="3332" spans="8:8" x14ac:dyDescent="0.2">
      <c r="H3332" s="238"/>
    </row>
    <row r="3333" spans="8:8" x14ac:dyDescent="0.2">
      <c r="H3333" s="238"/>
    </row>
    <row r="3334" spans="8:8" x14ac:dyDescent="0.2">
      <c r="H3334" s="238"/>
    </row>
    <row r="3335" spans="8:8" x14ac:dyDescent="0.2">
      <c r="H3335" s="238"/>
    </row>
    <row r="3336" spans="8:8" x14ac:dyDescent="0.2">
      <c r="H3336" s="238"/>
    </row>
    <row r="3337" spans="8:8" x14ac:dyDescent="0.2">
      <c r="H3337" s="238"/>
    </row>
    <row r="3338" spans="8:8" x14ac:dyDescent="0.2">
      <c r="H3338" s="238"/>
    </row>
    <row r="3339" spans="8:8" x14ac:dyDescent="0.2">
      <c r="H3339" s="238"/>
    </row>
    <row r="3340" spans="8:8" x14ac:dyDescent="0.2">
      <c r="H3340" s="238"/>
    </row>
    <row r="3341" spans="8:8" x14ac:dyDescent="0.2">
      <c r="H3341" s="238"/>
    </row>
    <row r="3342" spans="8:8" x14ac:dyDescent="0.2">
      <c r="H3342" s="238"/>
    </row>
    <row r="3343" spans="8:8" x14ac:dyDescent="0.2">
      <c r="H3343" s="238"/>
    </row>
    <row r="3344" spans="8:8" x14ac:dyDescent="0.2">
      <c r="H3344" s="238"/>
    </row>
    <row r="3345" spans="8:8" x14ac:dyDescent="0.2">
      <c r="H3345" s="238"/>
    </row>
    <row r="3346" spans="8:8" x14ac:dyDescent="0.2">
      <c r="H3346" s="238"/>
    </row>
    <row r="3347" spans="8:8" x14ac:dyDescent="0.2">
      <c r="H3347" s="238"/>
    </row>
    <row r="3348" spans="8:8" x14ac:dyDescent="0.2">
      <c r="H3348" s="238"/>
    </row>
    <row r="3349" spans="8:8" x14ac:dyDescent="0.2">
      <c r="H3349" s="238"/>
    </row>
    <row r="3350" spans="8:8" x14ac:dyDescent="0.2">
      <c r="H3350" s="238"/>
    </row>
    <row r="3351" spans="8:8" x14ac:dyDescent="0.2">
      <c r="H3351" s="238"/>
    </row>
    <row r="3352" spans="8:8" x14ac:dyDescent="0.2">
      <c r="H3352" s="238"/>
    </row>
    <row r="3353" spans="8:8" x14ac:dyDescent="0.2">
      <c r="H3353" s="238"/>
    </row>
    <row r="3354" spans="8:8" x14ac:dyDescent="0.2">
      <c r="H3354" s="238"/>
    </row>
    <row r="3355" spans="8:8" x14ac:dyDescent="0.2">
      <c r="H3355" s="238"/>
    </row>
    <row r="3356" spans="8:8" x14ac:dyDescent="0.2">
      <c r="H3356" s="238"/>
    </row>
    <row r="3357" spans="8:8" x14ac:dyDescent="0.2">
      <c r="H3357" s="238"/>
    </row>
    <row r="3358" spans="8:8" x14ac:dyDescent="0.2">
      <c r="H3358" s="238"/>
    </row>
    <row r="3359" spans="8:8" x14ac:dyDescent="0.2">
      <c r="H3359" s="238"/>
    </row>
    <row r="3360" spans="8:8" x14ac:dyDescent="0.2">
      <c r="H3360" s="238"/>
    </row>
    <row r="3361" spans="8:8" x14ac:dyDescent="0.2">
      <c r="H3361" s="238"/>
    </row>
    <row r="3362" spans="8:8" x14ac:dyDescent="0.2">
      <c r="H3362" s="238"/>
    </row>
    <row r="3363" spans="8:8" x14ac:dyDescent="0.2">
      <c r="H3363" s="238"/>
    </row>
    <row r="3364" spans="8:8" x14ac:dyDescent="0.2">
      <c r="H3364" s="238"/>
    </row>
    <row r="3365" spans="8:8" x14ac:dyDescent="0.2">
      <c r="H3365" s="238"/>
    </row>
    <row r="3366" spans="8:8" x14ac:dyDescent="0.2">
      <c r="H3366" s="238"/>
    </row>
    <row r="3367" spans="8:8" x14ac:dyDescent="0.2">
      <c r="H3367" s="238"/>
    </row>
    <row r="3368" spans="8:8" x14ac:dyDescent="0.2">
      <c r="H3368" s="238"/>
    </row>
    <row r="3369" spans="8:8" x14ac:dyDescent="0.2">
      <c r="H3369" s="238"/>
    </row>
    <row r="3370" spans="8:8" x14ac:dyDescent="0.2">
      <c r="H3370" s="238"/>
    </row>
    <row r="3371" spans="8:8" x14ac:dyDescent="0.2">
      <c r="H3371" s="238"/>
    </row>
    <row r="3372" spans="8:8" x14ac:dyDescent="0.2">
      <c r="H3372" s="238"/>
    </row>
    <row r="3373" spans="8:8" x14ac:dyDescent="0.2">
      <c r="H3373" s="238"/>
    </row>
    <row r="3374" spans="8:8" x14ac:dyDescent="0.2">
      <c r="H3374" s="238"/>
    </row>
    <row r="3375" spans="8:8" x14ac:dyDescent="0.2">
      <c r="H3375" s="238"/>
    </row>
    <row r="3376" spans="8:8" x14ac:dyDescent="0.2">
      <c r="H3376" s="238"/>
    </row>
    <row r="3377" spans="8:8" x14ac:dyDescent="0.2">
      <c r="H3377" s="238"/>
    </row>
    <row r="3378" spans="8:8" x14ac:dyDescent="0.2">
      <c r="H3378" s="238"/>
    </row>
    <row r="3379" spans="8:8" x14ac:dyDescent="0.2">
      <c r="H3379" s="238"/>
    </row>
    <row r="3380" spans="8:8" x14ac:dyDescent="0.2">
      <c r="H3380" s="238"/>
    </row>
    <row r="3381" spans="8:8" x14ac:dyDescent="0.2">
      <c r="H3381" s="238"/>
    </row>
    <row r="3382" spans="8:8" x14ac:dyDescent="0.2">
      <c r="H3382" s="238"/>
    </row>
    <row r="3383" spans="8:8" x14ac:dyDescent="0.2">
      <c r="H3383" s="238"/>
    </row>
    <row r="3384" spans="8:8" x14ac:dyDescent="0.2">
      <c r="H3384" s="238"/>
    </row>
    <row r="3385" spans="8:8" x14ac:dyDescent="0.2">
      <c r="H3385" s="238"/>
    </row>
    <row r="3386" spans="8:8" x14ac:dyDescent="0.2">
      <c r="H3386" s="238"/>
    </row>
    <row r="3387" spans="8:8" x14ac:dyDescent="0.2">
      <c r="H3387" s="238"/>
    </row>
    <row r="3388" spans="8:8" x14ac:dyDescent="0.2">
      <c r="H3388" s="238"/>
    </row>
    <row r="3389" spans="8:8" x14ac:dyDescent="0.2">
      <c r="H3389" s="238"/>
    </row>
    <row r="3390" spans="8:8" x14ac:dyDescent="0.2">
      <c r="H3390" s="238"/>
    </row>
    <row r="3391" spans="8:8" x14ac:dyDescent="0.2">
      <c r="H3391" s="238"/>
    </row>
    <row r="3392" spans="8:8" x14ac:dyDescent="0.2">
      <c r="H3392" s="238"/>
    </row>
    <row r="3393" spans="8:8" x14ac:dyDescent="0.2">
      <c r="H3393" s="238"/>
    </row>
    <row r="3394" spans="8:8" x14ac:dyDescent="0.2">
      <c r="H3394" s="238"/>
    </row>
    <row r="3395" spans="8:8" x14ac:dyDescent="0.2">
      <c r="H3395" s="238"/>
    </row>
    <row r="3396" spans="8:8" x14ac:dyDescent="0.2">
      <c r="H3396" s="238"/>
    </row>
    <row r="3397" spans="8:8" x14ac:dyDescent="0.2">
      <c r="H3397" s="238"/>
    </row>
    <row r="3398" spans="8:8" x14ac:dyDescent="0.2">
      <c r="H3398" s="238"/>
    </row>
    <row r="3399" spans="8:8" x14ac:dyDescent="0.2">
      <c r="H3399" s="238"/>
    </row>
    <row r="3400" spans="8:8" x14ac:dyDescent="0.2">
      <c r="H3400" s="238"/>
    </row>
    <row r="3401" spans="8:8" x14ac:dyDescent="0.2">
      <c r="H3401" s="238"/>
    </row>
    <row r="3402" spans="8:8" x14ac:dyDescent="0.2">
      <c r="H3402" s="238"/>
    </row>
    <row r="3403" spans="8:8" x14ac:dyDescent="0.2">
      <c r="H3403" s="238"/>
    </row>
    <row r="3404" spans="8:8" x14ac:dyDescent="0.2">
      <c r="H3404" s="238"/>
    </row>
    <row r="3405" spans="8:8" x14ac:dyDescent="0.2">
      <c r="H3405" s="238"/>
    </row>
    <row r="3406" spans="8:8" x14ac:dyDescent="0.2">
      <c r="H3406" s="238"/>
    </row>
    <row r="3407" spans="8:8" x14ac:dyDescent="0.2">
      <c r="H3407" s="238"/>
    </row>
    <row r="3408" spans="8:8" x14ac:dyDescent="0.2">
      <c r="H3408" s="238"/>
    </row>
    <row r="3409" spans="8:8" x14ac:dyDescent="0.2">
      <c r="H3409" s="238"/>
    </row>
    <row r="3410" spans="8:8" x14ac:dyDescent="0.2">
      <c r="H3410" s="238"/>
    </row>
    <row r="3411" spans="8:8" x14ac:dyDescent="0.2">
      <c r="H3411" s="238"/>
    </row>
    <row r="3412" spans="8:8" x14ac:dyDescent="0.2">
      <c r="H3412" s="238"/>
    </row>
    <row r="3413" spans="8:8" x14ac:dyDescent="0.2">
      <c r="H3413" s="238"/>
    </row>
    <row r="3414" spans="8:8" x14ac:dyDescent="0.2">
      <c r="H3414" s="238"/>
    </row>
    <row r="3415" spans="8:8" x14ac:dyDescent="0.2">
      <c r="H3415" s="238"/>
    </row>
    <row r="3416" spans="8:8" x14ac:dyDescent="0.2">
      <c r="H3416" s="238"/>
    </row>
    <row r="3417" spans="8:8" x14ac:dyDescent="0.2">
      <c r="H3417" s="238"/>
    </row>
    <row r="3418" spans="8:8" x14ac:dyDescent="0.2">
      <c r="H3418" s="238"/>
    </row>
    <row r="3419" spans="8:8" x14ac:dyDescent="0.2">
      <c r="H3419" s="238"/>
    </row>
    <row r="3420" spans="8:8" x14ac:dyDescent="0.2">
      <c r="H3420" s="238"/>
    </row>
    <row r="3421" spans="8:8" x14ac:dyDescent="0.2">
      <c r="H3421" s="238"/>
    </row>
    <row r="3422" spans="8:8" x14ac:dyDescent="0.2">
      <c r="H3422" s="238"/>
    </row>
    <row r="3423" spans="8:8" x14ac:dyDescent="0.2">
      <c r="H3423" s="238"/>
    </row>
    <row r="3424" spans="8:8" x14ac:dyDescent="0.2">
      <c r="H3424" s="238"/>
    </row>
    <row r="3425" spans="8:8" x14ac:dyDescent="0.2">
      <c r="H3425" s="238"/>
    </row>
    <row r="3426" spans="8:8" x14ac:dyDescent="0.2">
      <c r="H3426" s="238"/>
    </row>
    <row r="3427" spans="8:8" x14ac:dyDescent="0.2">
      <c r="H3427" s="238"/>
    </row>
    <row r="3428" spans="8:8" x14ac:dyDescent="0.2">
      <c r="H3428" s="238"/>
    </row>
    <row r="3429" spans="8:8" x14ac:dyDescent="0.2">
      <c r="H3429" s="238"/>
    </row>
    <row r="3430" spans="8:8" x14ac:dyDescent="0.2">
      <c r="H3430" s="238"/>
    </row>
    <row r="3431" spans="8:8" x14ac:dyDescent="0.2">
      <c r="H3431" s="238"/>
    </row>
    <row r="3432" spans="8:8" x14ac:dyDescent="0.2">
      <c r="H3432" s="238"/>
    </row>
    <row r="3433" spans="8:8" x14ac:dyDescent="0.2">
      <c r="H3433" s="238"/>
    </row>
    <row r="3434" spans="8:8" x14ac:dyDescent="0.2">
      <c r="H3434" s="238"/>
    </row>
    <row r="3435" spans="8:8" x14ac:dyDescent="0.2">
      <c r="H3435" s="238"/>
    </row>
    <row r="3436" spans="8:8" x14ac:dyDescent="0.2">
      <c r="H3436" s="238"/>
    </row>
    <row r="3437" spans="8:8" x14ac:dyDescent="0.2">
      <c r="H3437" s="238"/>
    </row>
    <row r="3438" spans="8:8" x14ac:dyDescent="0.2">
      <c r="H3438" s="238"/>
    </row>
    <row r="3439" spans="8:8" x14ac:dyDescent="0.2">
      <c r="H3439" s="238"/>
    </row>
    <row r="3440" spans="8:8" x14ac:dyDescent="0.2">
      <c r="H3440" s="238"/>
    </row>
    <row r="3441" spans="8:8" x14ac:dyDescent="0.2">
      <c r="H3441" s="238"/>
    </row>
    <row r="3442" spans="8:8" x14ac:dyDescent="0.2">
      <c r="H3442" s="238"/>
    </row>
    <row r="3443" spans="8:8" x14ac:dyDescent="0.2">
      <c r="H3443" s="238"/>
    </row>
    <row r="3444" spans="8:8" x14ac:dyDescent="0.2">
      <c r="H3444" s="238"/>
    </row>
    <row r="3445" spans="8:8" x14ac:dyDescent="0.2">
      <c r="H3445" s="238"/>
    </row>
    <row r="3446" spans="8:8" x14ac:dyDescent="0.2">
      <c r="H3446" s="238"/>
    </row>
    <row r="3447" spans="8:8" x14ac:dyDescent="0.2">
      <c r="H3447" s="238"/>
    </row>
    <row r="3448" spans="8:8" x14ac:dyDescent="0.2">
      <c r="H3448" s="238"/>
    </row>
    <row r="3449" spans="8:8" x14ac:dyDescent="0.2">
      <c r="H3449" s="238"/>
    </row>
    <row r="3450" spans="8:8" x14ac:dyDescent="0.2">
      <c r="H3450" s="238"/>
    </row>
    <row r="3451" spans="8:8" x14ac:dyDescent="0.2">
      <c r="H3451" s="238"/>
    </row>
    <row r="3452" spans="8:8" x14ac:dyDescent="0.2">
      <c r="H3452" s="238"/>
    </row>
    <row r="3453" spans="8:8" x14ac:dyDescent="0.2">
      <c r="H3453" s="238"/>
    </row>
    <row r="3454" spans="8:8" x14ac:dyDescent="0.2">
      <c r="H3454" s="238"/>
    </row>
    <row r="3455" spans="8:8" x14ac:dyDescent="0.2">
      <c r="H3455" s="238"/>
    </row>
    <row r="3456" spans="8:8" x14ac:dyDescent="0.2">
      <c r="H3456" s="238"/>
    </row>
    <row r="3457" spans="8:8" x14ac:dyDescent="0.2">
      <c r="H3457" s="238"/>
    </row>
    <row r="3458" spans="8:8" x14ac:dyDescent="0.2">
      <c r="H3458" s="238"/>
    </row>
    <row r="3459" spans="8:8" x14ac:dyDescent="0.2">
      <c r="H3459" s="238"/>
    </row>
    <row r="3460" spans="8:8" x14ac:dyDescent="0.2">
      <c r="H3460" s="238"/>
    </row>
    <row r="3461" spans="8:8" x14ac:dyDescent="0.2">
      <c r="H3461" s="238"/>
    </row>
    <row r="3462" spans="8:8" x14ac:dyDescent="0.2">
      <c r="H3462" s="238"/>
    </row>
    <row r="3463" spans="8:8" x14ac:dyDescent="0.2">
      <c r="H3463" s="238"/>
    </row>
    <row r="3464" spans="8:8" x14ac:dyDescent="0.2">
      <c r="H3464" s="238"/>
    </row>
    <row r="3465" spans="8:8" x14ac:dyDescent="0.2">
      <c r="H3465" s="238"/>
    </row>
    <row r="3466" spans="8:8" x14ac:dyDescent="0.2">
      <c r="H3466" s="238"/>
    </row>
    <row r="3467" spans="8:8" x14ac:dyDescent="0.2">
      <c r="H3467" s="238"/>
    </row>
    <row r="3468" spans="8:8" x14ac:dyDescent="0.2">
      <c r="H3468" s="238"/>
    </row>
    <row r="3469" spans="8:8" x14ac:dyDescent="0.2">
      <c r="H3469" s="238"/>
    </row>
    <row r="3470" spans="8:8" x14ac:dyDescent="0.2">
      <c r="H3470" s="238"/>
    </row>
    <row r="3471" spans="8:8" x14ac:dyDescent="0.2">
      <c r="H3471" s="238"/>
    </row>
    <row r="3472" spans="8:8" x14ac:dyDescent="0.2">
      <c r="H3472" s="238"/>
    </row>
    <row r="3473" spans="8:8" x14ac:dyDescent="0.2">
      <c r="H3473" s="238"/>
    </row>
    <row r="3474" spans="8:8" x14ac:dyDescent="0.2">
      <c r="H3474" s="238"/>
    </row>
    <row r="3475" spans="8:8" x14ac:dyDescent="0.2">
      <c r="H3475" s="238"/>
    </row>
    <row r="3476" spans="8:8" x14ac:dyDescent="0.2">
      <c r="H3476" s="238"/>
    </row>
    <row r="3477" spans="8:8" x14ac:dyDescent="0.2">
      <c r="H3477" s="238"/>
    </row>
    <row r="3478" spans="8:8" x14ac:dyDescent="0.2">
      <c r="H3478" s="238"/>
    </row>
    <row r="3479" spans="8:8" x14ac:dyDescent="0.2">
      <c r="H3479" s="238"/>
    </row>
    <row r="3480" spans="8:8" x14ac:dyDescent="0.2">
      <c r="H3480" s="238"/>
    </row>
    <row r="3481" spans="8:8" x14ac:dyDescent="0.2">
      <c r="H3481" s="238"/>
    </row>
    <row r="3482" spans="8:8" x14ac:dyDescent="0.2">
      <c r="H3482" s="238"/>
    </row>
    <row r="3483" spans="8:8" x14ac:dyDescent="0.2">
      <c r="H3483" s="238"/>
    </row>
    <row r="3484" spans="8:8" x14ac:dyDescent="0.2">
      <c r="H3484" s="238"/>
    </row>
    <row r="3485" spans="8:8" x14ac:dyDescent="0.2">
      <c r="H3485" s="238"/>
    </row>
    <row r="3486" spans="8:8" x14ac:dyDescent="0.2">
      <c r="H3486" s="238"/>
    </row>
    <row r="3487" spans="8:8" x14ac:dyDescent="0.2">
      <c r="H3487" s="238"/>
    </row>
    <row r="3488" spans="8:8" x14ac:dyDescent="0.2">
      <c r="H3488" s="238"/>
    </row>
    <row r="3489" spans="8:8" x14ac:dyDescent="0.2">
      <c r="H3489" s="238"/>
    </row>
    <row r="3490" spans="8:8" x14ac:dyDescent="0.2">
      <c r="H3490" s="238"/>
    </row>
    <row r="3491" spans="8:8" x14ac:dyDescent="0.2">
      <c r="H3491" s="238"/>
    </row>
    <row r="3492" spans="8:8" x14ac:dyDescent="0.2">
      <c r="H3492" s="238"/>
    </row>
    <row r="3493" spans="8:8" x14ac:dyDescent="0.2">
      <c r="H3493" s="238"/>
    </row>
    <row r="3494" spans="8:8" x14ac:dyDescent="0.2">
      <c r="H3494" s="238"/>
    </row>
    <row r="3495" spans="8:8" x14ac:dyDescent="0.2">
      <c r="H3495" s="238"/>
    </row>
    <row r="3496" spans="8:8" x14ac:dyDescent="0.2">
      <c r="H3496" s="238"/>
    </row>
    <row r="3497" spans="8:8" x14ac:dyDescent="0.2">
      <c r="H3497" s="238"/>
    </row>
    <row r="3498" spans="8:8" x14ac:dyDescent="0.2">
      <c r="H3498" s="238"/>
    </row>
    <row r="3499" spans="8:8" x14ac:dyDescent="0.2">
      <c r="H3499" s="238"/>
    </row>
    <row r="3500" spans="8:8" x14ac:dyDescent="0.2">
      <c r="H3500" s="238"/>
    </row>
    <row r="3501" spans="8:8" x14ac:dyDescent="0.2">
      <c r="H3501" s="238"/>
    </row>
    <row r="3502" spans="8:8" x14ac:dyDescent="0.2">
      <c r="H3502" s="238"/>
    </row>
    <row r="3503" spans="8:8" x14ac:dyDescent="0.2">
      <c r="H3503" s="238"/>
    </row>
    <row r="3504" spans="8:8" x14ac:dyDescent="0.2">
      <c r="H3504" s="238"/>
    </row>
    <row r="3505" spans="8:8" x14ac:dyDescent="0.2">
      <c r="H3505" s="238"/>
    </row>
    <row r="3506" spans="8:8" x14ac:dyDescent="0.2">
      <c r="H3506" s="238"/>
    </row>
    <row r="3507" spans="8:8" x14ac:dyDescent="0.2">
      <c r="H3507" s="238"/>
    </row>
    <row r="3508" spans="8:8" x14ac:dyDescent="0.2">
      <c r="H3508" s="238"/>
    </row>
    <row r="3509" spans="8:8" x14ac:dyDescent="0.2">
      <c r="H3509" s="238"/>
    </row>
    <row r="3510" spans="8:8" x14ac:dyDescent="0.2">
      <c r="H3510" s="238"/>
    </row>
    <row r="3511" spans="8:8" x14ac:dyDescent="0.2">
      <c r="H3511" s="238"/>
    </row>
    <row r="3512" spans="8:8" x14ac:dyDescent="0.2">
      <c r="H3512" s="238"/>
    </row>
    <row r="3513" spans="8:8" x14ac:dyDescent="0.2">
      <c r="H3513" s="238"/>
    </row>
    <row r="3514" spans="8:8" x14ac:dyDescent="0.2">
      <c r="H3514" s="238"/>
    </row>
    <row r="3515" spans="8:8" x14ac:dyDescent="0.2">
      <c r="H3515" s="238"/>
    </row>
    <row r="3516" spans="8:8" x14ac:dyDescent="0.2">
      <c r="H3516" s="238"/>
    </row>
    <row r="3517" spans="8:8" x14ac:dyDescent="0.2">
      <c r="H3517" s="238"/>
    </row>
    <row r="3518" spans="8:8" x14ac:dyDescent="0.2">
      <c r="H3518" s="238"/>
    </row>
    <row r="3519" spans="8:8" x14ac:dyDescent="0.2">
      <c r="H3519" s="238"/>
    </row>
    <row r="3520" spans="8:8" x14ac:dyDescent="0.2">
      <c r="H3520" s="238"/>
    </row>
    <row r="3521" spans="8:8" x14ac:dyDescent="0.2">
      <c r="H3521" s="238"/>
    </row>
    <row r="3522" spans="8:8" x14ac:dyDescent="0.2">
      <c r="H3522" s="238"/>
    </row>
    <row r="3523" spans="8:8" x14ac:dyDescent="0.2">
      <c r="H3523" s="238"/>
    </row>
    <row r="3524" spans="8:8" x14ac:dyDescent="0.2">
      <c r="H3524" s="238"/>
    </row>
    <row r="3525" spans="8:8" x14ac:dyDescent="0.2">
      <c r="H3525" s="238"/>
    </row>
    <row r="3526" spans="8:8" x14ac:dyDescent="0.2">
      <c r="H3526" s="238"/>
    </row>
    <row r="3527" spans="8:8" x14ac:dyDescent="0.2">
      <c r="H3527" s="238"/>
    </row>
    <row r="3528" spans="8:8" x14ac:dyDescent="0.2">
      <c r="H3528" s="238"/>
    </row>
    <row r="3529" spans="8:8" x14ac:dyDescent="0.2">
      <c r="H3529" s="238"/>
    </row>
    <row r="3530" spans="8:8" x14ac:dyDescent="0.2">
      <c r="H3530" s="238"/>
    </row>
    <row r="3531" spans="8:8" x14ac:dyDescent="0.2">
      <c r="H3531" s="238"/>
    </row>
    <row r="3532" spans="8:8" x14ac:dyDescent="0.2">
      <c r="H3532" s="238"/>
    </row>
    <row r="3533" spans="8:8" x14ac:dyDescent="0.2">
      <c r="H3533" s="238"/>
    </row>
    <row r="3534" spans="8:8" x14ac:dyDescent="0.2">
      <c r="H3534" s="238"/>
    </row>
    <row r="3535" spans="8:8" x14ac:dyDescent="0.2">
      <c r="H3535" s="238"/>
    </row>
    <row r="3536" spans="8:8" x14ac:dyDescent="0.2">
      <c r="H3536" s="238"/>
    </row>
    <row r="3537" spans="8:8" x14ac:dyDescent="0.2">
      <c r="H3537" s="238"/>
    </row>
    <row r="3538" spans="8:8" x14ac:dyDescent="0.2">
      <c r="H3538" s="238"/>
    </row>
    <row r="3539" spans="8:8" x14ac:dyDescent="0.2">
      <c r="H3539" s="238"/>
    </row>
    <row r="3540" spans="8:8" x14ac:dyDescent="0.2">
      <c r="H3540" s="238"/>
    </row>
    <row r="3541" spans="8:8" x14ac:dyDescent="0.2">
      <c r="H3541" s="238"/>
    </row>
    <row r="3542" spans="8:8" x14ac:dyDescent="0.2">
      <c r="H3542" s="238"/>
    </row>
    <row r="3543" spans="8:8" x14ac:dyDescent="0.2">
      <c r="H3543" s="238"/>
    </row>
    <row r="3544" spans="8:8" x14ac:dyDescent="0.2">
      <c r="H3544" s="238"/>
    </row>
    <row r="3545" spans="8:8" x14ac:dyDescent="0.2">
      <c r="H3545" s="238"/>
    </row>
    <row r="3546" spans="8:8" x14ac:dyDescent="0.2">
      <c r="H3546" s="238"/>
    </row>
    <row r="3547" spans="8:8" x14ac:dyDescent="0.2">
      <c r="H3547" s="238"/>
    </row>
    <row r="3548" spans="8:8" x14ac:dyDescent="0.2">
      <c r="H3548" s="238"/>
    </row>
    <row r="3549" spans="8:8" x14ac:dyDescent="0.2">
      <c r="H3549" s="238"/>
    </row>
    <row r="3550" spans="8:8" x14ac:dyDescent="0.2">
      <c r="H3550" s="238"/>
    </row>
    <row r="3551" spans="8:8" x14ac:dyDescent="0.2">
      <c r="H3551" s="238"/>
    </row>
    <row r="3552" spans="8:8" x14ac:dyDescent="0.2">
      <c r="H3552" s="238"/>
    </row>
    <row r="3553" spans="8:8" x14ac:dyDescent="0.2">
      <c r="H3553" s="238"/>
    </row>
    <row r="3554" spans="8:8" x14ac:dyDescent="0.2">
      <c r="H3554" s="238"/>
    </row>
    <row r="3555" spans="8:8" x14ac:dyDescent="0.2">
      <c r="H3555" s="238"/>
    </row>
    <row r="3556" spans="8:8" x14ac:dyDescent="0.2">
      <c r="H3556" s="238"/>
    </row>
    <row r="3557" spans="8:8" x14ac:dyDescent="0.2">
      <c r="H3557" s="238"/>
    </row>
    <row r="3558" spans="8:8" x14ac:dyDescent="0.2">
      <c r="H3558" s="238"/>
    </row>
    <row r="3559" spans="8:8" x14ac:dyDescent="0.2">
      <c r="H3559" s="238"/>
    </row>
    <row r="3560" spans="8:8" x14ac:dyDescent="0.2">
      <c r="H3560" s="238"/>
    </row>
    <row r="3561" spans="8:8" x14ac:dyDescent="0.2">
      <c r="H3561" s="238"/>
    </row>
    <row r="3562" spans="8:8" x14ac:dyDescent="0.2">
      <c r="H3562" s="238"/>
    </row>
    <row r="3563" spans="8:8" x14ac:dyDescent="0.2">
      <c r="H3563" s="238"/>
    </row>
    <row r="3564" spans="8:8" x14ac:dyDescent="0.2">
      <c r="H3564" s="238"/>
    </row>
    <row r="3565" spans="8:8" x14ac:dyDescent="0.2">
      <c r="H3565" s="238"/>
    </row>
    <row r="3566" spans="8:8" x14ac:dyDescent="0.2">
      <c r="H3566" s="238"/>
    </row>
    <row r="3567" spans="8:8" x14ac:dyDescent="0.2">
      <c r="H3567" s="238"/>
    </row>
    <row r="3568" spans="8:8" x14ac:dyDescent="0.2">
      <c r="H3568" s="238"/>
    </row>
    <row r="3569" spans="8:8" x14ac:dyDescent="0.2">
      <c r="H3569" s="238"/>
    </row>
    <row r="3570" spans="8:8" x14ac:dyDescent="0.2">
      <c r="H3570" s="238"/>
    </row>
    <row r="3571" spans="8:8" x14ac:dyDescent="0.2">
      <c r="H3571" s="238"/>
    </row>
    <row r="3572" spans="8:8" x14ac:dyDescent="0.2">
      <c r="H3572" s="238"/>
    </row>
    <row r="3573" spans="8:8" x14ac:dyDescent="0.2">
      <c r="H3573" s="238"/>
    </row>
    <row r="3574" spans="8:8" x14ac:dyDescent="0.2">
      <c r="H3574" s="238"/>
    </row>
    <row r="3575" spans="8:8" x14ac:dyDescent="0.2">
      <c r="H3575" s="238"/>
    </row>
    <row r="3576" spans="8:8" x14ac:dyDescent="0.2">
      <c r="H3576" s="238"/>
    </row>
    <row r="3577" spans="8:8" x14ac:dyDescent="0.2">
      <c r="H3577" s="238"/>
    </row>
    <row r="3578" spans="8:8" x14ac:dyDescent="0.2">
      <c r="H3578" s="238"/>
    </row>
    <row r="3579" spans="8:8" x14ac:dyDescent="0.2">
      <c r="H3579" s="238"/>
    </row>
    <row r="3580" spans="8:8" x14ac:dyDescent="0.2">
      <c r="H3580" s="238"/>
    </row>
    <row r="3581" spans="8:8" x14ac:dyDescent="0.2">
      <c r="H3581" s="238"/>
    </row>
    <row r="3582" spans="8:8" x14ac:dyDescent="0.2">
      <c r="H3582" s="238"/>
    </row>
    <row r="3583" spans="8:8" x14ac:dyDescent="0.2">
      <c r="H3583" s="238"/>
    </row>
    <row r="3584" spans="8:8" x14ac:dyDescent="0.2">
      <c r="H3584" s="238"/>
    </row>
    <row r="3585" spans="8:8" x14ac:dyDescent="0.2">
      <c r="H3585" s="238"/>
    </row>
    <row r="3586" spans="8:8" x14ac:dyDescent="0.2">
      <c r="H3586" s="238"/>
    </row>
    <row r="3587" spans="8:8" x14ac:dyDescent="0.2">
      <c r="H3587" s="238"/>
    </row>
    <row r="3588" spans="8:8" x14ac:dyDescent="0.2">
      <c r="H3588" s="238"/>
    </row>
    <row r="3589" spans="8:8" x14ac:dyDescent="0.2">
      <c r="H3589" s="238"/>
    </row>
    <row r="3590" spans="8:8" x14ac:dyDescent="0.2">
      <c r="H3590" s="238"/>
    </row>
    <row r="3591" spans="8:8" x14ac:dyDescent="0.2">
      <c r="H3591" s="238"/>
    </row>
    <row r="3592" spans="8:8" x14ac:dyDescent="0.2">
      <c r="H3592" s="238"/>
    </row>
    <row r="3593" spans="8:8" x14ac:dyDescent="0.2">
      <c r="H3593" s="238"/>
    </row>
    <row r="3594" spans="8:8" x14ac:dyDescent="0.2">
      <c r="H3594" s="238"/>
    </row>
    <row r="3595" spans="8:8" x14ac:dyDescent="0.2">
      <c r="H3595" s="238"/>
    </row>
    <row r="3596" spans="8:8" x14ac:dyDescent="0.2">
      <c r="H3596" s="238"/>
    </row>
    <row r="3597" spans="8:8" x14ac:dyDescent="0.2">
      <c r="H3597" s="238"/>
    </row>
    <row r="3598" spans="8:8" x14ac:dyDescent="0.2">
      <c r="H3598" s="238"/>
    </row>
    <row r="3599" spans="8:8" x14ac:dyDescent="0.2">
      <c r="H3599" s="238"/>
    </row>
    <row r="3600" spans="8:8" x14ac:dyDescent="0.2">
      <c r="H3600" s="238"/>
    </row>
    <row r="3601" spans="8:8" x14ac:dyDescent="0.2">
      <c r="H3601" s="238"/>
    </row>
    <row r="3602" spans="8:8" x14ac:dyDescent="0.2">
      <c r="H3602" s="238"/>
    </row>
    <row r="3603" spans="8:8" x14ac:dyDescent="0.2">
      <c r="H3603" s="238"/>
    </row>
    <row r="3604" spans="8:8" x14ac:dyDescent="0.2">
      <c r="H3604" s="238"/>
    </row>
    <row r="3605" spans="8:8" x14ac:dyDescent="0.2">
      <c r="H3605" s="238"/>
    </row>
    <row r="3606" spans="8:8" x14ac:dyDescent="0.2">
      <c r="H3606" s="238"/>
    </row>
    <row r="3607" spans="8:8" x14ac:dyDescent="0.2">
      <c r="H3607" s="238"/>
    </row>
    <row r="3608" spans="8:8" x14ac:dyDescent="0.2">
      <c r="H3608" s="238"/>
    </row>
    <row r="3609" spans="8:8" x14ac:dyDescent="0.2">
      <c r="H3609" s="238"/>
    </row>
    <row r="3610" spans="8:8" x14ac:dyDescent="0.2">
      <c r="H3610" s="238"/>
    </row>
    <row r="3611" spans="8:8" x14ac:dyDescent="0.2">
      <c r="H3611" s="238"/>
    </row>
    <row r="3612" spans="8:8" x14ac:dyDescent="0.2">
      <c r="H3612" s="238"/>
    </row>
    <row r="3613" spans="8:8" x14ac:dyDescent="0.2">
      <c r="H3613" s="238"/>
    </row>
    <row r="3614" spans="8:8" x14ac:dyDescent="0.2">
      <c r="H3614" s="238"/>
    </row>
    <row r="3615" spans="8:8" x14ac:dyDescent="0.2">
      <c r="H3615" s="238"/>
    </row>
    <row r="3616" spans="8:8" x14ac:dyDescent="0.2">
      <c r="H3616" s="238"/>
    </row>
    <row r="3617" spans="8:8" x14ac:dyDescent="0.2">
      <c r="H3617" s="238"/>
    </row>
    <row r="3618" spans="8:8" x14ac:dyDescent="0.2">
      <c r="H3618" s="238"/>
    </row>
    <row r="3619" spans="8:8" x14ac:dyDescent="0.2">
      <c r="H3619" s="238"/>
    </row>
    <row r="3620" spans="8:8" x14ac:dyDescent="0.2">
      <c r="H3620" s="238"/>
    </row>
    <row r="3621" spans="8:8" x14ac:dyDescent="0.2">
      <c r="H3621" s="238"/>
    </row>
    <row r="3622" spans="8:8" x14ac:dyDescent="0.2">
      <c r="H3622" s="238"/>
    </row>
    <row r="3623" spans="8:8" x14ac:dyDescent="0.2">
      <c r="H3623" s="238"/>
    </row>
    <row r="3624" spans="8:8" x14ac:dyDescent="0.2">
      <c r="H3624" s="238"/>
    </row>
    <row r="3625" spans="8:8" x14ac:dyDescent="0.2">
      <c r="H3625" s="238"/>
    </row>
    <row r="3626" spans="8:8" x14ac:dyDescent="0.2">
      <c r="H3626" s="238"/>
    </row>
    <row r="3627" spans="8:8" x14ac:dyDescent="0.2">
      <c r="H3627" s="238"/>
    </row>
    <row r="3628" spans="8:8" x14ac:dyDescent="0.2">
      <c r="H3628" s="238"/>
    </row>
    <row r="3629" spans="8:8" x14ac:dyDescent="0.2">
      <c r="H3629" s="238"/>
    </row>
    <row r="3630" spans="8:8" x14ac:dyDescent="0.2">
      <c r="H3630" s="238"/>
    </row>
    <row r="3631" spans="8:8" x14ac:dyDescent="0.2">
      <c r="H3631" s="238"/>
    </row>
    <row r="3632" spans="8:8" x14ac:dyDescent="0.2">
      <c r="H3632" s="238"/>
    </row>
    <row r="3633" spans="8:8" x14ac:dyDescent="0.2">
      <c r="H3633" s="238"/>
    </row>
    <row r="3634" spans="8:8" x14ac:dyDescent="0.2">
      <c r="H3634" s="238"/>
    </row>
    <row r="3635" spans="8:8" x14ac:dyDescent="0.2">
      <c r="H3635" s="238"/>
    </row>
    <row r="3636" spans="8:8" x14ac:dyDescent="0.2">
      <c r="H3636" s="238"/>
    </row>
    <row r="3637" spans="8:8" x14ac:dyDescent="0.2">
      <c r="H3637" s="238"/>
    </row>
    <row r="3638" spans="8:8" x14ac:dyDescent="0.2">
      <c r="H3638" s="238"/>
    </row>
    <row r="3639" spans="8:8" x14ac:dyDescent="0.2">
      <c r="H3639" s="238"/>
    </row>
    <row r="3640" spans="8:8" x14ac:dyDescent="0.2">
      <c r="H3640" s="238"/>
    </row>
    <row r="3641" spans="8:8" x14ac:dyDescent="0.2">
      <c r="H3641" s="238"/>
    </row>
    <row r="3642" spans="8:8" x14ac:dyDescent="0.2">
      <c r="H3642" s="238"/>
    </row>
    <row r="3643" spans="8:8" x14ac:dyDescent="0.2">
      <c r="H3643" s="238"/>
    </row>
    <row r="3644" spans="8:8" x14ac:dyDescent="0.2">
      <c r="H3644" s="238"/>
    </row>
    <row r="3645" spans="8:8" x14ac:dyDescent="0.2">
      <c r="H3645" s="238"/>
    </row>
    <row r="3646" spans="8:8" x14ac:dyDescent="0.2">
      <c r="H3646" s="238"/>
    </row>
    <row r="3647" spans="8:8" x14ac:dyDescent="0.2">
      <c r="H3647" s="238"/>
    </row>
    <row r="3648" spans="8:8" x14ac:dyDescent="0.2">
      <c r="H3648" s="238"/>
    </row>
    <row r="3649" spans="8:8" x14ac:dyDescent="0.2">
      <c r="H3649" s="238"/>
    </row>
    <row r="3650" spans="8:8" x14ac:dyDescent="0.2">
      <c r="H3650" s="238"/>
    </row>
    <row r="3651" spans="8:8" x14ac:dyDescent="0.2">
      <c r="H3651" s="238"/>
    </row>
    <row r="3652" spans="8:8" x14ac:dyDescent="0.2">
      <c r="H3652" s="238"/>
    </row>
    <row r="3653" spans="8:8" x14ac:dyDescent="0.2">
      <c r="H3653" s="238"/>
    </row>
    <row r="3654" spans="8:8" x14ac:dyDescent="0.2">
      <c r="H3654" s="238"/>
    </row>
    <row r="3655" spans="8:8" x14ac:dyDescent="0.2">
      <c r="H3655" s="238"/>
    </row>
    <row r="3656" spans="8:8" x14ac:dyDescent="0.2">
      <c r="H3656" s="238"/>
    </row>
    <row r="3657" spans="8:8" x14ac:dyDescent="0.2">
      <c r="H3657" s="238"/>
    </row>
    <row r="3658" spans="8:8" x14ac:dyDescent="0.2">
      <c r="H3658" s="238"/>
    </row>
    <row r="3659" spans="8:8" x14ac:dyDescent="0.2">
      <c r="H3659" s="238"/>
    </row>
    <row r="3660" spans="8:8" x14ac:dyDescent="0.2">
      <c r="H3660" s="238"/>
    </row>
    <row r="3661" spans="8:8" x14ac:dyDescent="0.2">
      <c r="H3661" s="238"/>
    </row>
    <row r="3662" spans="8:8" x14ac:dyDescent="0.2">
      <c r="H3662" s="238"/>
    </row>
    <row r="3663" spans="8:8" x14ac:dyDescent="0.2">
      <c r="H3663" s="238"/>
    </row>
    <row r="3664" spans="8:8" x14ac:dyDescent="0.2">
      <c r="H3664" s="238"/>
    </row>
    <row r="3665" spans="8:8" x14ac:dyDescent="0.2">
      <c r="H3665" s="238"/>
    </row>
    <row r="3666" spans="8:8" x14ac:dyDescent="0.2">
      <c r="H3666" s="238"/>
    </row>
    <row r="3667" spans="8:8" x14ac:dyDescent="0.2">
      <c r="H3667" s="238"/>
    </row>
    <row r="3668" spans="8:8" x14ac:dyDescent="0.2">
      <c r="H3668" s="238"/>
    </row>
    <row r="3669" spans="8:8" x14ac:dyDescent="0.2">
      <c r="H3669" s="238"/>
    </row>
    <row r="3670" spans="8:8" x14ac:dyDescent="0.2">
      <c r="H3670" s="238"/>
    </row>
    <row r="3671" spans="8:8" x14ac:dyDescent="0.2">
      <c r="H3671" s="238"/>
    </row>
    <row r="3672" spans="8:8" x14ac:dyDescent="0.2">
      <c r="H3672" s="238"/>
    </row>
    <row r="3673" spans="8:8" x14ac:dyDescent="0.2">
      <c r="H3673" s="238"/>
    </row>
    <row r="3674" spans="8:8" x14ac:dyDescent="0.2">
      <c r="H3674" s="238"/>
    </row>
    <row r="3675" spans="8:8" x14ac:dyDescent="0.2">
      <c r="H3675" s="238"/>
    </row>
    <row r="3676" spans="8:8" x14ac:dyDescent="0.2">
      <c r="H3676" s="238"/>
    </row>
    <row r="3677" spans="8:8" x14ac:dyDescent="0.2">
      <c r="H3677" s="238"/>
    </row>
    <row r="3678" spans="8:8" x14ac:dyDescent="0.2">
      <c r="H3678" s="238"/>
    </row>
    <row r="3679" spans="8:8" x14ac:dyDescent="0.2">
      <c r="H3679" s="238"/>
    </row>
    <row r="3680" spans="8:8" x14ac:dyDescent="0.2">
      <c r="H3680" s="238"/>
    </row>
    <row r="3681" spans="8:8" x14ac:dyDescent="0.2">
      <c r="H3681" s="238"/>
    </row>
    <row r="3682" spans="8:8" x14ac:dyDescent="0.2">
      <c r="H3682" s="238"/>
    </row>
    <row r="3683" spans="8:8" x14ac:dyDescent="0.2">
      <c r="H3683" s="238"/>
    </row>
    <row r="3684" spans="8:8" x14ac:dyDescent="0.2">
      <c r="H3684" s="238"/>
    </row>
    <row r="3685" spans="8:8" x14ac:dyDescent="0.2">
      <c r="H3685" s="238"/>
    </row>
    <row r="3686" spans="8:8" x14ac:dyDescent="0.2">
      <c r="H3686" s="238"/>
    </row>
    <row r="3687" spans="8:8" x14ac:dyDescent="0.2">
      <c r="H3687" s="238"/>
    </row>
    <row r="3688" spans="8:8" x14ac:dyDescent="0.2">
      <c r="H3688" s="238"/>
    </row>
    <row r="3689" spans="8:8" x14ac:dyDescent="0.2">
      <c r="H3689" s="238"/>
    </row>
    <row r="3690" spans="8:8" x14ac:dyDescent="0.2">
      <c r="H3690" s="238"/>
    </row>
    <row r="3691" spans="8:8" x14ac:dyDescent="0.2">
      <c r="H3691" s="238"/>
    </row>
    <row r="3692" spans="8:8" x14ac:dyDescent="0.2">
      <c r="H3692" s="238"/>
    </row>
    <row r="3693" spans="8:8" x14ac:dyDescent="0.2">
      <c r="H3693" s="238"/>
    </row>
    <row r="3694" spans="8:8" x14ac:dyDescent="0.2">
      <c r="H3694" s="238"/>
    </row>
    <row r="3695" spans="8:8" x14ac:dyDescent="0.2">
      <c r="H3695" s="238"/>
    </row>
    <row r="3696" spans="8:8" x14ac:dyDescent="0.2">
      <c r="H3696" s="238"/>
    </row>
    <row r="3697" spans="8:8" x14ac:dyDescent="0.2">
      <c r="H3697" s="238"/>
    </row>
    <row r="3698" spans="8:8" x14ac:dyDescent="0.2">
      <c r="H3698" s="238"/>
    </row>
    <row r="3699" spans="8:8" x14ac:dyDescent="0.2">
      <c r="H3699" s="238"/>
    </row>
    <row r="3700" spans="8:8" x14ac:dyDescent="0.2">
      <c r="H3700" s="238"/>
    </row>
    <row r="3701" spans="8:8" x14ac:dyDescent="0.2">
      <c r="H3701" s="238"/>
    </row>
    <row r="3702" spans="8:8" x14ac:dyDescent="0.2">
      <c r="H3702" s="238"/>
    </row>
    <row r="3703" spans="8:8" x14ac:dyDescent="0.2">
      <c r="H3703" s="238"/>
    </row>
    <row r="3704" spans="8:8" x14ac:dyDescent="0.2">
      <c r="H3704" s="238"/>
    </row>
    <row r="3705" spans="8:8" x14ac:dyDescent="0.2">
      <c r="H3705" s="238"/>
    </row>
    <row r="3706" spans="8:8" x14ac:dyDescent="0.2">
      <c r="H3706" s="238"/>
    </row>
    <row r="3707" spans="8:8" x14ac:dyDescent="0.2">
      <c r="H3707" s="238"/>
    </row>
    <row r="3708" spans="8:8" x14ac:dyDescent="0.2">
      <c r="H3708" s="238"/>
    </row>
    <row r="3709" spans="8:8" x14ac:dyDescent="0.2">
      <c r="H3709" s="238"/>
    </row>
    <row r="3710" spans="8:8" x14ac:dyDescent="0.2">
      <c r="H3710" s="238"/>
    </row>
    <row r="3711" spans="8:8" x14ac:dyDescent="0.2">
      <c r="H3711" s="238"/>
    </row>
    <row r="3712" spans="8:8" x14ac:dyDescent="0.2">
      <c r="H3712" s="238"/>
    </row>
    <row r="3713" spans="8:8" x14ac:dyDescent="0.2">
      <c r="H3713" s="238"/>
    </row>
    <row r="3714" spans="8:8" x14ac:dyDescent="0.2">
      <c r="H3714" s="238"/>
    </row>
    <row r="3715" spans="8:8" x14ac:dyDescent="0.2">
      <c r="H3715" s="238"/>
    </row>
    <row r="3716" spans="8:8" x14ac:dyDescent="0.2">
      <c r="H3716" s="238"/>
    </row>
    <row r="3717" spans="8:8" x14ac:dyDescent="0.2">
      <c r="H3717" s="238"/>
    </row>
    <row r="3718" spans="8:8" x14ac:dyDescent="0.2">
      <c r="H3718" s="238"/>
    </row>
    <row r="3719" spans="8:8" x14ac:dyDescent="0.2">
      <c r="H3719" s="238"/>
    </row>
    <row r="3720" spans="8:8" x14ac:dyDescent="0.2">
      <c r="H3720" s="238"/>
    </row>
    <row r="3721" spans="8:8" x14ac:dyDescent="0.2">
      <c r="H3721" s="238"/>
    </row>
    <row r="3722" spans="8:8" x14ac:dyDescent="0.2">
      <c r="H3722" s="238"/>
    </row>
    <row r="3723" spans="8:8" x14ac:dyDescent="0.2">
      <c r="H3723" s="238"/>
    </row>
    <row r="3724" spans="8:8" x14ac:dyDescent="0.2">
      <c r="H3724" s="238"/>
    </row>
    <row r="3725" spans="8:8" x14ac:dyDescent="0.2">
      <c r="H3725" s="238"/>
    </row>
    <row r="3726" spans="8:8" x14ac:dyDescent="0.2">
      <c r="H3726" s="238"/>
    </row>
    <row r="3727" spans="8:8" x14ac:dyDescent="0.2">
      <c r="H3727" s="238"/>
    </row>
    <row r="3728" spans="8:8" x14ac:dyDescent="0.2">
      <c r="H3728" s="238"/>
    </row>
    <row r="3729" spans="8:8" x14ac:dyDescent="0.2">
      <c r="H3729" s="238"/>
    </row>
    <row r="3730" spans="8:8" x14ac:dyDescent="0.2">
      <c r="H3730" s="238"/>
    </row>
    <row r="3731" spans="8:8" x14ac:dyDescent="0.2">
      <c r="H3731" s="238"/>
    </row>
    <row r="3732" spans="8:8" x14ac:dyDescent="0.2">
      <c r="H3732" s="238"/>
    </row>
    <row r="3733" spans="8:8" x14ac:dyDescent="0.2">
      <c r="H3733" s="238"/>
    </row>
    <row r="3734" spans="8:8" x14ac:dyDescent="0.2">
      <c r="H3734" s="238"/>
    </row>
    <row r="3735" spans="8:8" x14ac:dyDescent="0.2">
      <c r="H3735" s="238"/>
    </row>
    <row r="3736" spans="8:8" x14ac:dyDescent="0.2">
      <c r="H3736" s="238"/>
    </row>
    <row r="3737" spans="8:8" x14ac:dyDescent="0.2">
      <c r="H3737" s="238"/>
    </row>
    <row r="3738" spans="8:8" x14ac:dyDescent="0.2">
      <c r="H3738" s="238"/>
    </row>
    <row r="3739" spans="8:8" x14ac:dyDescent="0.2">
      <c r="H3739" s="238"/>
    </row>
    <row r="3740" spans="8:8" x14ac:dyDescent="0.2">
      <c r="H3740" s="238"/>
    </row>
    <row r="3741" spans="8:8" x14ac:dyDescent="0.2">
      <c r="H3741" s="238"/>
    </row>
    <row r="3742" spans="8:8" x14ac:dyDescent="0.2">
      <c r="H3742" s="238"/>
    </row>
    <row r="3743" spans="8:8" x14ac:dyDescent="0.2">
      <c r="H3743" s="238"/>
    </row>
    <row r="3744" spans="8:8" x14ac:dyDescent="0.2">
      <c r="H3744" s="238"/>
    </row>
    <row r="3745" spans="8:8" x14ac:dyDescent="0.2">
      <c r="H3745" s="238"/>
    </row>
    <row r="3746" spans="8:8" x14ac:dyDescent="0.2">
      <c r="H3746" s="238"/>
    </row>
    <row r="3747" spans="8:8" x14ac:dyDescent="0.2">
      <c r="H3747" s="238"/>
    </row>
    <row r="3748" spans="8:8" x14ac:dyDescent="0.2">
      <c r="H3748" s="238"/>
    </row>
    <row r="3749" spans="8:8" x14ac:dyDescent="0.2">
      <c r="H3749" s="238"/>
    </row>
    <row r="3750" spans="8:8" x14ac:dyDescent="0.2">
      <c r="H3750" s="238"/>
    </row>
    <row r="3751" spans="8:8" x14ac:dyDescent="0.2">
      <c r="H3751" s="238"/>
    </row>
    <row r="3752" spans="8:8" x14ac:dyDescent="0.2">
      <c r="H3752" s="238"/>
    </row>
    <row r="3753" spans="8:8" x14ac:dyDescent="0.2">
      <c r="H3753" s="238"/>
    </row>
    <row r="3754" spans="8:8" x14ac:dyDescent="0.2">
      <c r="H3754" s="238"/>
    </row>
    <row r="3755" spans="8:8" x14ac:dyDescent="0.2">
      <c r="H3755" s="238"/>
    </row>
    <row r="3756" spans="8:8" x14ac:dyDescent="0.2">
      <c r="H3756" s="238"/>
    </row>
    <row r="3757" spans="8:8" x14ac:dyDescent="0.2">
      <c r="H3757" s="238"/>
    </row>
    <row r="3758" spans="8:8" x14ac:dyDescent="0.2">
      <c r="H3758" s="238"/>
    </row>
    <row r="3759" spans="8:8" x14ac:dyDescent="0.2">
      <c r="H3759" s="238"/>
    </row>
    <row r="3760" spans="8:8" x14ac:dyDescent="0.2">
      <c r="H3760" s="238"/>
    </row>
    <row r="3761" spans="8:8" x14ac:dyDescent="0.2">
      <c r="H3761" s="238"/>
    </row>
    <row r="3762" spans="8:8" x14ac:dyDescent="0.2">
      <c r="H3762" s="238"/>
    </row>
    <row r="3763" spans="8:8" x14ac:dyDescent="0.2">
      <c r="H3763" s="238"/>
    </row>
    <row r="3764" spans="8:8" x14ac:dyDescent="0.2">
      <c r="H3764" s="238"/>
    </row>
    <row r="3765" spans="8:8" x14ac:dyDescent="0.2">
      <c r="H3765" s="238"/>
    </row>
    <row r="3766" spans="8:8" x14ac:dyDescent="0.2">
      <c r="H3766" s="238"/>
    </row>
    <row r="3767" spans="8:8" x14ac:dyDescent="0.2">
      <c r="H3767" s="238"/>
    </row>
    <row r="3768" spans="8:8" x14ac:dyDescent="0.2">
      <c r="H3768" s="238"/>
    </row>
    <row r="3769" spans="8:8" x14ac:dyDescent="0.2">
      <c r="H3769" s="238"/>
    </row>
    <row r="3770" spans="8:8" x14ac:dyDescent="0.2">
      <c r="H3770" s="238"/>
    </row>
    <row r="3771" spans="8:8" x14ac:dyDescent="0.2">
      <c r="H3771" s="238"/>
    </row>
    <row r="3772" spans="8:8" x14ac:dyDescent="0.2">
      <c r="H3772" s="238"/>
    </row>
    <row r="3773" spans="8:8" x14ac:dyDescent="0.2">
      <c r="H3773" s="238"/>
    </row>
    <row r="3774" spans="8:8" x14ac:dyDescent="0.2">
      <c r="H3774" s="238"/>
    </row>
    <row r="3775" spans="8:8" x14ac:dyDescent="0.2">
      <c r="H3775" s="238"/>
    </row>
    <row r="3776" spans="8:8" x14ac:dyDescent="0.2">
      <c r="H3776" s="238"/>
    </row>
    <row r="3777" spans="8:8" x14ac:dyDescent="0.2">
      <c r="H3777" s="238"/>
    </row>
    <row r="3778" spans="8:8" x14ac:dyDescent="0.2">
      <c r="H3778" s="238"/>
    </row>
    <row r="3779" spans="8:8" x14ac:dyDescent="0.2">
      <c r="H3779" s="238"/>
    </row>
    <row r="3780" spans="8:8" x14ac:dyDescent="0.2">
      <c r="H3780" s="238"/>
    </row>
    <row r="3781" spans="8:8" x14ac:dyDescent="0.2">
      <c r="H3781" s="238"/>
    </row>
    <row r="3782" spans="8:8" x14ac:dyDescent="0.2">
      <c r="H3782" s="238"/>
    </row>
    <row r="3783" spans="8:8" x14ac:dyDescent="0.2">
      <c r="H3783" s="238"/>
    </row>
    <row r="3784" spans="8:8" x14ac:dyDescent="0.2">
      <c r="H3784" s="238"/>
    </row>
    <row r="3785" spans="8:8" x14ac:dyDescent="0.2">
      <c r="H3785" s="238"/>
    </row>
    <row r="3786" spans="8:8" x14ac:dyDescent="0.2">
      <c r="H3786" s="238"/>
    </row>
    <row r="3787" spans="8:8" x14ac:dyDescent="0.2">
      <c r="H3787" s="238"/>
    </row>
    <row r="3788" spans="8:8" x14ac:dyDescent="0.2">
      <c r="H3788" s="238"/>
    </row>
    <row r="3789" spans="8:8" x14ac:dyDescent="0.2">
      <c r="H3789" s="238"/>
    </row>
    <row r="3790" spans="8:8" x14ac:dyDescent="0.2">
      <c r="H3790" s="238"/>
    </row>
    <row r="3791" spans="8:8" x14ac:dyDescent="0.2">
      <c r="H3791" s="238"/>
    </row>
    <row r="3792" spans="8:8" x14ac:dyDescent="0.2">
      <c r="H3792" s="238"/>
    </row>
    <row r="3793" spans="8:8" x14ac:dyDescent="0.2">
      <c r="H3793" s="238"/>
    </row>
    <row r="3794" spans="8:8" x14ac:dyDescent="0.2">
      <c r="H3794" s="238"/>
    </row>
    <row r="3795" spans="8:8" x14ac:dyDescent="0.2">
      <c r="H3795" s="238"/>
    </row>
    <row r="3796" spans="8:8" x14ac:dyDescent="0.2">
      <c r="H3796" s="238"/>
    </row>
    <row r="3797" spans="8:8" x14ac:dyDescent="0.2">
      <c r="H3797" s="238"/>
    </row>
    <row r="3798" spans="8:8" x14ac:dyDescent="0.2">
      <c r="H3798" s="238"/>
    </row>
    <row r="3799" spans="8:8" x14ac:dyDescent="0.2">
      <c r="H3799" s="238"/>
    </row>
    <row r="3800" spans="8:8" x14ac:dyDescent="0.2">
      <c r="H3800" s="238"/>
    </row>
    <row r="3801" spans="8:8" x14ac:dyDescent="0.2">
      <c r="H3801" s="238"/>
    </row>
    <row r="3802" spans="8:8" x14ac:dyDescent="0.2">
      <c r="H3802" s="238"/>
    </row>
    <row r="3803" spans="8:8" x14ac:dyDescent="0.2">
      <c r="H3803" s="238"/>
    </row>
    <row r="3804" spans="8:8" x14ac:dyDescent="0.2">
      <c r="H3804" s="238"/>
    </row>
    <row r="3805" spans="8:8" x14ac:dyDescent="0.2">
      <c r="H3805" s="238"/>
    </row>
    <row r="3806" spans="8:8" x14ac:dyDescent="0.2">
      <c r="H3806" s="238"/>
    </row>
    <row r="3807" spans="8:8" x14ac:dyDescent="0.2">
      <c r="H3807" s="238"/>
    </row>
    <row r="3808" spans="8:8" x14ac:dyDescent="0.2">
      <c r="H3808" s="238"/>
    </row>
    <row r="3809" spans="8:8" x14ac:dyDescent="0.2">
      <c r="H3809" s="238"/>
    </row>
    <row r="3810" spans="8:8" x14ac:dyDescent="0.2">
      <c r="H3810" s="238"/>
    </row>
    <row r="3811" spans="8:8" x14ac:dyDescent="0.2">
      <c r="H3811" s="238"/>
    </row>
    <row r="3812" spans="8:8" x14ac:dyDescent="0.2">
      <c r="H3812" s="238"/>
    </row>
    <row r="3813" spans="8:8" x14ac:dyDescent="0.2">
      <c r="H3813" s="238"/>
    </row>
    <row r="3814" spans="8:8" x14ac:dyDescent="0.2">
      <c r="H3814" s="238"/>
    </row>
    <row r="3815" spans="8:8" x14ac:dyDescent="0.2">
      <c r="H3815" s="238"/>
    </row>
    <row r="3816" spans="8:8" x14ac:dyDescent="0.2">
      <c r="H3816" s="238"/>
    </row>
    <row r="3817" spans="8:8" x14ac:dyDescent="0.2">
      <c r="H3817" s="238"/>
    </row>
    <row r="3818" spans="8:8" x14ac:dyDescent="0.2">
      <c r="H3818" s="238"/>
    </row>
    <row r="3819" spans="8:8" x14ac:dyDescent="0.2">
      <c r="H3819" s="238"/>
    </row>
    <row r="3820" spans="8:8" x14ac:dyDescent="0.2">
      <c r="H3820" s="238"/>
    </row>
    <row r="3821" spans="8:8" x14ac:dyDescent="0.2">
      <c r="H3821" s="238"/>
    </row>
    <row r="3822" spans="8:8" x14ac:dyDescent="0.2">
      <c r="H3822" s="238"/>
    </row>
    <row r="3823" spans="8:8" x14ac:dyDescent="0.2">
      <c r="H3823" s="238"/>
    </row>
    <row r="3824" spans="8:8" x14ac:dyDescent="0.2">
      <c r="H3824" s="238"/>
    </row>
    <row r="3825" spans="8:8" x14ac:dyDescent="0.2">
      <c r="H3825" s="238"/>
    </row>
    <row r="3826" spans="8:8" x14ac:dyDescent="0.2">
      <c r="H3826" s="238"/>
    </row>
    <row r="3827" spans="8:8" x14ac:dyDescent="0.2">
      <c r="H3827" s="238"/>
    </row>
    <row r="3828" spans="8:8" x14ac:dyDescent="0.2">
      <c r="H3828" s="238"/>
    </row>
    <row r="3829" spans="8:8" x14ac:dyDescent="0.2">
      <c r="H3829" s="238"/>
    </row>
    <row r="3830" spans="8:8" x14ac:dyDescent="0.2">
      <c r="H3830" s="238"/>
    </row>
    <row r="3831" spans="8:8" x14ac:dyDescent="0.2">
      <c r="H3831" s="238"/>
    </row>
    <row r="3832" spans="8:8" x14ac:dyDescent="0.2">
      <c r="H3832" s="238"/>
    </row>
    <row r="3833" spans="8:8" x14ac:dyDescent="0.2">
      <c r="H3833" s="238"/>
    </row>
    <row r="3834" spans="8:8" x14ac:dyDescent="0.2">
      <c r="H3834" s="238"/>
    </row>
    <row r="3835" spans="8:8" x14ac:dyDescent="0.2">
      <c r="H3835" s="238"/>
    </row>
    <row r="3836" spans="8:8" x14ac:dyDescent="0.2">
      <c r="H3836" s="238"/>
    </row>
    <row r="3837" spans="8:8" x14ac:dyDescent="0.2">
      <c r="H3837" s="238"/>
    </row>
    <row r="3838" spans="8:8" x14ac:dyDescent="0.2">
      <c r="H3838" s="238"/>
    </row>
    <row r="3839" spans="8:8" x14ac:dyDescent="0.2">
      <c r="H3839" s="238"/>
    </row>
    <row r="3840" spans="8:8" x14ac:dyDescent="0.2">
      <c r="H3840" s="238"/>
    </row>
    <row r="3841" spans="8:8" x14ac:dyDescent="0.2">
      <c r="H3841" s="238"/>
    </row>
    <row r="3842" spans="8:8" x14ac:dyDescent="0.2">
      <c r="H3842" s="238"/>
    </row>
    <row r="3843" spans="8:8" x14ac:dyDescent="0.2">
      <c r="H3843" s="238"/>
    </row>
    <row r="3844" spans="8:8" x14ac:dyDescent="0.2">
      <c r="H3844" s="238"/>
    </row>
    <row r="3845" spans="8:8" x14ac:dyDescent="0.2">
      <c r="H3845" s="238"/>
    </row>
    <row r="3846" spans="8:8" x14ac:dyDescent="0.2">
      <c r="H3846" s="238"/>
    </row>
    <row r="3847" spans="8:8" x14ac:dyDescent="0.2">
      <c r="H3847" s="238"/>
    </row>
    <row r="3848" spans="8:8" x14ac:dyDescent="0.2">
      <c r="H3848" s="238"/>
    </row>
    <row r="3849" spans="8:8" x14ac:dyDescent="0.2">
      <c r="H3849" s="238"/>
    </row>
    <row r="3850" spans="8:8" x14ac:dyDescent="0.2">
      <c r="H3850" s="238"/>
    </row>
    <row r="3851" spans="8:8" x14ac:dyDescent="0.2">
      <c r="H3851" s="238"/>
    </row>
    <row r="3852" spans="8:8" x14ac:dyDescent="0.2">
      <c r="H3852" s="238"/>
    </row>
    <row r="3853" spans="8:8" x14ac:dyDescent="0.2">
      <c r="H3853" s="238"/>
    </row>
    <row r="3854" spans="8:8" x14ac:dyDescent="0.2">
      <c r="H3854" s="238"/>
    </row>
    <row r="3855" spans="8:8" x14ac:dyDescent="0.2">
      <c r="H3855" s="238"/>
    </row>
    <row r="3856" spans="8:8" x14ac:dyDescent="0.2">
      <c r="H3856" s="238"/>
    </row>
    <row r="3857" spans="8:8" x14ac:dyDescent="0.2">
      <c r="H3857" s="238"/>
    </row>
    <row r="3858" spans="8:8" x14ac:dyDescent="0.2">
      <c r="H3858" s="238"/>
    </row>
    <row r="3859" spans="8:8" x14ac:dyDescent="0.2">
      <c r="H3859" s="238"/>
    </row>
    <row r="3860" spans="8:8" x14ac:dyDescent="0.2">
      <c r="H3860" s="238"/>
    </row>
    <row r="3861" spans="8:8" x14ac:dyDescent="0.2">
      <c r="H3861" s="238"/>
    </row>
    <row r="3862" spans="8:8" x14ac:dyDescent="0.2">
      <c r="H3862" s="238"/>
    </row>
    <row r="3863" spans="8:8" x14ac:dyDescent="0.2">
      <c r="H3863" s="238"/>
    </row>
    <row r="3864" spans="8:8" x14ac:dyDescent="0.2">
      <c r="H3864" s="238"/>
    </row>
    <row r="3865" spans="8:8" x14ac:dyDescent="0.2">
      <c r="H3865" s="238"/>
    </row>
    <row r="3866" spans="8:8" x14ac:dyDescent="0.2">
      <c r="H3866" s="238"/>
    </row>
    <row r="3867" spans="8:8" x14ac:dyDescent="0.2">
      <c r="H3867" s="238"/>
    </row>
    <row r="3868" spans="8:8" x14ac:dyDescent="0.2">
      <c r="H3868" s="238"/>
    </row>
    <row r="3869" spans="8:8" x14ac:dyDescent="0.2">
      <c r="H3869" s="238"/>
    </row>
    <row r="3870" spans="8:8" x14ac:dyDescent="0.2">
      <c r="H3870" s="238"/>
    </row>
    <row r="3871" spans="8:8" x14ac:dyDescent="0.2">
      <c r="H3871" s="238"/>
    </row>
    <row r="3872" spans="8:8" x14ac:dyDescent="0.2">
      <c r="H3872" s="238"/>
    </row>
    <row r="3873" spans="8:8" x14ac:dyDescent="0.2">
      <c r="H3873" s="238"/>
    </row>
    <row r="3874" spans="8:8" x14ac:dyDescent="0.2">
      <c r="H3874" s="238"/>
    </row>
    <row r="3875" spans="8:8" x14ac:dyDescent="0.2">
      <c r="H3875" s="238"/>
    </row>
    <row r="3876" spans="8:8" x14ac:dyDescent="0.2">
      <c r="H3876" s="238"/>
    </row>
    <row r="3877" spans="8:8" x14ac:dyDescent="0.2">
      <c r="H3877" s="238"/>
    </row>
    <row r="3878" spans="8:8" x14ac:dyDescent="0.2">
      <c r="H3878" s="238"/>
    </row>
    <row r="3879" spans="8:8" x14ac:dyDescent="0.2">
      <c r="H3879" s="238"/>
    </row>
    <row r="3880" spans="8:8" x14ac:dyDescent="0.2">
      <c r="H3880" s="238"/>
    </row>
    <row r="3881" spans="8:8" x14ac:dyDescent="0.2">
      <c r="H3881" s="238"/>
    </row>
    <row r="3882" spans="8:8" x14ac:dyDescent="0.2">
      <c r="H3882" s="238"/>
    </row>
    <row r="3883" spans="8:8" x14ac:dyDescent="0.2">
      <c r="H3883" s="238"/>
    </row>
    <row r="3884" spans="8:8" x14ac:dyDescent="0.2">
      <c r="H3884" s="238"/>
    </row>
    <row r="3885" spans="8:8" x14ac:dyDescent="0.2">
      <c r="H3885" s="238"/>
    </row>
    <row r="3886" spans="8:8" x14ac:dyDescent="0.2">
      <c r="H3886" s="238"/>
    </row>
    <row r="3887" spans="8:8" x14ac:dyDescent="0.2">
      <c r="H3887" s="238"/>
    </row>
    <row r="3888" spans="8:8" x14ac:dyDescent="0.2">
      <c r="H3888" s="238"/>
    </row>
    <row r="3889" spans="8:8" x14ac:dyDescent="0.2">
      <c r="H3889" s="238"/>
    </row>
    <row r="3890" spans="8:8" x14ac:dyDescent="0.2">
      <c r="H3890" s="238"/>
    </row>
    <row r="3891" spans="8:8" x14ac:dyDescent="0.2">
      <c r="H3891" s="238"/>
    </row>
    <row r="3892" spans="8:8" x14ac:dyDescent="0.2">
      <c r="H3892" s="238"/>
    </row>
    <row r="3893" spans="8:8" x14ac:dyDescent="0.2">
      <c r="H3893" s="238"/>
    </row>
    <row r="3894" spans="8:8" x14ac:dyDescent="0.2">
      <c r="H3894" s="238"/>
    </row>
    <row r="3895" spans="8:8" x14ac:dyDescent="0.2">
      <c r="H3895" s="238"/>
    </row>
    <row r="3896" spans="8:8" x14ac:dyDescent="0.2">
      <c r="H3896" s="238"/>
    </row>
    <row r="3897" spans="8:8" x14ac:dyDescent="0.2">
      <c r="H3897" s="238"/>
    </row>
    <row r="3898" spans="8:8" x14ac:dyDescent="0.2">
      <c r="H3898" s="238"/>
    </row>
    <row r="3899" spans="8:8" x14ac:dyDescent="0.2">
      <c r="H3899" s="238"/>
    </row>
    <row r="3900" spans="8:8" x14ac:dyDescent="0.2">
      <c r="H3900" s="238"/>
    </row>
    <row r="3901" spans="8:8" x14ac:dyDescent="0.2">
      <c r="H3901" s="238"/>
    </row>
    <row r="3902" spans="8:8" x14ac:dyDescent="0.2">
      <c r="H3902" s="238"/>
    </row>
    <row r="3903" spans="8:8" x14ac:dyDescent="0.2">
      <c r="H3903" s="238"/>
    </row>
    <row r="3904" spans="8:8" x14ac:dyDescent="0.2">
      <c r="H3904" s="238"/>
    </row>
    <row r="3905" spans="8:8" x14ac:dyDescent="0.2">
      <c r="H3905" s="238"/>
    </row>
    <row r="3906" spans="8:8" x14ac:dyDescent="0.2">
      <c r="H3906" s="238"/>
    </row>
    <row r="3907" spans="8:8" x14ac:dyDescent="0.2">
      <c r="H3907" s="238"/>
    </row>
    <row r="3908" spans="8:8" x14ac:dyDescent="0.2">
      <c r="H3908" s="238"/>
    </row>
    <row r="3909" spans="8:8" x14ac:dyDescent="0.2">
      <c r="H3909" s="238"/>
    </row>
    <row r="3910" spans="8:8" x14ac:dyDescent="0.2">
      <c r="H3910" s="238"/>
    </row>
    <row r="3911" spans="8:8" x14ac:dyDescent="0.2">
      <c r="H3911" s="238"/>
    </row>
    <row r="3912" spans="8:8" x14ac:dyDescent="0.2">
      <c r="H3912" s="238"/>
    </row>
    <row r="3913" spans="8:8" x14ac:dyDescent="0.2">
      <c r="H3913" s="238"/>
    </row>
    <row r="3914" spans="8:8" x14ac:dyDescent="0.2">
      <c r="H3914" s="238"/>
    </row>
    <row r="3915" spans="8:8" x14ac:dyDescent="0.2">
      <c r="H3915" s="238"/>
    </row>
    <row r="3916" spans="8:8" x14ac:dyDescent="0.2">
      <c r="H3916" s="238"/>
    </row>
    <row r="3917" spans="8:8" x14ac:dyDescent="0.2">
      <c r="H3917" s="238"/>
    </row>
    <row r="3918" spans="8:8" x14ac:dyDescent="0.2">
      <c r="H3918" s="238"/>
    </row>
    <row r="3919" spans="8:8" x14ac:dyDescent="0.2">
      <c r="H3919" s="238"/>
    </row>
    <row r="3920" spans="8:8" x14ac:dyDescent="0.2">
      <c r="H3920" s="238"/>
    </row>
    <row r="3921" spans="8:8" x14ac:dyDescent="0.2">
      <c r="H3921" s="238"/>
    </row>
    <row r="3922" spans="8:8" x14ac:dyDescent="0.2">
      <c r="H3922" s="238"/>
    </row>
    <row r="3923" spans="8:8" x14ac:dyDescent="0.2">
      <c r="H3923" s="238"/>
    </row>
    <row r="3924" spans="8:8" x14ac:dyDescent="0.2">
      <c r="H3924" s="238"/>
    </row>
    <row r="3925" spans="8:8" x14ac:dyDescent="0.2">
      <c r="H3925" s="238"/>
    </row>
    <row r="3926" spans="8:8" x14ac:dyDescent="0.2">
      <c r="H3926" s="238"/>
    </row>
    <row r="3927" spans="8:8" x14ac:dyDescent="0.2">
      <c r="H3927" s="238"/>
    </row>
    <row r="3928" spans="8:8" x14ac:dyDescent="0.2">
      <c r="H3928" s="238"/>
    </row>
    <row r="3929" spans="8:8" x14ac:dyDescent="0.2">
      <c r="H3929" s="238"/>
    </row>
    <row r="3930" spans="8:8" x14ac:dyDescent="0.2">
      <c r="H3930" s="238"/>
    </row>
    <row r="3931" spans="8:8" x14ac:dyDescent="0.2">
      <c r="H3931" s="238"/>
    </row>
    <row r="3932" spans="8:8" x14ac:dyDescent="0.2">
      <c r="H3932" s="238"/>
    </row>
    <row r="3933" spans="8:8" x14ac:dyDescent="0.2">
      <c r="H3933" s="238"/>
    </row>
    <row r="3934" spans="8:8" x14ac:dyDescent="0.2">
      <c r="H3934" s="238"/>
    </row>
    <row r="3935" spans="8:8" x14ac:dyDescent="0.2">
      <c r="H3935" s="238"/>
    </row>
    <row r="3936" spans="8:8" x14ac:dyDescent="0.2">
      <c r="H3936" s="238"/>
    </row>
    <row r="3937" spans="8:8" x14ac:dyDescent="0.2">
      <c r="H3937" s="238"/>
    </row>
    <row r="3938" spans="8:8" x14ac:dyDescent="0.2">
      <c r="H3938" s="238"/>
    </row>
    <row r="3939" spans="8:8" x14ac:dyDescent="0.2">
      <c r="H3939" s="238"/>
    </row>
    <row r="3940" spans="8:8" x14ac:dyDescent="0.2">
      <c r="H3940" s="238"/>
    </row>
    <row r="3941" spans="8:8" x14ac:dyDescent="0.2">
      <c r="H3941" s="238"/>
    </row>
    <row r="3942" spans="8:8" x14ac:dyDescent="0.2">
      <c r="H3942" s="238"/>
    </row>
    <row r="3943" spans="8:8" x14ac:dyDescent="0.2">
      <c r="H3943" s="238"/>
    </row>
    <row r="3944" spans="8:8" x14ac:dyDescent="0.2">
      <c r="H3944" s="238"/>
    </row>
    <row r="3945" spans="8:8" x14ac:dyDescent="0.2">
      <c r="H3945" s="238"/>
    </row>
    <row r="3946" spans="8:8" x14ac:dyDescent="0.2">
      <c r="H3946" s="238"/>
    </row>
    <row r="3947" spans="8:8" x14ac:dyDescent="0.2">
      <c r="H3947" s="238"/>
    </row>
    <row r="3948" spans="8:8" x14ac:dyDescent="0.2">
      <c r="H3948" s="238"/>
    </row>
    <row r="3949" spans="8:8" x14ac:dyDescent="0.2">
      <c r="H3949" s="238"/>
    </row>
    <row r="3950" spans="8:8" x14ac:dyDescent="0.2">
      <c r="H3950" s="238"/>
    </row>
    <row r="3951" spans="8:8" x14ac:dyDescent="0.2">
      <c r="H3951" s="238"/>
    </row>
    <row r="3952" spans="8:8" x14ac:dyDescent="0.2">
      <c r="H3952" s="238"/>
    </row>
    <row r="3953" spans="8:8" x14ac:dyDescent="0.2">
      <c r="H3953" s="238"/>
    </row>
    <row r="3954" spans="8:8" x14ac:dyDescent="0.2">
      <c r="H3954" s="238"/>
    </row>
    <row r="3955" spans="8:8" x14ac:dyDescent="0.2">
      <c r="H3955" s="238"/>
    </row>
    <row r="3956" spans="8:8" x14ac:dyDescent="0.2">
      <c r="H3956" s="238"/>
    </row>
    <row r="3957" spans="8:8" x14ac:dyDescent="0.2">
      <c r="H3957" s="238"/>
    </row>
    <row r="3958" spans="8:8" x14ac:dyDescent="0.2">
      <c r="H3958" s="238"/>
    </row>
    <row r="3959" spans="8:8" x14ac:dyDescent="0.2">
      <c r="H3959" s="238"/>
    </row>
    <row r="3960" spans="8:8" x14ac:dyDescent="0.2">
      <c r="H3960" s="238"/>
    </row>
    <row r="3961" spans="8:8" x14ac:dyDescent="0.2">
      <c r="H3961" s="238"/>
    </row>
    <row r="3962" spans="8:8" x14ac:dyDescent="0.2">
      <c r="H3962" s="238"/>
    </row>
    <row r="3963" spans="8:8" x14ac:dyDescent="0.2">
      <c r="H3963" s="238"/>
    </row>
    <row r="3964" spans="8:8" x14ac:dyDescent="0.2">
      <c r="H3964" s="238"/>
    </row>
    <row r="3965" spans="8:8" x14ac:dyDescent="0.2">
      <c r="H3965" s="238"/>
    </row>
    <row r="3966" spans="8:8" x14ac:dyDescent="0.2">
      <c r="H3966" s="238"/>
    </row>
    <row r="3967" spans="8:8" x14ac:dyDescent="0.2">
      <c r="H3967" s="238"/>
    </row>
    <row r="3968" spans="8:8" x14ac:dyDescent="0.2">
      <c r="H3968" s="238"/>
    </row>
    <row r="3969" spans="8:8" x14ac:dyDescent="0.2">
      <c r="H3969" s="238"/>
    </row>
    <row r="3970" spans="8:8" x14ac:dyDescent="0.2">
      <c r="H3970" s="238"/>
    </row>
    <row r="3971" spans="8:8" x14ac:dyDescent="0.2">
      <c r="H3971" s="238"/>
    </row>
    <row r="3972" spans="8:8" x14ac:dyDescent="0.2">
      <c r="H3972" s="238"/>
    </row>
    <row r="3973" spans="8:8" x14ac:dyDescent="0.2">
      <c r="H3973" s="238"/>
    </row>
    <row r="3974" spans="8:8" x14ac:dyDescent="0.2">
      <c r="H3974" s="238"/>
    </row>
    <row r="3975" spans="8:8" x14ac:dyDescent="0.2">
      <c r="H3975" s="238"/>
    </row>
    <row r="3976" spans="8:8" x14ac:dyDescent="0.2">
      <c r="H3976" s="238"/>
    </row>
    <row r="3977" spans="8:8" x14ac:dyDescent="0.2">
      <c r="H3977" s="238"/>
    </row>
    <row r="3978" spans="8:8" x14ac:dyDescent="0.2">
      <c r="H3978" s="238"/>
    </row>
    <row r="3979" spans="8:8" x14ac:dyDescent="0.2">
      <c r="H3979" s="238"/>
    </row>
    <row r="3980" spans="8:8" x14ac:dyDescent="0.2">
      <c r="H3980" s="238"/>
    </row>
    <row r="3981" spans="8:8" x14ac:dyDescent="0.2">
      <c r="H3981" s="238"/>
    </row>
    <row r="3982" spans="8:8" x14ac:dyDescent="0.2">
      <c r="H3982" s="238"/>
    </row>
    <row r="3983" spans="8:8" x14ac:dyDescent="0.2">
      <c r="H3983" s="238"/>
    </row>
    <row r="3984" spans="8:8" x14ac:dyDescent="0.2">
      <c r="H3984" s="238"/>
    </row>
    <row r="3985" spans="8:8" x14ac:dyDescent="0.2">
      <c r="H3985" s="238"/>
    </row>
    <row r="3986" spans="8:8" x14ac:dyDescent="0.2">
      <c r="H3986" s="238"/>
    </row>
    <row r="3987" spans="8:8" x14ac:dyDescent="0.2">
      <c r="H3987" s="238"/>
    </row>
    <row r="3988" spans="8:8" x14ac:dyDescent="0.2">
      <c r="H3988" s="238"/>
    </row>
    <row r="3989" spans="8:8" x14ac:dyDescent="0.2">
      <c r="H3989" s="238"/>
    </row>
    <row r="3990" spans="8:8" x14ac:dyDescent="0.2">
      <c r="H3990" s="238"/>
    </row>
    <row r="3991" spans="8:8" x14ac:dyDescent="0.2">
      <c r="H3991" s="238"/>
    </row>
    <row r="3992" spans="8:8" x14ac:dyDescent="0.2">
      <c r="H3992" s="238"/>
    </row>
    <row r="3993" spans="8:8" x14ac:dyDescent="0.2">
      <c r="H3993" s="238"/>
    </row>
    <row r="3994" spans="8:8" x14ac:dyDescent="0.2">
      <c r="H3994" s="238"/>
    </row>
    <row r="3995" spans="8:8" x14ac:dyDescent="0.2">
      <c r="H3995" s="238"/>
    </row>
    <row r="3996" spans="8:8" x14ac:dyDescent="0.2">
      <c r="H3996" s="238"/>
    </row>
    <row r="3997" spans="8:8" x14ac:dyDescent="0.2">
      <c r="H3997" s="238"/>
    </row>
    <row r="3998" spans="8:8" x14ac:dyDescent="0.2">
      <c r="H3998" s="238"/>
    </row>
    <row r="3999" spans="8:8" x14ac:dyDescent="0.2">
      <c r="H3999" s="238"/>
    </row>
    <row r="4000" spans="8:8" x14ac:dyDescent="0.2">
      <c r="H4000" s="238"/>
    </row>
    <row r="4001" spans="8:8" x14ac:dyDescent="0.2">
      <c r="H4001" s="238"/>
    </row>
    <row r="4002" spans="8:8" x14ac:dyDescent="0.2">
      <c r="H4002" s="238"/>
    </row>
    <row r="4003" spans="8:8" x14ac:dyDescent="0.2">
      <c r="H4003" s="238"/>
    </row>
    <row r="4004" spans="8:8" x14ac:dyDescent="0.2">
      <c r="H4004" s="238"/>
    </row>
    <row r="4005" spans="8:8" x14ac:dyDescent="0.2">
      <c r="H4005" s="238"/>
    </row>
    <row r="4006" spans="8:8" x14ac:dyDescent="0.2">
      <c r="H4006" s="238"/>
    </row>
    <row r="4007" spans="8:8" x14ac:dyDescent="0.2">
      <c r="H4007" s="238"/>
    </row>
    <row r="4008" spans="8:8" x14ac:dyDescent="0.2">
      <c r="H4008" s="238"/>
    </row>
    <row r="4009" spans="8:8" x14ac:dyDescent="0.2">
      <c r="H4009" s="238"/>
    </row>
    <row r="4010" spans="8:8" x14ac:dyDescent="0.2">
      <c r="H4010" s="238"/>
    </row>
    <row r="4011" spans="8:8" x14ac:dyDescent="0.2">
      <c r="H4011" s="238"/>
    </row>
    <row r="4012" spans="8:8" x14ac:dyDescent="0.2">
      <c r="H4012" s="238"/>
    </row>
    <row r="4013" spans="8:8" x14ac:dyDescent="0.2">
      <c r="H4013" s="238"/>
    </row>
    <row r="4014" spans="8:8" x14ac:dyDescent="0.2">
      <c r="H4014" s="238"/>
    </row>
    <row r="4015" spans="8:8" x14ac:dyDescent="0.2">
      <c r="H4015" s="238"/>
    </row>
    <row r="4016" spans="8:8" x14ac:dyDescent="0.2">
      <c r="H4016" s="238"/>
    </row>
    <row r="4017" spans="8:8" x14ac:dyDescent="0.2">
      <c r="H4017" s="238"/>
    </row>
    <row r="4018" spans="8:8" x14ac:dyDescent="0.2">
      <c r="H4018" s="238"/>
    </row>
    <row r="4019" spans="8:8" x14ac:dyDescent="0.2">
      <c r="H4019" s="238"/>
    </row>
    <row r="4020" spans="8:8" x14ac:dyDescent="0.2">
      <c r="H4020" s="238"/>
    </row>
    <row r="4021" spans="8:8" x14ac:dyDescent="0.2">
      <c r="H4021" s="238"/>
    </row>
    <row r="4022" spans="8:8" x14ac:dyDescent="0.2">
      <c r="H4022" s="238"/>
    </row>
    <row r="4023" spans="8:8" x14ac:dyDescent="0.2">
      <c r="H4023" s="238"/>
    </row>
    <row r="4024" spans="8:8" x14ac:dyDescent="0.2">
      <c r="H4024" s="238"/>
    </row>
    <row r="4025" spans="8:8" x14ac:dyDescent="0.2">
      <c r="H4025" s="238"/>
    </row>
    <row r="4026" spans="8:8" x14ac:dyDescent="0.2">
      <c r="H4026" s="238"/>
    </row>
    <row r="4027" spans="8:8" x14ac:dyDescent="0.2">
      <c r="H4027" s="238"/>
    </row>
    <row r="4028" spans="8:8" x14ac:dyDescent="0.2">
      <c r="H4028" s="238"/>
    </row>
    <row r="4029" spans="8:8" x14ac:dyDescent="0.2">
      <c r="H4029" s="238"/>
    </row>
    <row r="4030" spans="8:8" x14ac:dyDescent="0.2">
      <c r="H4030" s="238"/>
    </row>
    <row r="4031" spans="8:8" x14ac:dyDescent="0.2">
      <c r="H4031" s="238"/>
    </row>
    <row r="4032" spans="8:8" x14ac:dyDescent="0.2">
      <c r="H4032" s="238"/>
    </row>
    <row r="4033" spans="8:8" x14ac:dyDescent="0.2">
      <c r="H4033" s="238"/>
    </row>
    <row r="4034" spans="8:8" x14ac:dyDescent="0.2">
      <c r="H4034" s="238"/>
    </row>
    <row r="4035" spans="8:8" x14ac:dyDescent="0.2">
      <c r="H4035" s="238"/>
    </row>
    <row r="4036" spans="8:8" x14ac:dyDescent="0.2">
      <c r="H4036" s="238"/>
    </row>
    <row r="4037" spans="8:8" x14ac:dyDescent="0.2">
      <c r="H4037" s="238"/>
    </row>
    <row r="4038" spans="8:8" x14ac:dyDescent="0.2">
      <c r="H4038" s="238"/>
    </row>
    <row r="4039" spans="8:8" x14ac:dyDescent="0.2">
      <c r="H4039" s="238"/>
    </row>
    <row r="4040" spans="8:8" x14ac:dyDescent="0.2">
      <c r="H4040" s="238"/>
    </row>
    <row r="4041" spans="8:8" x14ac:dyDescent="0.2">
      <c r="H4041" s="238"/>
    </row>
    <row r="4042" spans="8:8" x14ac:dyDescent="0.2">
      <c r="H4042" s="238"/>
    </row>
    <row r="4043" spans="8:8" x14ac:dyDescent="0.2">
      <c r="H4043" s="238"/>
    </row>
    <row r="4044" spans="8:8" x14ac:dyDescent="0.2">
      <c r="H4044" s="238"/>
    </row>
    <row r="4045" spans="8:8" x14ac:dyDescent="0.2">
      <c r="H4045" s="238"/>
    </row>
    <row r="4046" spans="8:8" x14ac:dyDescent="0.2">
      <c r="H4046" s="238"/>
    </row>
    <row r="4047" spans="8:8" x14ac:dyDescent="0.2">
      <c r="H4047" s="238"/>
    </row>
    <row r="4048" spans="8:8" x14ac:dyDescent="0.2">
      <c r="H4048" s="238"/>
    </row>
    <row r="4049" spans="8:8" x14ac:dyDescent="0.2">
      <c r="H4049" s="238"/>
    </row>
    <row r="4050" spans="8:8" x14ac:dyDescent="0.2">
      <c r="H4050" s="238"/>
    </row>
    <row r="4051" spans="8:8" x14ac:dyDescent="0.2">
      <c r="H4051" s="238"/>
    </row>
    <row r="4052" spans="8:8" x14ac:dyDescent="0.2">
      <c r="H4052" s="238"/>
    </row>
    <row r="4053" spans="8:8" x14ac:dyDescent="0.2">
      <c r="H4053" s="238"/>
    </row>
    <row r="4054" spans="8:8" x14ac:dyDescent="0.2">
      <c r="H4054" s="238"/>
    </row>
    <row r="4055" spans="8:8" x14ac:dyDescent="0.2">
      <c r="H4055" s="238"/>
    </row>
    <row r="4056" spans="8:8" x14ac:dyDescent="0.2">
      <c r="H4056" s="238"/>
    </row>
    <row r="4057" spans="8:8" x14ac:dyDescent="0.2">
      <c r="H4057" s="238"/>
    </row>
    <row r="4058" spans="8:8" x14ac:dyDescent="0.2">
      <c r="H4058" s="238"/>
    </row>
    <row r="4059" spans="8:8" x14ac:dyDescent="0.2">
      <c r="H4059" s="238"/>
    </row>
    <row r="4060" spans="8:8" x14ac:dyDescent="0.2">
      <c r="H4060" s="238"/>
    </row>
    <row r="4061" spans="8:8" x14ac:dyDescent="0.2">
      <c r="H4061" s="238"/>
    </row>
    <row r="4062" spans="8:8" x14ac:dyDescent="0.2">
      <c r="H4062" s="238"/>
    </row>
    <row r="4063" spans="8:8" x14ac:dyDescent="0.2">
      <c r="H4063" s="238"/>
    </row>
    <row r="4064" spans="8:8" x14ac:dyDescent="0.2">
      <c r="H4064" s="238"/>
    </row>
    <row r="4065" spans="8:8" x14ac:dyDescent="0.2">
      <c r="H4065" s="238"/>
    </row>
    <row r="4066" spans="8:8" x14ac:dyDescent="0.2">
      <c r="H4066" s="238"/>
    </row>
    <row r="4067" spans="8:8" x14ac:dyDescent="0.2">
      <c r="H4067" s="238"/>
    </row>
    <row r="4068" spans="8:8" x14ac:dyDescent="0.2">
      <c r="H4068" s="238"/>
    </row>
    <row r="4069" spans="8:8" x14ac:dyDescent="0.2">
      <c r="H4069" s="238"/>
    </row>
    <row r="4070" spans="8:8" x14ac:dyDescent="0.2">
      <c r="H4070" s="238"/>
    </row>
    <row r="4071" spans="8:8" x14ac:dyDescent="0.2">
      <c r="H4071" s="238"/>
    </row>
    <row r="4072" spans="8:8" x14ac:dyDescent="0.2">
      <c r="H4072" s="238"/>
    </row>
    <row r="4073" spans="8:8" x14ac:dyDescent="0.2">
      <c r="H4073" s="238"/>
    </row>
    <row r="4074" spans="8:8" x14ac:dyDescent="0.2">
      <c r="H4074" s="238"/>
    </row>
    <row r="4075" spans="8:8" x14ac:dyDescent="0.2">
      <c r="H4075" s="238"/>
    </row>
    <row r="4076" spans="8:8" x14ac:dyDescent="0.2">
      <c r="H4076" s="238"/>
    </row>
    <row r="4077" spans="8:8" x14ac:dyDescent="0.2">
      <c r="H4077" s="238"/>
    </row>
    <row r="4078" spans="8:8" x14ac:dyDescent="0.2">
      <c r="H4078" s="238"/>
    </row>
    <row r="4079" spans="8:8" x14ac:dyDescent="0.2">
      <c r="H4079" s="238"/>
    </row>
    <row r="4080" spans="8:8" x14ac:dyDescent="0.2">
      <c r="H4080" s="238"/>
    </row>
    <row r="4081" spans="8:8" x14ac:dyDescent="0.2">
      <c r="H4081" s="238"/>
    </row>
    <row r="4082" spans="8:8" x14ac:dyDescent="0.2">
      <c r="H4082" s="238"/>
    </row>
    <row r="4083" spans="8:8" x14ac:dyDescent="0.2">
      <c r="H4083" s="238"/>
    </row>
    <row r="4084" spans="8:8" x14ac:dyDescent="0.2">
      <c r="H4084" s="238"/>
    </row>
    <row r="4085" spans="8:8" x14ac:dyDescent="0.2">
      <c r="H4085" s="238"/>
    </row>
    <row r="4086" spans="8:8" x14ac:dyDescent="0.2">
      <c r="H4086" s="238"/>
    </row>
    <row r="4087" spans="8:8" x14ac:dyDescent="0.2">
      <c r="H4087" s="238"/>
    </row>
    <row r="4088" spans="8:8" x14ac:dyDescent="0.2">
      <c r="H4088" s="238"/>
    </row>
    <row r="4089" spans="8:8" x14ac:dyDescent="0.2">
      <c r="H4089" s="238"/>
    </row>
    <row r="4090" spans="8:8" x14ac:dyDescent="0.2">
      <c r="H4090" s="238"/>
    </row>
    <row r="4091" spans="8:8" x14ac:dyDescent="0.2">
      <c r="H4091" s="238"/>
    </row>
    <row r="4092" spans="8:8" x14ac:dyDescent="0.2">
      <c r="H4092" s="238"/>
    </row>
    <row r="4093" spans="8:8" x14ac:dyDescent="0.2">
      <c r="H4093" s="238"/>
    </row>
    <row r="4094" spans="8:8" x14ac:dyDescent="0.2">
      <c r="H4094" s="238"/>
    </row>
    <row r="4095" spans="8:8" x14ac:dyDescent="0.2">
      <c r="H4095" s="238"/>
    </row>
    <row r="4096" spans="8:8" x14ac:dyDescent="0.2">
      <c r="H4096" s="238"/>
    </row>
    <row r="4097" spans="8:8" x14ac:dyDescent="0.2">
      <c r="H4097" s="238"/>
    </row>
    <row r="4098" spans="8:8" x14ac:dyDescent="0.2">
      <c r="H4098" s="238"/>
    </row>
    <row r="4099" spans="8:8" x14ac:dyDescent="0.2">
      <c r="H4099" s="238"/>
    </row>
    <row r="4100" spans="8:8" x14ac:dyDescent="0.2">
      <c r="H4100" s="238"/>
    </row>
    <row r="4101" spans="8:8" x14ac:dyDescent="0.2">
      <c r="H4101" s="238"/>
    </row>
    <row r="4102" spans="8:8" x14ac:dyDescent="0.2">
      <c r="H4102" s="238"/>
    </row>
    <row r="4103" spans="8:8" x14ac:dyDescent="0.2">
      <c r="H4103" s="238"/>
    </row>
    <row r="4104" spans="8:8" x14ac:dyDescent="0.2">
      <c r="H4104" s="238"/>
    </row>
    <row r="4105" spans="8:8" x14ac:dyDescent="0.2">
      <c r="H4105" s="238"/>
    </row>
    <row r="4106" spans="8:8" x14ac:dyDescent="0.2">
      <c r="H4106" s="238"/>
    </row>
    <row r="4107" spans="8:8" x14ac:dyDescent="0.2">
      <c r="H4107" s="238"/>
    </row>
    <row r="4108" spans="8:8" x14ac:dyDescent="0.2">
      <c r="H4108" s="238"/>
    </row>
    <row r="4109" spans="8:8" x14ac:dyDescent="0.2">
      <c r="H4109" s="238"/>
    </row>
    <row r="4110" spans="8:8" x14ac:dyDescent="0.2">
      <c r="H4110" s="238"/>
    </row>
    <row r="4111" spans="8:8" x14ac:dyDescent="0.2">
      <c r="H4111" s="238"/>
    </row>
    <row r="4112" spans="8:8" x14ac:dyDescent="0.2">
      <c r="H4112" s="238"/>
    </row>
    <row r="4113" spans="8:8" x14ac:dyDescent="0.2">
      <c r="H4113" s="238"/>
    </row>
    <row r="4114" spans="8:8" x14ac:dyDescent="0.2">
      <c r="H4114" s="238"/>
    </row>
    <row r="4115" spans="8:8" x14ac:dyDescent="0.2">
      <c r="H4115" s="238"/>
    </row>
    <row r="4116" spans="8:8" x14ac:dyDescent="0.2">
      <c r="H4116" s="238"/>
    </row>
    <row r="4117" spans="8:8" x14ac:dyDescent="0.2">
      <c r="H4117" s="238"/>
    </row>
    <row r="4118" spans="8:8" x14ac:dyDescent="0.2">
      <c r="H4118" s="238"/>
    </row>
    <row r="4119" spans="8:8" x14ac:dyDescent="0.2">
      <c r="H4119" s="238"/>
    </row>
    <row r="4120" spans="8:8" x14ac:dyDescent="0.2">
      <c r="H4120" s="238"/>
    </row>
    <row r="4121" spans="8:8" x14ac:dyDescent="0.2">
      <c r="H4121" s="238"/>
    </row>
    <row r="4122" spans="8:8" x14ac:dyDescent="0.2">
      <c r="H4122" s="238"/>
    </row>
    <row r="4123" spans="8:8" x14ac:dyDescent="0.2">
      <c r="H4123" s="238"/>
    </row>
    <row r="4124" spans="8:8" x14ac:dyDescent="0.2">
      <c r="H4124" s="238"/>
    </row>
    <row r="4125" spans="8:8" x14ac:dyDescent="0.2">
      <c r="H4125" s="238"/>
    </row>
    <row r="4126" spans="8:8" x14ac:dyDescent="0.2">
      <c r="H4126" s="238"/>
    </row>
    <row r="4127" spans="8:8" x14ac:dyDescent="0.2">
      <c r="H4127" s="238"/>
    </row>
    <row r="4128" spans="8:8" x14ac:dyDescent="0.2">
      <c r="H4128" s="238"/>
    </row>
    <row r="4129" spans="8:8" x14ac:dyDescent="0.2">
      <c r="H4129" s="238"/>
    </row>
    <row r="4130" spans="8:8" x14ac:dyDescent="0.2">
      <c r="H4130" s="238"/>
    </row>
    <row r="4131" spans="8:8" x14ac:dyDescent="0.2">
      <c r="H4131" s="238"/>
    </row>
    <row r="4132" spans="8:8" x14ac:dyDescent="0.2">
      <c r="H4132" s="238"/>
    </row>
    <row r="4133" spans="8:8" x14ac:dyDescent="0.2">
      <c r="H4133" s="238"/>
    </row>
    <row r="4134" spans="8:8" x14ac:dyDescent="0.2">
      <c r="H4134" s="238"/>
    </row>
    <row r="4135" spans="8:8" x14ac:dyDescent="0.2">
      <c r="H4135" s="238"/>
    </row>
    <row r="4136" spans="8:8" x14ac:dyDescent="0.2">
      <c r="H4136" s="238"/>
    </row>
    <row r="4137" spans="8:8" x14ac:dyDescent="0.2">
      <c r="H4137" s="238"/>
    </row>
    <row r="4138" spans="8:8" x14ac:dyDescent="0.2">
      <c r="H4138" s="238"/>
    </row>
    <row r="4139" spans="8:8" x14ac:dyDescent="0.2">
      <c r="H4139" s="238"/>
    </row>
    <row r="4140" spans="8:8" x14ac:dyDescent="0.2">
      <c r="H4140" s="238"/>
    </row>
    <row r="4141" spans="8:8" x14ac:dyDescent="0.2">
      <c r="H4141" s="238"/>
    </row>
    <row r="4142" spans="8:8" x14ac:dyDescent="0.2">
      <c r="H4142" s="238"/>
    </row>
    <row r="4143" spans="8:8" x14ac:dyDescent="0.2">
      <c r="H4143" s="238"/>
    </row>
    <row r="4144" spans="8:8" x14ac:dyDescent="0.2">
      <c r="H4144" s="238"/>
    </row>
    <row r="4145" spans="8:8" x14ac:dyDescent="0.2">
      <c r="H4145" s="238"/>
    </row>
    <row r="4146" spans="8:8" x14ac:dyDescent="0.2">
      <c r="H4146" s="238"/>
    </row>
    <row r="4147" spans="8:8" x14ac:dyDescent="0.2">
      <c r="H4147" s="238"/>
    </row>
    <row r="4148" spans="8:8" x14ac:dyDescent="0.2">
      <c r="H4148" s="238"/>
    </row>
    <row r="4149" spans="8:8" x14ac:dyDescent="0.2">
      <c r="H4149" s="238"/>
    </row>
    <row r="4150" spans="8:8" x14ac:dyDescent="0.2">
      <c r="H4150" s="238"/>
    </row>
    <row r="4151" spans="8:8" x14ac:dyDescent="0.2">
      <c r="H4151" s="238"/>
    </row>
    <row r="4152" spans="8:8" x14ac:dyDescent="0.2">
      <c r="H4152" s="238"/>
    </row>
    <row r="4153" spans="8:8" x14ac:dyDescent="0.2">
      <c r="H4153" s="238"/>
    </row>
    <row r="4154" spans="8:8" x14ac:dyDescent="0.2">
      <c r="H4154" s="238"/>
    </row>
    <row r="4155" spans="8:8" x14ac:dyDescent="0.2">
      <c r="H4155" s="238"/>
    </row>
    <row r="4156" spans="8:8" x14ac:dyDescent="0.2">
      <c r="H4156" s="238"/>
    </row>
    <row r="4157" spans="8:8" x14ac:dyDescent="0.2">
      <c r="H4157" s="238"/>
    </row>
    <row r="4158" spans="8:8" x14ac:dyDescent="0.2">
      <c r="H4158" s="238"/>
    </row>
    <row r="4159" spans="8:8" x14ac:dyDescent="0.2">
      <c r="H4159" s="238"/>
    </row>
    <row r="4160" spans="8:8" x14ac:dyDescent="0.2">
      <c r="H4160" s="238"/>
    </row>
    <row r="4161" spans="8:8" x14ac:dyDescent="0.2">
      <c r="H4161" s="238"/>
    </row>
    <row r="4162" spans="8:8" x14ac:dyDescent="0.2">
      <c r="H4162" s="238"/>
    </row>
    <row r="4163" spans="8:8" x14ac:dyDescent="0.2">
      <c r="H4163" s="238"/>
    </row>
    <row r="4164" spans="8:8" x14ac:dyDescent="0.2">
      <c r="H4164" s="238"/>
    </row>
    <row r="4165" spans="8:8" x14ac:dyDescent="0.2">
      <c r="H4165" s="238"/>
    </row>
    <row r="4166" spans="8:8" x14ac:dyDescent="0.2">
      <c r="H4166" s="238"/>
    </row>
    <row r="4167" spans="8:8" x14ac:dyDescent="0.2">
      <c r="H4167" s="238"/>
    </row>
    <row r="4168" spans="8:8" x14ac:dyDescent="0.2">
      <c r="H4168" s="238"/>
    </row>
    <row r="4169" spans="8:8" x14ac:dyDescent="0.2">
      <c r="H4169" s="238"/>
    </row>
    <row r="4170" spans="8:8" x14ac:dyDescent="0.2">
      <c r="H4170" s="238"/>
    </row>
    <row r="4171" spans="8:8" x14ac:dyDescent="0.2">
      <c r="H4171" s="238"/>
    </row>
    <row r="4172" spans="8:8" x14ac:dyDescent="0.2">
      <c r="H4172" s="238"/>
    </row>
    <row r="4173" spans="8:8" x14ac:dyDescent="0.2">
      <c r="H4173" s="238"/>
    </row>
    <row r="4174" spans="8:8" x14ac:dyDescent="0.2">
      <c r="H4174" s="238"/>
    </row>
    <row r="4175" spans="8:8" x14ac:dyDescent="0.2">
      <c r="H4175" s="238"/>
    </row>
    <row r="4176" spans="8:8" x14ac:dyDescent="0.2">
      <c r="H4176" s="238"/>
    </row>
    <row r="4177" spans="8:8" x14ac:dyDescent="0.2">
      <c r="H4177" s="238"/>
    </row>
    <row r="4178" spans="8:8" x14ac:dyDescent="0.2">
      <c r="H4178" s="238"/>
    </row>
    <row r="4179" spans="8:8" x14ac:dyDescent="0.2">
      <c r="H4179" s="238"/>
    </row>
    <row r="4180" spans="8:8" x14ac:dyDescent="0.2">
      <c r="H4180" s="238"/>
    </row>
    <row r="4181" spans="8:8" x14ac:dyDescent="0.2">
      <c r="H4181" s="238"/>
    </row>
    <row r="4182" spans="8:8" x14ac:dyDescent="0.2">
      <c r="H4182" s="238"/>
    </row>
    <row r="4183" spans="8:8" x14ac:dyDescent="0.2">
      <c r="H4183" s="238"/>
    </row>
    <row r="4184" spans="8:8" x14ac:dyDescent="0.2">
      <c r="H4184" s="238"/>
    </row>
    <row r="4185" spans="8:8" x14ac:dyDescent="0.2">
      <c r="H4185" s="238"/>
    </row>
    <row r="4186" spans="8:8" x14ac:dyDescent="0.2">
      <c r="H4186" s="238"/>
    </row>
    <row r="4187" spans="8:8" x14ac:dyDescent="0.2">
      <c r="H4187" s="238"/>
    </row>
    <row r="4188" spans="8:8" x14ac:dyDescent="0.2">
      <c r="H4188" s="238"/>
    </row>
    <row r="4189" spans="8:8" x14ac:dyDescent="0.2">
      <c r="H4189" s="238"/>
    </row>
    <row r="4190" spans="8:8" x14ac:dyDescent="0.2">
      <c r="H4190" s="238"/>
    </row>
    <row r="4191" spans="8:8" x14ac:dyDescent="0.2">
      <c r="H4191" s="238"/>
    </row>
    <row r="4192" spans="8:8" x14ac:dyDescent="0.2">
      <c r="H4192" s="238"/>
    </row>
    <row r="4193" spans="8:8" x14ac:dyDescent="0.2">
      <c r="H4193" s="238"/>
    </row>
    <row r="4194" spans="8:8" x14ac:dyDescent="0.2">
      <c r="H4194" s="238"/>
    </row>
    <row r="4195" spans="8:8" x14ac:dyDescent="0.2">
      <c r="H4195" s="238"/>
    </row>
    <row r="4196" spans="8:8" x14ac:dyDescent="0.2">
      <c r="H4196" s="238"/>
    </row>
    <row r="4197" spans="8:8" x14ac:dyDescent="0.2">
      <c r="H4197" s="238"/>
    </row>
    <row r="4198" spans="8:8" x14ac:dyDescent="0.2">
      <c r="H4198" s="238"/>
    </row>
    <row r="4199" spans="8:8" x14ac:dyDescent="0.2">
      <c r="H4199" s="238"/>
    </row>
    <row r="4200" spans="8:8" x14ac:dyDescent="0.2">
      <c r="H4200" s="238"/>
    </row>
    <row r="4201" spans="8:8" x14ac:dyDescent="0.2">
      <c r="H4201" s="238"/>
    </row>
    <row r="4202" spans="8:8" x14ac:dyDescent="0.2">
      <c r="H4202" s="238"/>
    </row>
    <row r="4203" spans="8:8" x14ac:dyDescent="0.2">
      <c r="H4203" s="238"/>
    </row>
    <row r="4204" spans="8:8" x14ac:dyDescent="0.2">
      <c r="H4204" s="238"/>
    </row>
    <row r="4205" spans="8:8" x14ac:dyDescent="0.2">
      <c r="H4205" s="238"/>
    </row>
    <row r="4206" spans="8:8" x14ac:dyDescent="0.2">
      <c r="H4206" s="238"/>
    </row>
    <row r="4207" spans="8:8" x14ac:dyDescent="0.2">
      <c r="H4207" s="238"/>
    </row>
    <row r="4208" spans="8:8" x14ac:dyDescent="0.2">
      <c r="H4208" s="238"/>
    </row>
    <row r="4209" spans="8:8" x14ac:dyDescent="0.2">
      <c r="H4209" s="238"/>
    </row>
    <row r="4210" spans="8:8" x14ac:dyDescent="0.2">
      <c r="H4210" s="238"/>
    </row>
    <row r="4211" spans="8:8" x14ac:dyDescent="0.2">
      <c r="H4211" s="238"/>
    </row>
    <row r="4212" spans="8:8" x14ac:dyDescent="0.2">
      <c r="H4212" s="238"/>
    </row>
    <row r="4213" spans="8:8" x14ac:dyDescent="0.2">
      <c r="H4213" s="238"/>
    </row>
    <row r="4214" spans="8:8" x14ac:dyDescent="0.2">
      <c r="H4214" s="238"/>
    </row>
    <row r="4215" spans="8:8" x14ac:dyDescent="0.2">
      <c r="H4215" s="238"/>
    </row>
    <row r="4216" spans="8:8" x14ac:dyDescent="0.2">
      <c r="H4216" s="238"/>
    </row>
    <row r="4217" spans="8:8" x14ac:dyDescent="0.2">
      <c r="H4217" s="238"/>
    </row>
    <row r="4218" spans="8:8" x14ac:dyDescent="0.2">
      <c r="H4218" s="238"/>
    </row>
    <row r="4219" spans="8:8" x14ac:dyDescent="0.2">
      <c r="H4219" s="238"/>
    </row>
    <row r="4220" spans="8:8" x14ac:dyDescent="0.2">
      <c r="H4220" s="238"/>
    </row>
    <row r="4221" spans="8:8" x14ac:dyDescent="0.2">
      <c r="H4221" s="238"/>
    </row>
    <row r="4222" spans="8:8" x14ac:dyDescent="0.2">
      <c r="H4222" s="238"/>
    </row>
    <row r="4223" spans="8:8" x14ac:dyDescent="0.2">
      <c r="H4223" s="238"/>
    </row>
    <row r="4224" spans="8:8" x14ac:dyDescent="0.2">
      <c r="H4224" s="238"/>
    </row>
    <row r="4225" spans="8:8" x14ac:dyDescent="0.2">
      <c r="H4225" s="238"/>
    </row>
    <row r="4226" spans="8:8" x14ac:dyDescent="0.2">
      <c r="H4226" s="238"/>
    </row>
    <row r="4227" spans="8:8" x14ac:dyDescent="0.2">
      <c r="H4227" s="238"/>
    </row>
    <row r="4228" spans="8:8" x14ac:dyDescent="0.2">
      <c r="H4228" s="238"/>
    </row>
    <row r="4229" spans="8:8" x14ac:dyDescent="0.2">
      <c r="H4229" s="238"/>
    </row>
    <row r="4230" spans="8:8" x14ac:dyDescent="0.2">
      <c r="H4230" s="238"/>
    </row>
    <row r="4231" spans="8:8" x14ac:dyDescent="0.2">
      <c r="H4231" s="238"/>
    </row>
    <row r="4232" spans="8:8" x14ac:dyDescent="0.2">
      <c r="H4232" s="238"/>
    </row>
    <row r="4233" spans="8:8" x14ac:dyDescent="0.2">
      <c r="H4233" s="238"/>
    </row>
    <row r="4234" spans="8:8" x14ac:dyDescent="0.2">
      <c r="H4234" s="238"/>
    </row>
    <row r="4235" spans="8:8" x14ac:dyDescent="0.2">
      <c r="H4235" s="238"/>
    </row>
    <row r="4236" spans="8:8" x14ac:dyDescent="0.2">
      <c r="H4236" s="238"/>
    </row>
    <row r="4237" spans="8:8" x14ac:dyDescent="0.2">
      <c r="H4237" s="238"/>
    </row>
    <row r="4238" spans="8:8" x14ac:dyDescent="0.2">
      <c r="H4238" s="238"/>
    </row>
    <row r="4239" spans="8:8" x14ac:dyDescent="0.2">
      <c r="H4239" s="238"/>
    </row>
    <row r="4240" spans="8:8" x14ac:dyDescent="0.2">
      <c r="H4240" s="238"/>
    </row>
    <row r="4241" spans="8:8" x14ac:dyDescent="0.2">
      <c r="H4241" s="238"/>
    </row>
    <row r="4242" spans="8:8" x14ac:dyDescent="0.2">
      <c r="H4242" s="238"/>
    </row>
    <row r="4243" spans="8:8" x14ac:dyDescent="0.2">
      <c r="H4243" s="238"/>
    </row>
    <row r="4244" spans="8:8" x14ac:dyDescent="0.2">
      <c r="H4244" s="238"/>
    </row>
    <row r="4245" spans="8:8" x14ac:dyDescent="0.2">
      <c r="H4245" s="238"/>
    </row>
    <row r="4246" spans="8:8" x14ac:dyDescent="0.2">
      <c r="H4246" s="238"/>
    </row>
    <row r="4247" spans="8:8" x14ac:dyDescent="0.2">
      <c r="H4247" s="238"/>
    </row>
    <row r="4248" spans="8:8" x14ac:dyDescent="0.2">
      <c r="H4248" s="238"/>
    </row>
    <row r="4249" spans="8:8" x14ac:dyDescent="0.2">
      <c r="H4249" s="238"/>
    </row>
    <row r="4250" spans="8:8" x14ac:dyDescent="0.2">
      <c r="H4250" s="238"/>
    </row>
    <row r="4251" spans="8:8" x14ac:dyDescent="0.2">
      <c r="H4251" s="238"/>
    </row>
    <row r="4252" spans="8:8" x14ac:dyDescent="0.2">
      <c r="H4252" s="238"/>
    </row>
    <row r="4253" spans="8:8" x14ac:dyDescent="0.2">
      <c r="H4253" s="238"/>
    </row>
    <row r="4254" spans="8:8" x14ac:dyDescent="0.2">
      <c r="H4254" s="238"/>
    </row>
    <row r="4255" spans="8:8" x14ac:dyDescent="0.2">
      <c r="H4255" s="238"/>
    </row>
    <row r="4256" spans="8:8" x14ac:dyDescent="0.2">
      <c r="H4256" s="238"/>
    </row>
    <row r="4257" spans="8:8" x14ac:dyDescent="0.2">
      <c r="H4257" s="238"/>
    </row>
    <row r="4258" spans="8:8" x14ac:dyDescent="0.2">
      <c r="H4258" s="238"/>
    </row>
    <row r="4259" spans="8:8" x14ac:dyDescent="0.2">
      <c r="H4259" s="238"/>
    </row>
    <row r="4260" spans="8:8" x14ac:dyDescent="0.2">
      <c r="H4260" s="238"/>
    </row>
    <row r="4261" spans="8:8" x14ac:dyDescent="0.2">
      <c r="H4261" s="238"/>
    </row>
    <row r="4262" spans="8:8" x14ac:dyDescent="0.2">
      <c r="H4262" s="238"/>
    </row>
    <row r="4263" spans="8:8" x14ac:dyDescent="0.2">
      <c r="H4263" s="238"/>
    </row>
    <row r="4264" spans="8:8" x14ac:dyDescent="0.2">
      <c r="H4264" s="238"/>
    </row>
    <row r="4265" spans="8:8" x14ac:dyDescent="0.2">
      <c r="H4265" s="238"/>
    </row>
    <row r="4266" spans="8:8" x14ac:dyDescent="0.2">
      <c r="H4266" s="238"/>
    </row>
    <row r="4267" spans="8:8" x14ac:dyDescent="0.2">
      <c r="H4267" s="238"/>
    </row>
    <row r="4268" spans="8:8" x14ac:dyDescent="0.2">
      <c r="H4268" s="238"/>
    </row>
    <row r="4269" spans="8:8" x14ac:dyDescent="0.2">
      <c r="H4269" s="238"/>
    </row>
    <row r="4270" spans="8:8" x14ac:dyDescent="0.2">
      <c r="H4270" s="238"/>
    </row>
    <row r="4271" spans="8:8" x14ac:dyDescent="0.2">
      <c r="H4271" s="238"/>
    </row>
    <row r="4272" spans="8:8" x14ac:dyDescent="0.2">
      <c r="H4272" s="238"/>
    </row>
    <row r="4273" spans="8:8" x14ac:dyDescent="0.2">
      <c r="H4273" s="238"/>
    </row>
    <row r="4274" spans="8:8" x14ac:dyDescent="0.2">
      <c r="H4274" s="238"/>
    </row>
    <row r="4275" spans="8:8" x14ac:dyDescent="0.2">
      <c r="H4275" s="238"/>
    </row>
    <row r="4276" spans="8:8" x14ac:dyDescent="0.2">
      <c r="H4276" s="238"/>
    </row>
    <row r="4277" spans="8:8" x14ac:dyDescent="0.2">
      <c r="H4277" s="238"/>
    </row>
    <row r="4278" spans="8:8" x14ac:dyDescent="0.2">
      <c r="H4278" s="238"/>
    </row>
    <row r="4279" spans="8:8" x14ac:dyDescent="0.2">
      <c r="H4279" s="238"/>
    </row>
    <row r="4280" spans="8:8" x14ac:dyDescent="0.2">
      <c r="H4280" s="238"/>
    </row>
    <row r="4281" spans="8:8" x14ac:dyDescent="0.2">
      <c r="H4281" s="238"/>
    </row>
    <row r="4282" spans="8:8" x14ac:dyDescent="0.2">
      <c r="H4282" s="238"/>
    </row>
    <row r="4283" spans="8:8" x14ac:dyDescent="0.2">
      <c r="H4283" s="238"/>
    </row>
    <row r="4284" spans="8:8" x14ac:dyDescent="0.2">
      <c r="H4284" s="238"/>
    </row>
    <row r="4285" spans="8:8" x14ac:dyDescent="0.2">
      <c r="H4285" s="238"/>
    </row>
    <row r="4286" spans="8:8" x14ac:dyDescent="0.2">
      <c r="H4286" s="238"/>
    </row>
    <row r="4287" spans="8:8" x14ac:dyDescent="0.2">
      <c r="H4287" s="238"/>
    </row>
    <row r="4288" spans="8:8" x14ac:dyDescent="0.2">
      <c r="H4288" s="238"/>
    </row>
    <row r="4289" spans="8:8" x14ac:dyDescent="0.2">
      <c r="H4289" s="238"/>
    </row>
    <row r="4290" spans="8:8" x14ac:dyDescent="0.2">
      <c r="H4290" s="238"/>
    </row>
    <row r="4291" spans="8:8" x14ac:dyDescent="0.2">
      <c r="H4291" s="238"/>
    </row>
    <row r="4292" spans="8:8" x14ac:dyDescent="0.2">
      <c r="H4292" s="238"/>
    </row>
    <row r="4293" spans="8:8" x14ac:dyDescent="0.2">
      <c r="H4293" s="238"/>
    </row>
    <row r="4294" spans="8:8" x14ac:dyDescent="0.2">
      <c r="H4294" s="238"/>
    </row>
    <row r="4295" spans="8:8" x14ac:dyDescent="0.2">
      <c r="H4295" s="238"/>
    </row>
    <row r="4296" spans="8:8" x14ac:dyDescent="0.2">
      <c r="H4296" s="238"/>
    </row>
    <row r="4297" spans="8:8" x14ac:dyDescent="0.2">
      <c r="H4297" s="238"/>
    </row>
    <row r="4298" spans="8:8" x14ac:dyDescent="0.2">
      <c r="H4298" s="238"/>
    </row>
    <row r="4299" spans="8:8" x14ac:dyDescent="0.2">
      <c r="H4299" s="238"/>
    </row>
    <row r="4300" spans="8:8" x14ac:dyDescent="0.2">
      <c r="H4300" s="238"/>
    </row>
    <row r="4301" spans="8:8" x14ac:dyDescent="0.2">
      <c r="H4301" s="238"/>
    </row>
    <row r="4302" spans="8:8" x14ac:dyDescent="0.2">
      <c r="H4302" s="238"/>
    </row>
    <row r="4303" spans="8:8" x14ac:dyDescent="0.2">
      <c r="H4303" s="238"/>
    </row>
    <row r="4304" spans="8:8" x14ac:dyDescent="0.2">
      <c r="H4304" s="238"/>
    </row>
    <row r="4305" spans="8:8" x14ac:dyDescent="0.2">
      <c r="H4305" s="238"/>
    </row>
    <row r="4306" spans="8:8" x14ac:dyDescent="0.2">
      <c r="H4306" s="238"/>
    </row>
    <row r="4307" spans="8:8" x14ac:dyDescent="0.2">
      <c r="H4307" s="238"/>
    </row>
    <row r="4308" spans="8:8" x14ac:dyDescent="0.2">
      <c r="H4308" s="238"/>
    </row>
    <row r="4309" spans="8:8" x14ac:dyDescent="0.2">
      <c r="H4309" s="238"/>
    </row>
    <row r="4310" spans="8:8" x14ac:dyDescent="0.2">
      <c r="H4310" s="238"/>
    </row>
    <row r="4311" spans="8:8" x14ac:dyDescent="0.2">
      <c r="H4311" s="238"/>
    </row>
    <row r="4312" spans="8:8" x14ac:dyDescent="0.2">
      <c r="H4312" s="238"/>
    </row>
    <row r="4313" spans="8:8" x14ac:dyDescent="0.2">
      <c r="H4313" s="238"/>
    </row>
    <row r="4314" spans="8:8" x14ac:dyDescent="0.2">
      <c r="H4314" s="238"/>
    </row>
    <row r="4315" spans="8:8" x14ac:dyDescent="0.2">
      <c r="H4315" s="238"/>
    </row>
    <row r="4316" spans="8:8" x14ac:dyDescent="0.2">
      <c r="H4316" s="238"/>
    </row>
    <row r="4317" spans="8:8" x14ac:dyDescent="0.2">
      <c r="H4317" s="238"/>
    </row>
    <row r="4318" spans="8:8" x14ac:dyDescent="0.2">
      <c r="H4318" s="238"/>
    </row>
    <row r="4319" spans="8:8" x14ac:dyDescent="0.2">
      <c r="H4319" s="238"/>
    </row>
    <row r="4320" spans="8:8" x14ac:dyDescent="0.2">
      <c r="H4320" s="238"/>
    </row>
    <row r="4321" spans="8:8" x14ac:dyDescent="0.2">
      <c r="H4321" s="238"/>
    </row>
    <row r="4322" spans="8:8" x14ac:dyDescent="0.2">
      <c r="H4322" s="238"/>
    </row>
    <row r="4323" spans="8:8" x14ac:dyDescent="0.2">
      <c r="H4323" s="238"/>
    </row>
    <row r="4324" spans="8:8" x14ac:dyDescent="0.2">
      <c r="H4324" s="238"/>
    </row>
    <row r="4325" spans="8:8" x14ac:dyDescent="0.2">
      <c r="H4325" s="238"/>
    </row>
    <row r="4326" spans="8:8" x14ac:dyDescent="0.2">
      <c r="H4326" s="238"/>
    </row>
    <row r="4327" spans="8:8" x14ac:dyDescent="0.2">
      <c r="H4327" s="238"/>
    </row>
    <row r="4328" spans="8:8" x14ac:dyDescent="0.2">
      <c r="H4328" s="238"/>
    </row>
    <row r="4329" spans="8:8" x14ac:dyDescent="0.2">
      <c r="H4329" s="238"/>
    </row>
    <row r="4330" spans="8:8" x14ac:dyDescent="0.2">
      <c r="H4330" s="238"/>
    </row>
    <row r="4331" spans="8:8" x14ac:dyDescent="0.2">
      <c r="H4331" s="238"/>
    </row>
    <row r="4332" spans="8:8" x14ac:dyDescent="0.2">
      <c r="H4332" s="238"/>
    </row>
    <row r="4333" spans="8:8" x14ac:dyDescent="0.2">
      <c r="H4333" s="238"/>
    </row>
    <row r="4334" spans="8:8" x14ac:dyDescent="0.2">
      <c r="H4334" s="238"/>
    </row>
    <row r="4335" spans="8:8" x14ac:dyDescent="0.2">
      <c r="H4335" s="238"/>
    </row>
    <row r="4336" spans="8:8" x14ac:dyDescent="0.2">
      <c r="H4336" s="238"/>
    </row>
    <row r="4337" spans="8:8" x14ac:dyDescent="0.2">
      <c r="H4337" s="238"/>
    </row>
    <row r="4338" spans="8:8" x14ac:dyDescent="0.2">
      <c r="H4338" s="238"/>
    </row>
    <row r="4339" spans="8:8" x14ac:dyDescent="0.2">
      <c r="H4339" s="238"/>
    </row>
    <row r="4340" spans="8:8" x14ac:dyDescent="0.2">
      <c r="H4340" s="238"/>
    </row>
    <row r="4341" spans="8:8" x14ac:dyDescent="0.2">
      <c r="H4341" s="238"/>
    </row>
    <row r="4342" spans="8:8" x14ac:dyDescent="0.2">
      <c r="H4342" s="238"/>
    </row>
    <row r="4343" spans="8:8" x14ac:dyDescent="0.2">
      <c r="H4343" s="238"/>
    </row>
    <row r="4344" spans="8:8" x14ac:dyDescent="0.2">
      <c r="H4344" s="238"/>
    </row>
    <row r="4345" spans="8:8" x14ac:dyDescent="0.2">
      <c r="H4345" s="238"/>
    </row>
    <row r="4346" spans="8:8" x14ac:dyDescent="0.2">
      <c r="H4346" s="238"/>
    </row>
    <row r="4347" spans="8:8" x14ac:dyDescent="0.2">
      <c r="H4347" s="238"/>
    </row>
    <row r="4348" spans="8:8" x14ac:dyDescent="0.2">
      <c r="H4348" s="238"/>
    </row>
    <row r="4349" spans="8:8" x14ac:dyDescent="0.2">
      <c r="H4349" s="238"/>
    </row>
    <row r="4350" spans="8:8" x14ac:dyDescent="0.2">
      <c r="H4350" s="238"/>
    </row>
    <row r="4351" spans="8:8" x14ac:dyDescent="0.2">
      <c r="H4351" s="238"/>
    </row>
    <row r="4352" spans="8:8" x14ac:dyDescent="0.2">
      <c r="H4352" s="238"/>
    </row>
    <row r="4353" spans="8:8" x14ac:dyDescent="0.2">
      <c r="H4353" s="238"/>
    </row>
    <row r="4354" spans="8:8" x14ac:dyDescent="0.2">
      <c r="H4354" s="238"/>
    </row>
    <row r="4355" spans="8:8" x14ac:dyDescent="0.2">
      <c r="H4355" s="238"/>
    </row>
    <row r="4356" spans="8:8" x14ac:dyDescent="0.2">
      <c r="H4356" s="238"/>
    </row>
    <row r="4357" spans="8:8" x14ac:dyDescent="0.2">
      <c r="H4357" s="238"/>
    </row>
    <row r="4358" spans="8:8" x14ac:dyDescent="0.2">
      <c r="H4358" s="238"/>
    </row>
    <row r="4359" spans="8:8" x14ac:dyDescent="0.2">
      <c r="H4359" s="238"/>
    </row>
    <row r="4360" spans="8:8" x14ac:dyDescent="0.2">
      <c r="H4360" s="238"/>
    </row>
    <row r="4361" spans="8:8" x14ac:dyDescent="0.2">
      <c r="H4361" s="238"/>
    </row>
    <row r="4362" spans="8:8" x14ac:dyDescent="0.2">
      <c r="H4362" s="238"/>
    </row>
    <row r="4363" spans="8:8" x14ac:dyDescent="0.2">
      <c r="H4363" s="238"/>
    </row>
    <row r="4364" spans="8:8" x14ac:dyDescent="0.2">
      <c r="H4364" s="238"/>
    </row>
    <row r="4365" spans="8:8" x14ac:dyDescent="0.2">
      <c r="H4365" s="238"/>
    </row>
    <row r="4366" spans="8:8" x14ac:dyDescent="0.2">
      <c r="H4366" s="238"/>
    </row>
    <row r="4367" spans="8:8" x14ac:dyDescent="0.2">
      <c r="H4367" s="238"/>
    </row>
    <row r="4368" spans="8:8" x14ac:dyDescent="0.2">
      <c r="H4368" s="238"/>
    </row>
    <row r="4369" spans="8:8" x14ac:dyDescent="0.2">
      <c r="H4369" s="238"/>
    </row>
    <row r="4370" spans="8:8" x14ac:dyDescent="0.2">
      <c r="H4370" s="238"/>
    </row>
    <row r="4371" spans="8:8" x14ac:dyDescent="0.2">
      <c r="H4371" s="238"/>
    </row>
    <row r="4372" spans="8:8" x14ac:dyDescent="0.2">
      <c r="H4372" s="238"/>
    </row>
    <row r="4373" spans="8:8" x14ac:dyDescent="0.2">
      <c r="H4373" s="238"/>
    </row>
    <row r="4374" spans="8:8" x14ac:dyDescent="0.2">
      <c r="H4374" s="238"/>
    </row>
    <row r="4375" spans="8:8" x14ac:dyDescent="0.2">
      <c r="H4375" s="238"/>
    </row>
    <row r="4376" spans="8:8" x14ac:dyDescent="0.2">
      <c r="H4376" s="238"/>
    </row>
    <row r="4377" spans="8:8" x14ac:dyDescent="0.2">
      <c r="H4377" s="238"/>
    </row>
    <row r="4378" spans="8:8" x14ac:dyDescent="0.2">
      <c r="H4378" s="238"/>
    </row>
    <row r="4379" spans="8:8" x14ac:dyDescent="0.2">
      <c r="H4379" s="238"/>
    </row>
    <row r="4380" spans="8:8" x14ac:dyDescent="0.2">
      <c r="H4380" s="238"/>
    </row>
    <row r="4381" spans="8:8" x14ac:dyDescent="0.2">
      <c r="H4381" s="238"/>
    </row>
    <row r="4382" spans="8:8" x14ac:dyDescent="0.2">
      <c r="H4382" s="238"/>
    </row>
    <row r="4383" spans="8:8" x14ac:dyDescent="0.2">
      <c r="H4383" s="238"/>
    </row>
    <row r="4384" spans="8:8" x14ac:dyDescent="0.2">
      <c r="H4384" s="238"/>
    </row>
    <row r="4385" spans="8:8" x14ac:dyDescent="0.2">
      <c r="H4385" s="238"/>
    </row>
    <row r="4386" spans="8:8" x14ac:dyDescent="0.2">
      <c r="H4386" s="238"/>
    </row>
    <row r="4387" spans="8:8" x14ac:dyDescent="0.2">
      <c r="H4387" s="238"/>
    </row>
    <row r="4388" spans="8:8" x14ac:dyDescent="0.2">
      <c r="H4388" s="238"/>
    </row>
    <row r="4389" spans="8:8" x14ac:dyDescent="0.2">
      <c r="H4389" s="238"/>
    </row>
    <row r="4390" spans="8:8" x14ac:dyDescent="0.2">
      <c r="H4390" s="238"/>
    </row>
    <row r="4391" spans="8:8" x14ac:dyDescent="0.2">
      <c r="H4391" s="238"/>
    </row>
    <row r="4392" spans="8:8" x14ac:dyDescent="0.2">
      <c r="H4392" s="238"/>
    </row>
    <row r="4393" spans="8:8" x14ac:dyDescent="0.2">
      <c r="H4393" s="238"/>
    </row>
    <row r="4394" spans="8:8" x14ac:dyDescent="0.2">
      <c r="H4394" s="238"/>
    </row>
    <row r="4395" spans="8:8" x14ac:dyDescent="0.2">
      <c r="H4395" s="238"/>
    </row>
    <row r="4396" spans="8:8" x14ac:dyDescent="0.2">
      <c r="H4396" s="238"/>
    </row>
    <row r="4397" spans="8:8" x14ac:dyDescent="0.2">
      <c r="H4397" s="238"/>
    </row>
    <row r="4398" spans="8:8" x14ac:dyDescent="0.2">
      <c r="H4398" s="238"/>
    </row>
    <row r="4399" spans="8:8" x14ac:dyDescent="0.2">
      <c r="H4399" s="238"/>
    </row>
    <row r="4400" spans="8:8" x14ac:dyDescent="0.2">
      <c r="H4400" s="238"/>
    </row>
    <row r="4401" spans="8:8" x14ac:dyDescent="0.2">
      <c r="H4401" s="238"/>
    </row>
    <row r="4402" spans="8:8" x14ac:dyDescent="0.2">
      <c r="H4402" s="238"/>
    </row>
    <row r="4403" spans="8:8" x14ac:dyDescent="0.2">
      <c r="H4403" s="238"/>
    </row>
    <row r="4404" spans="8:8" x14ac:dyDescent="0.2">
      <c r="H4404" s="238"/>
    </row>
    <row r="4405" spans="8:8" x14ac:dyDescent="0.2">
      <c r="H4405" s="238"/>
    </row>
    <row r="4406" spans="8:8" x14ac:dyDescent="0.2">
      <c r="H4406" s="238"/>
    </row>
    <row r="4407" spans="8:8" x14ac:dyDescent="0.2">
      <c r="H4407" s="238"/>
    </row>
    <row r="4408" spans="8:8" x14ac:dyDescent="0.2">
      <c r="H4408" s="238"/>
    </row>
    <row r="4409" spans="8:8" x14ac:dyDescent="0.2">
      <c r="H4409" s="238"/>
    </row>
    <row r="4410" spans="8:8" x14ac:dyDescent="0.2">
      <c r="H4410" s="238"/>
    </row>
    <row r="4411" spans="8:8" x14ac:dyDescent="0.2">
      <c r="H4411" s="238"/>
    </row>
    <row r="4412" spans="8:8" x14ac:dyDescent="0.2">
      <c r="H4412" s="238"/>
    </row>
    <row r="4413" spans="8:8" x14ac:dyDescent="0.2">
      <c r="H4413" s="238"/>
    </row>
    <row r="4414" spans="8:8" x14ac:dyDescent="0.2">
      <c r="H4414" s="238"/>
    </row>
    <row r="4415" spans="8:8" x14ac:dyDescent="0.2">
      <c r="H4415" s="238"/>
    </row>
    <row r="4416" spans="8:8" x14ac:dyDescent="0.2">
      <c r="H4416" s="238"/>
    </row>
    <row r="4417" spans="8:8" x14ac:dyDescent="0.2">
      <c r="H4417" s="238"/>
    </row>
    <row r="4418" spans="8:8" x14ac:dyDescent="0.2">
      <c r="H4418" s="238"/>
    </row>
    <row r="4419" spans="8:8" x14ac:dyDescent="0.2">
      <c r="H4419" s="238"/>
    </row>
    <row r="4420" spans="8:8" x14ac:dyDescent="0.2">
      <c r="H4420" s="238"/>
    </row>
    <row r="4421" spans="8:8" x14ac:dyDescent="0.2">
      <c r="H4421" s="238"/>
    </row>
    <row r="4422" spans="8:8" x14ac:dyDescent="0.2">
      <c r="H4422" s="238"/>
    </row>
    <row r="4423" spans="8:8" x14ac:dyDescent="0.2">
      <c r="H4423" s="238"/>
    </row>
    <row r="4424" spans="8:8" x14ac:dyDescent="0.2">
      <c r="H4424" s="238"/>
    </row>
    <row r="4425" spans="8:8" x14ac:dyDescent="0.2">
      <c r="H4425" s="238"/>
    </row>
    <row r="4426" spans="8:8" x14ac:dyDescent="0.2">
      <c r="H4426" s="238"/>
    </row>
    <row r="4427" spans="8:8" x14ac:dyDescent="0.2">
      <c r="H4427" s="238"/>
    </row>
    <row r="4428" spans="8:8" x14ac:dyDescent="0.2">
      <c r="H4428" s="238"/>
    </row>
    <row r="4429" spans="8:8" x14ac:dyDescent="0.2">
      <c r="H4429" s="238"/>
    </row>
    <row r="4430" spans="8:8" x14ac:dyDescent="0.2">
      <c r="H4430" s="238"/>
    </row>
    <row r="4431" spans="8:8" x14ac:dyDescent="0.2">
      <c r="H4431" s="238"/>
    </row>
    <row r="4432" spans="8:8" x14ac:dyDescent="0.2">
      <c r="H4432" s="238"/>
    </row>
    <row r="4433" spans="8:8" x14ac:dyDescent="0.2">
      <c r="H4433" s="238"/>
    </row>
    <row r="4434" spans="8:8" x14ac:dyDescent="0.2">
      <c r="H4434" s="238"/>
    </row>
    <row r="4435" spans="8:8" x14ac:dyDescent="0.2">
      <c r="H4435" s="238"/>
    </row>
    <row r="4436" spans="8:8" x14ac:dyDescent="0.2">
      <c r="H4436" s="238"/>
    </row>
    <row r="4437" spans="8:8" x14ac:dyDescent="0.2">
      <c r="H4437" s="238"/>
    </row>
    <row r="4438" spans="8:8" x14ac:dyDescent="0.2">
      <c r="H4438" s="238"/>
    </row>
    <row r="4439" spans="8:8" x14ac:dyDescent="0.2">
      <c r="H4439" s="238"/>
    </row>
    <row r="4440" spans="8:8" x14ac:dyDescent="0.2">
      <c r="H4440" s="238"/>
    </row>
    <row r="4441" spans="8:8" x14ac:dyDescent="0.2">
      <c r="H4441" s="238"/>
    </row>
    <row r="4442" spans="8:8" x14ac:dyDescent="0.2">
      <c r="H4442" s="238"/>
    </row>
    <row r="4443" spans="8:8" x14ac:dyDescent="0.2">
      <c r="H4443" s="238"/>
    </row>
    <row r="4444" spans="8:8" x14ac:dyDescent="0.2">
      <c r="H4444" s="238"/>
    </row>
    <row r="4445" spans="8:8" x14ac:dyDescent="0.2">
      <c r="H4445" s="238"/>
    </row>
    <row r="4446" spans="8:8" x14ac:dyDescent="0.2">
      <c r="H4446" s="238"/>
    </row>
    <row r="4447" spans="8:8" x14ac:dyDescent="0.2">
      <c r="H4447" s="238"/>
    </row>
    <row r="4448" spans="8:8" x14ac:dyDescent="0.2">
      <c r="H4448" s="238"/>
    </row>
    <row r="4449" spans="8:8" x14ac:dyDescent="0.2">
      <c r="H4449" s="238"/>
    </row>
    <row r="4450" spans="8:8" x14ac:dyDescent="0.2">
      <c r="H4450" s="238"/>
    </row>
    <row r="4451" spans="8:8" x14ac:dyDescent="0.2">
      <c r="H4451" s="238"/>
    </row>
    <row r="4452" spans="8:8" x14ac:dyDescent="0.2">
      <c r="H4452" s="238"/>
    </row>
    <row r="4453" spans="8:8" x14ac:dyDescent="0.2">
      <c r="H4453" s="238"/>
    </row>
    <row r="4454" spans="8:8" x14ac:dyDescent="0.2">
      <c r="H4454" s="238"/>
    </row>
    <row r="4455" spans="8:8" x14ac:dyDescent="0.2">
      <c r="H4455" s="238"/>
    </row>
    <row r="4456" spans="8:8" x14ac:dyDescent="0.2">
      <c r="H4456" s="238"/>
    </row>
    <row r="4457" spans="8:8" x14ac:dyDescent="0.2">
      <c r="H4457" s="238"/>
    </row>
    <row r="4458" spans="8:8" x14ac:dyDescent="0.2">
      <c r="H4458" s="238"/>
    </row>
    <row r="4459" spans="8:8" x14ac:dyDescent="0.2">
      <c r="H4459" s="238"/>
    </row>
    <row r="4460" spans="8:8" x14ac:dyDescent="0.2">
      <c r="H4460" s="238"/>
    </row>
    <row r="4461" spans="8:8" x14ac:dyDescent="0.2">
      <c r="H4461" s="238"/>
    </row>
    <row r="4462" spans="8:8" x14ac:dyDescent="0.2">
      <c r="H4462" s="238"/>
    </row>
    <row r="4463" spans="8:8" x14ac:dyDescent="0.2">
      <c r="H4463" s="238"/>
    </row>
    <row r="4464" spans="8:8" x14ac:dyDescent="0.2">
      <c r="H4464" s="238"/>
    </row>
    <row r="4465" spans="8:8" x14ac:dyDescent="0.2">
      <c r="H4465" s="238"/>
    </row>
    <row r="4466" spans="8:8" x14ac:dyDescent="0.2">
      <c r="H4466" s="238"/>
    </row>
    <row r="4467" spans="8:8" x14ac:dyDescent="0.2">
      <c r="H4467" s="238"/>
    </row>
    <row r="4468" spans="8:8" x14ac:dyDescent="0.2">
      <c r="H4468" s="238"/>
    </row>
    <row r="4469" spans="8:8" x14ac:dyDescent="0.2">
      <c r="H4469" s="238"/>
    </row>
    <row r="4470" spans="8:8" x14ac:dyDescent="0.2">
      <c r="H4470" s="238"/>
    </row>
    <row r="4471" spans="8:8" x14ac:dyDescent="0.2">
      <c r="H4471" s="238"/>
    </row>
    <row r="4472" spans="8:8" x14ac:dyDescent="0.2">
      <c r="H4472" s="238"/>
    </row>
    <row r="4473" spans="8:8" x14ac:dyDescent="0.2">
      <c r="H4473" s="238"/>
    </row>
    <row r="4474" spans="8:8" x14ac:dyDescent="0.2">
      <c r="H4474" s="238"/>
    </row>
    <row r="4475" spans="8:8" x14ac:dyDescent="0.2">
      <c r="H4475" s="238"/>
    </row>
    <row r="4476" spans="8:8" x14ac:dyDescent="0.2">
      <c r="H4476" s="238"/>
    </row>
    <row r="4477" spans="8:8" x14ac:dyDescent="0.2">
      <c r="H4477" s="238"/>
    </row>
    <row r="4478" spans="8:8" x14ac:dyDescent="0.2">
      <c r="H4478" s="238"/>
    </row>
    <row r="4479" spans="8:8" x14ac:dyDescent="0.2">
      <c r="H4479" s="238"/>
    </row>
    <row r="4480" spans="8:8" x14ac:dyDescent="0.2">
      <c r="H4480" s="238"/>
    </row>
    <row r="4481" spans="8:8" x14ac:dyDescent="0.2">
      <c r="H4481" s="238"/>
    </row>
    <row r="4482" spans="8:8" x14ac:dyDescent="0.2">
      <c r="H4482" s="238"/>
    </row>
    <row r="4483" spans="8:8" x14ac:dyDescent="0.2">
      <c r="H4483" s="238"/>
    </row>
    <row r="4484" spans="8:8" x14ac:dyDescent="0.2">
      <c r="H4484" s="238"/>
    </row>
    <row r="4485" spans="8:8" x14ac:dyDescent="0.2">
      <c r="H4485" s="238"/>
    </row>
    <row r="4486" spans="8:8" x14ac:dyDescent="0.2">
      <c r="H4486" s="238"/>
    </row>
    <row r="4487" spans="8:8" x14ac:dyDescent="0.2">
      <c r="H4487" s="238"/>
    </row>
    <row r="4488" spans="8:8" x14ac:dyDescent="0.2">
      <c r="H4488" s="238"/>
    </row>
    <row r="4489" spans="8:8" x14ac:dyDescent="0.2">
      <c r="H4489" s="238"/>
    </row>
    <row r="4490" spans="8:8" x14ac:dyDescent="0.2">
      <c r="H4490" s="238"/>
    </row>
    <row r="4491" spans="8:8" x14ac:dyDescent="0.2">
      <c r="H4491" s="238"/>
    </row>
    <row r="4492" spans="8:8" x14ac:dyDescent="0.2">
      <c r="H4492" s="238"/>
    </row>
    <row r="4493" spans="8:8" x14ac:dyDescent="0.2">
      <c r="H4493" s="238"/>
    </row>
    <row r="4494" spans="8:8" x14ac:dyDescent="0.2">
      <c r="H4494" s="238"/>
    </row>
    <row r="4495" spans="8:8" x14ac:dyDescent="0.2">
      <c r="H4495" s="238"/>
    </row>
    <row r="4496" spans="8:8" x14ac:dyDescent="0.2">
      <c r="H4496" s="238"/>
    </row>
    <row r="4497" spans="8:8" x14ac:dyDescent="0.2">
      <c r="H4497" s="238"/>
    </row>
    <row r="4498" spans="8:8" x14ac:dyDescent="0.2">
      <c r="H4498" s="238"/>
    </row>
    <row r="4499" spans="8:8" x14ac:dyDescent="0.2">
      <c r="H4499" s="238"/>
    </row>
    <row r="4500" spans="8:8" x14ac:dyDescent="0.2">
      <c r="H4500" s="238"/>
    </row>
    <row r="4501" spans="8:8" x14ac:dyDescent="0.2">
      <c r="H4501" s="238"/>
    </row>
    <row r="4502" spans="8:8" x14ac:dyDescent="0.2">
      <c r="H4502" s="238"/>
    </row>
    <row r="4503" spans="8:8" x14ac:dyDescent="0.2">
      <c r="H4503" s="238"/>
    </row>
    <row r="4504" spans="8:8" x14ac:dyDescent="0.2">
      <c r="H4504" s="238"/>
    </row>
    <row r="4505" spans="8:8" x14ac:dyDescent="0.2">
      <c r="H4505" s="238"/>
    </row>
    <row r="4506" spans="8:8" x14ac:dyDescent="0.2">
      <c r="H4506" s="238"/>
    </row>
    <row r="4507" spans="8:8" x14ac:dyDescent="0.2">
      <c r="H4507" s="238"/>
    </row>
    <row r="4508" spans="8:8" x14ac:dyDescent="0.2">
      <c r="H4508" s="238"/>
    </row>
    <row r="4509" spans="8:8" x14ac:dyDescent="0.2">
      <c r="H4509" s="238"/>
    </row>
    <row r="4510" spans="8:8" x14ac:dyDescent="0.2">
      <c r="H4510" s="238"/>
    </row>
    <row r="4511" spans="8:8" x14ac:dyDescent="0.2">
      <c r="H4511" s="238"/>
    </row>
    <row r="4512" spans="8:8" x14ac:dyDescent="0.2">
      <c r="H4512" s="238"/>
    </row>
    <row r="4513" spans="8:8" x14ac:dyDescent="0.2">
      <c r="H4513" s="238"/>
    </row>
    <row r="4514" spans="8:8" x14ac:dyDescent="0.2">
      <c r="H4514" s="238"/>
    </row>
    <row r="4515" spans="8:8" x14ac:dyDescent="0.2">
      <c r="H4515" s="238"/>
    </row>
    <row r="4516" spans="8:8" x14ac:dyDescent="0.2">
      <c r="H4516" s="238"/>
    </row>
    <row r="4517" spans="8:8" x14ac:dyDescent="0.2">
      <c r="H4517" s="238"/>
    </row>
    <row r="4518" spans="8:8" x14ac:dyDescent="0.2">
      <c r="H4518" s="238"/>
    </row>
    <row r="4519" spans="8:8" x14ac:dyDescent="0.2">
      <c r="H4519" s="238"/>
    </row>
    <row r="4520" spans="8:8" x14ac:dyDescent="0.2">
      <c r="H4520" s="238"/>
    </row>
    <row r="4521" spans="8:8" x14ac:dyDescent="0.2">
      <c r="H4521" s="238"/>
    </row>
    <row r="4522" spans="8:8" x14ac:dyDescent="0.2">
      <c r="H4522" s="238"/>
    </row>
    <row r="4523" spans="8:8" x14ac:dyDescent="0.2">
      <c r="H4523" s="238"/>
    </row>
    <row r="4524" spans="8:8" x14ac:dyDescent="0.2">
      <c r="H4524" s="238"/>
    </row>
    <row r="4525" spans="8:8" x14ac:dyDescent="0.2">
      <c r="H4525" s="238"/>
    </row>
    <row r="4526" spans="8:8" x14ac:dyDescent="0.2">
      <c r="H4526" s="238"/>
    </row>
    <row r="4527" spans="8:8" x14ac:dyDescent="0.2">
      <c r="H4527" s="238"/>
    </row>
    <row r="4528" spans="8:8" x14ac:dyDescent="0.2">
      <c r="H4528" s="238"/>
    </row>
    <row r="4529" spans="8:8" x14ac:dyDescent="0.2">
      <c r="H4529" s="238"/>
    </row>
    <row r="4530" spans="8:8" x14ac:dyDescent="0.2">
      <c r="H4530" s="238"/>
    </row>
    <row r="4531" spans="8:8" x14ac:dyDescent="0.2">
      <c r="H4531" s="238"/>
    </row>
    <row r="4532" spans="8:8" x14ac:dyDescent="0.2">
      <c r="H4532" s="238"/>
    </row>
    <row r="4533" spans="8:8" x14ac:dyDescent="0.2">
      <c r="H4533" s="238"/>
    </row>
    <row r="4534" spans="8:8" x14ac:dyDescent="0.2">
      <c r="H4534" s="238"/>
    </row>
    <row r="4535" spans="8:8" x14ac:dyDescent="0.2">
      <c r="H4535" s="238"/>
    </row>
    <row r="4536" spans="8:8" x14ac:dyDescent="0.2">
      <c r="H4536" s="238"/>
    </row>
    <row r="4537" spans="8:8" x14ac:dyDescent="0.2">
      <c r="H4537" s="238"/>
    </row>
    <row r="4538" spans="8:8" x14ac:dyDescent="0.2">
      <c r="H4538" s="238"/>
    </row>
    <row r="4539" spans="8:8" x14ac:dyDescent="0.2">
      <c r="H4539" s="238"/>
    </row>
    <row r="4540" spans="8:8" x14ac:dyDescent="0.2">
      <c r="H4540" s="238"/>
    </row>
    <row r="4541" spans="8:8" x14ac:dyDescent="0.2">
      <c r="H4541" s="238"/>
    </row>
    <row r="4542" spans="8:8" x14ac:dyDescent="0.2">
      <c r="H4542" s="238"/>
    </row>
    <row r="4543" spans="8:8" x14ac:dyDescent="0.2">
      <c r="H4543" s="238"/>
    </row>
    <row r="4544" spans="8:8" x14ac:dyDescent="0.2">
      <c r="H4544" s="238"/>
    </row>
    <row r="4545" spans="8:8" x14ac:dyDescent="0.2">
      <c r="H4545" s="238"/>
    </row>
    <row r="4546" spans="8:8" x14ac:dyDescent="0.2">
      <c r="H4546" s="238"/>
    </row>
    <row r="4547" spans="8:8" x14ac:dyDescent="0.2">
      <c r="H4547" s="238"/>
    </row>
    <row r="4548" spans="8:8" x14ac:dyDescent="0.2">
      <c r="H4548" s="238"/>
    </row>
    <row r="4549" spans="8:8" x14ac:dyDescent="0.2">
      <c r="H4549" s="238"/>
    </row>
    <row r="4550" spans="8:8" x14ac:dyDescent="0.2">
      <c r="H4550" s="238"/>
    </row>
    <row r="4551" spans="8:8" x14ac:dyDescent="0.2">
      <c r="H4551" s="238"/>
    </row>
    <row r="4552" spans="8:8" x14ac:dyDescent="0.2">
      <c r="H4552" s="238"/>
    </row>
    <row r="4553" spans="8:8" x14ac:dyDescent="0.2">
      <c r="H4553" s="238"/>
    </row>
    <row r="4554" spans="8:8" x14ac:dyDescent="0.2">
      <c r="H4554" s="238"/>
    </row>
    <row r="4555" spans="8:8" x14ac:dyDescent="0.2">
      <c r="H4555" s="238"/>
    </row>
    <row r="4556" spans="8:8" x14ac:dyDescent="0.2">
      <c r="H4556" s="238"/>
    </row>
    <row r="4557" spans="8:8" x14ac:dyDescent="0.2">
      <c r="H4557" s="238"/>
    </row>
    <row r="4558" spans="8:8" x14ac:dyDescent="0.2">
      <c r="H4558" s="238"/>
    </row>
    <row r="4559" spans="8:8" x14ac:dyDescent="0.2">
      <c r="H4559" s="238"/>
    </row>
    <row r="4560" spans="8:8" x14ac:dyDescent="0.2">
      <c r="H4560" s="238"/>
    </row>
    <row r="4561" spans="8:8" x14ac:dyDescent="0.2">
      <c r="H4561" s="238"/>
    </row>
    <row r="4562" spans="8:8" x14ac:dyDescent="0.2">
      <c r="H4562" s="238"/>
    </row>
    <row r="4563" spans="8:8" x14ac:dyDescent="0.2">
      <c r="H4563" s="238"/>
    </row>
    <row r="4564" spans="8:8" x14ac:dyDescent="0.2">
      <c r="H4564" s="238"/>
    </row>
    <row r="4565" spans="8:8" x14ac:dyDescent="0.2">
      <c r="H4565" s="238"/>
    </row>
    <row r="4566" spans="8:8" x14ac:dyDescent="0.2">
      <c r="H4566" s="238"/>
    </row>
    <row r="4567" spans="8:8" x14ac:dyDescent="0.2">
      <c r="H4567" s="238"/>
    </row>
    <row r="4568" spans="8:8" x14ac:dyDescent="0.2">
      <c r="H4568" s="238"/>
    </row>
    <row r="4569" spans="8:8" x14ac:dyDescent="0.2">
      <c r="H4569" s="238"/>
    </row>
    <row r="4570" spans="8:8" x14ac:dyDescent="0.2">
      <c r="H4570" s="238"/>
    </row>
    <row r="4571" spans="8:8" x14ac:dyDescent="0.2">
      <c r="H4571" s="238"/>
    </row>
    <row r="4572" spans="8:8" x14ac:dyDescent="0.2">
      <c r="H4572" s="238"/>
    </row>
    <row r="4573" spans="8:8" x14ac:dyDescent="0.2">
      <c r="H4573" s="238"/>
    </row>
    <row r="4574" spans="8:8" x14ac:dyDescent="0.2">
      <c r="H4574" s="238"/>
    </row>
    <row r="4575" spans="8:8" x14ac:dyDescent="0.2">
      <c r="H4575" s="238"/>
    </row>
    <row r="4576" spans="8:8" x14ac:dyDescent="0.2">
      <c r="H4576" s="238"/>
    </row>
    <row r="4577" spans="8:8" x14ac:dyDescent="0.2">
      <c r="H4577" s="238"/>
    </row>
    <row r="4578" spans="8:8" x14ac:dyDescent="0.2">
      <c r="H4578" s="238"/>
    </row>
    <row r="4579" spans="8:8" x14ac:dyDescent="0.2">
      <c r="H4579" s="238"/>
    </row>
    <row r="4580" spans="8:8" x14ac:dyDescent="0.2">
      <c r="H4580" s="238"/>
    </row>
    <row r="4581" spans="8:8" x14ac:dyDescent="0.2">
      <c r="H4581" s="238"/>
    </row>
    <row r="4582" spans="8:8" x14ac:dyDescent="0.2">
      <c r="H4582" s="238"/>
    </row>
    <row r="4583" spans="8:8" x14ac:dyDescent="0.2">
      <c r="H4583" s="238"/>
    </row>
    <row r="4584" spans="8:8" x14ac:dyDescent="0.2">
      <c r="H4584" s="238"/>
    </row>
    <row r="4585" spans="8:8" x14ac:dyDescent="0.2">
      <c r="H4585" s="238"/>
    </row>
    <row r="4586" spans="8:8" x14ac:dyDescent="0.2">
      <c r="H4586" s="238"/>
    </row>
    <row r="4587" spans="8:8" x14ac:dyDescent="0.2">
      <c r="H4587" s="238"/>
    </row>
    <row r="4588" spans="8:8" x14ac:dyDescent="0.2">
      <c r="H4588" s="238"/>
    </row>
    <row r="4589" spans="8:8" x14ac:dyDescent="0.2">
      <c r="H4589" s="238"/>
    </row>
    <row r="4590" spans="8:8" x14ac:dyDescent="0.2">
      <c r="H4590" s="238"/>
    </row>
    <row r="4591" spans="8:8" x14ac:dyDescent="0.2">
      <c r="H4591" s="238"/>
    </row>
    <row r="4592" spans="8:8" x14ac:dyDescent="0.2">
      <c r="H4592" s="238"/>
    </row>
    <row r="4593" spans="8:8" x14ac:dyDescent="0.2">
      <c r="H4593" s="238"/>
    </row>
    <row r="4594" spans="8:8" x14ac:dyDescent="0.2">
      <c r="H4594" s="238"/>
    </row>
    <row r="4595" spans="8:8" x14ac:dyDescent="0.2">
      <c r="H4595" s="238"/>
    </row>
    <row r="4596" spans="8:8" x14ac:dyDescent="0.2">
      <c r="H4596" s="238"/>
    </row>
    <row r="4597" spans="8:8" x14ac:dyDescent="0.2">
      <c r="H4597" s="238"/>
    </row>
    <row r="4598" spans="8:8" x14ac:dyDescent="0.2">
      <c r="H4598" s="238"/>
    </row>
    <row r="4599" spans="8:8" x14ac:dyDescent="0.2">
      <c r="H4599" s="238"/>
    </row>
    <row r="4600" spans="8:8" x14ac:dyDescent="0.2">
      <c r="H4600" s="238"/>
    </row>
    <row r="4601" spans="8:8" x14ac:dyDescent="0.2">
      <c r="H4601" s="238"/>
    </row>
    <row r="4602" spans="8:8" x14ac:dyDescent="0.2">
      <c r="H4602" s="238"/>
    </row>
    <row r="4603" spans="8:8" x14ac:dyDescent="0.2">
      <c r="H4603" s="238"/>
    </row>
    <row r="4604" spans="8:8" x14ac:dyDescent="0.2">
      <c r="H4604" s="238"/>
    </row>
    <row r="4605" spans="8:8" x14ac:dyDescent="0.2">
      <c r="H4605" s="238"/>
    </row>
    <row r="4606" spans="8:8" x14ac:dyDescent="0.2">
      <c r="H4606" s="238"/>
    </row>
    <row r="4607" spans="8:8" x14ac:dyDescent="0.2">
      <c r="H4607" s="238"/>
    </row>
    <row r="4608" spans="8:8" x14ac:dyDescent="0.2">
      <c r="H4608" s="238"/>
    </row>
    <row r="4609" spans="8:8" x14ac:dyDescent="0.2">
      <c r="H4609" s="238"/>
    </row>
    <row r="4610" spans="8:8" x14ac:dyDescent="0.2">
      <c r="H4610" s="238"/>
    </row>
    <row r="4611" spans="8:8" x14ac:dyDescent="0.2">
      <c r="H4611" s="238"/>
    </row>
    <row r="4612" spans="8:8" x14ac:dyDescent="0.2">
      <c r="H4612" s="238"/>
    </row>
    <row r="4613" spans="8:8" x14ac:dyDescent="0.2">
      <c r="H4613" s="238"/>
    </row>
    <row r="4614" spans="8:8" x14ac:dyDescent="0.2">
      <c r="H4614" s="238"/>
    </row>
    <row r="4615" spans="8:8" x14ac:dyDescent="0.2">
      <c r="H4615" s="238"/>
    </row>
    <row r="4616" spans="8:8" x14ac:dyDescent="0.2">
      <c r="H4616" s="238"/>
    </row>
    <row r="4617" spans="8:8" x14ac:dyDescent="0.2">
      <c r="H4617" s="238"/>
    </row>
    <row r="4618" spans="8:8" x14ac:dyDescent="0.2">
      <c r="H4618" s="238"/>
    </row>
    <row r="4619" spans="8:8" x14ac:dyDescent="0.2">
      <c r="H4619" s="238"/>
    </row>
    <row r="4620" spans="8:8" x14ac:dyDescent="0.2">
      <c r="H4620" s="238"/>
    </row>
    <row r="4621" spans="8:8" x14ac:dyDescent="0.2">
      <c r="H4621" s="238"/>
    </row>
    <row r="4622" spans="8:8" x14ac:dyDescent="0.2">
      <c r="H4622" s="238"/>
    </row>
    <row r="4623" spans="8:8" x14ac:dyDescent="0.2">
      <c r="H4623" s="238"/>
    </row>
    <row r="4624" spans="8:8" x14ac:dyDescent="0.2">
      <c r="H4624" s="238"/>
    </row>
    <row r="4625" spans="8:8" x14ac:dyDescent="0.2">
      <c r="H4625" s="238"/>
    </row>
    <row r="4626" spans="8:8" x14ac:dyDescent="0.2">
      <c r="H4626" s="238"/>
    </row>
    <row r="4627" spans="8:8" x14ac:dyDescent="0.2">
      <c r="H4627" s="238"/>
    </row>
    <row r="4628" spans="8:8" x14ac:dyDescent="0.2">
      <c r="H4628" s="238"/>
    </row>
    <row r="4629" spans="8:8" x14ac:dyDescent="0.2">
      <c r="H4629" s="238"/>
    </row>
    <row r="4630" spans="8:8" x14ac:dyDescent="0.2">
      <c r="H4630" s="238"/>
    </row>
    <row r="4631" spans="8:8" x14ac:dyDescent="0.2">
      <c r="H4631" s="238"/>
    </row>
    <row r="4632" spans="8:8" x14ac:dyDescent="0.2">
      <c r="H4632" s="238"/>
    </row>
    <row r="4633" spans="8:8" x14ac:dyDescent="0.2">
      <c r="H4633" s="238"/>
    </row>
    <row r="4634" spans="8:8" x14ac:dyDescent="0.2">
      <c r="H4634" s="238"/>
    </row>
    <row r="4635" spans="8:8" x14ac:dyDescent="0.2">
      <c r="H4635" s="238"/>
    </row>
    <row r="4636" spans="8:8" x14ac:dyDescent="0.2">
      <c r="H4636" s="238"/>
    </row>
    <row r="4637" spans="8:8" x14ac:dyDescent="0.2">
      <c r="H4637" s="238"/>
    </row>
    <row r="4638" spans="8:8" x14ac:dyDescent="0.2">
      <c r="H4638" s="238"/>
    </row>
    <row r="4639" spans="8:8" x14ac:dyDescent="0.2">
      <c r="H4639" s="238"/>
    </row>
    <row r="4640" spans="8:8" x14ac:dyDescent="0.2">
      <c r="H4640" s="238"/>
    </row>
    <row r="4641" spans="8:8" x14ac:dyDescent="0.2">
      <c r="H4641" s="238"/>
    </row>
    <row r="4642" spans="8:8" x14ac:dyDescent="0.2">
      <c r="H4642" s="238"/>
    </row>
    <row r="4643" spans="8:8" x14ac:dyDescent="0.2">
      <c r="H4643" s="238"/>
    </row>
    <row r="4644" spans="8:8" x14ac:dyDescent="0.2">
      <c r="H4644" s="238"/>
    </row>
    <row r="4645" spans="8:8" x14ac:dyDescent="0.2">
      <c r="H4645" s="238"/>
    </row>
    <row r="4646" spans="8:8" x14ac:dyDescent="0.2">
      <c r="H4646" s="238"/>
    </row>
    <row r="4647" spans="8:8" x14ac:dyDescent="0.2">
      <c r="H4647" s="238"/>
    </row>
    <row r="4648" spans="8:8" x14ac:dyDescent="0.2">
      <c r="H4648" s="238"/>
    </row>
    <row r="4649" spans="8:8" x14ac:dyDescent="0.2">
      <c r="H4649" s="238"/>
    </row>
    <row r="4650" spans="8:8" x14ac:dyDescent="0.2">
      <c r="H4650" s="238"/>
    </row>
    <row r="4651" spans="8:8" x14ac:dyDescent="0.2">
      <c r="H4651" s="238"/>
    </row>
    <row r="4652" spans="8:8" x14ac:dyDescent="0.2">
      <c r="H4652" s="238"/>
    </row>
    <row r="4653" spans="8:8" x14ac:dyDescent="0.2">
      <c r="H4653" s="238"/>
    </row>
    <row r="4654" spans="8:8" x14ac:dyDescent="0.2">
      <c r="H4654" s="238"/>
    </row>
    <row r="4655" spans="8:8" x14ac:dyDescent="0.2">
      <c r="H4655" s="238"/>
    </row>
    <row r="4656" spans="8:8" x14ac:dyDescent="0.2">
      <c r="H4656" s="238"/>
    </row>
    <row r="4657" spans="8:8" x14ac:dyDescent="0.2">
      <c r="H4657" s="238"/>
    </row>
    <row r="4658" spans="8:8" x14ac:dyDescent="0.2">
      <c r="H4658" s="238"/>
    </row>
    <row r="4659" spans="8:8" x14ac:dyDescent="0.2">
      <c r="H4659" s="238"/>
    </row>
    <row r="4660" spans="8:8" x14ac:dyDescent="0.2">
      <c r="H4660" s="238"/>
    </row>
    <row r="4661" spans="8:8" x14ac:dyDescent="0.2">
      <c r="H4661" s="238"/>
    </row>
    <row r="4662" spans="8:8" x14ac:dyDescent="0.2">
      <c r="H4662" s="238"/>
    </row>
    <row r="4663" spans="8:8" x14ac:dyDescent="0.2">
      <c r="H4663" s="238"/>
    </row>
    <row r="4664" spans="8:8" x14ac:dyDescent="0.2">
      <c r="H4664" s="238"/>
    </row>
    <row r="4665" spans="8:8" x14ac:dyDescent="0.2">
      <c r="H4665" s="238"/>
    </row>
    <row r="4666" spans="8:8" x14ac:dyDescent="0.2">
      <c r="H4666" s="238"/>
    </row>
    <row r="4667" spans="8:8" x14ac:dyDescent="0.2">
      <c r="H4667" s="238"/>
    </row>
    <row r="4668" spans="8:8" x14ac:dyDescent="0.2">
      <c r="H4668" s="238"/>
    </row>
    <row r="4669" spans="8:8" x14ac:dyDescent="0.2">
      <c r="H4669" s="238"/>
    </row>
    <row r="4670" spans="8:8" x14ac:dyDescent="0.2">
      <c r="H4670" s="238"/>
    </row>
    <row r="4671" spans="8:8" x14ac:dyDescent="0.2">
      <c r="H4671" s="238"/>
    </row>
    <row r="4672" spans="8:8" x14ac:dyDescent="0.2">
      <c r="H4672" s="238"/>
    </row>
    <row r="4673" spans="8:8" x14ac:dyDescent="0.2">
      <c r="H4673" s="238"/>
    </row>
    <row r="4674" spans="8:8" x14ac:dyDescent="0.2">
      <c r="H4674" s="238"/>
    </row>
    <row r="4675" spans="8:8" x14ac:dyDescent="0.2">
      <c r="H4675" s="238"/>
    </row>
    <row r="4676" spans="8:8" x14ac:dyDescent="0.2">
      <c r="H4676" s="238"/>
    </row>
    <row r="4677" spans="8:8" x14ac:dyDescent="0.2">
      <c r="H4677" s="238"/>
    </row>
    <row r="4678" spans="8:8" x14ac:dyDescent="0.2">
      <c r="H4678" s="238"/>
    </row>
    <row r="4679" spans="8:8" x14ac:dyDescent="0.2">
      <c r="H4679" s="238"/>
    </row>
    <row r="4680" spans="8:8" x14ac:dyDescent="0.2">
      <c r="H4680" s="238"/>
    </row>
    <row r="4681" spans="8:8" x14ac:dyDescent="0.2">
      <c r="H4681" s="238"/>
    </row>
    <row r="4682" spans="8:8" x14ac:dyDescent="0.2">
      <c r="H4682" s="238"/>
    </row>
    <row r="4683" spans="8:8" x14ac:dyDescent="0.2">
      <c r="H4683" s="238"/>
    </row>
    <row r="4684" spans="8:8" x14ac:dyDescent="0.2">
      <c r="H4684" s="238"/>
    </row>
    <row r="4685" spans="8:8" x14ac:dyDescent="0.2">
      <c r="H4685" s="238"/>
    </row>
    <row r="4686" spans="8:8" x14ac:dyDescent="0.2">
      <c r="H4686" s="238"/>
    </row>
    <row r="4687" spans="8:8" x14ac:dyDescent="0.2">
      <c r="H4687" s="238"/>
    </row>
    <row r="4688" spans="8:8" x14ac:dyDescent="0.2">
      <c r="H4688" s="238"/>
    </row>
    <row r="4689" spans="8:8" x14ac:dyDescent="0.2">
      <c r="H4689" s="238"/>
    </row>
    <row r="4690" spans="8:8" x14ac:dyDescent="0.2">
      <c r="H4690" s="238"/>
    </row>
    <row r="4691" spans="8:8" x14ac:dyDescent="0.2">
      <c r="H4691" s="238"/>
    </row>
    <row r="4692" spans="8:8" x14ac:dyDescent="0.2">
      <c r="H4692" s="238"/>
    </row>
    <row r="4693" spans="8:8" x14ac:dyDescent="0.2">
      <c r="H4693" s="238"/>
    </row>
    <row r="4694" spans="8:8" x14ac:dyDescent="0.2">
      <c r="H4694" s="238"/>
    </row>
    <row r="4695" spans="8:8" x14ac:dyDescent="0.2">
      <c r="H4695" s="238"/>
    </row>
    <row r="4696" spans="8:8" x14ac:dyDescent="0.2">
      <c r="H4696" s="238"/>
    </row>
    <row r="4697" spans="8:8" x14ac:dyDescent="0.2">
      <c r="H4697" s="238"/>
    </row>
    <row r="4698" spans="8:8" x14ac:dyDescent="0.2">
      <c r="H4698" s="238"/>
    </row>
    <row r="4699" spans="8:8" x14ac:dyDescent="0.2">
      <c r="H4699" s="238"/>
    </row>
    <row r="4700" spans="8:8" x14ac:dyDescent="0.2">
      <c r="H4700" s="238"/>
    </row>
    <row r="4701" spans="8:8" x14ac:dyDescent="0.2">
      <c r="H4701" s="238"/>
    </row>
    <row r="4702" spans="8:8" x14ac:dyDescent="0.2">
      <c r="H4702" s="238"/>
    </row>
    <row r="4703" spans="8:8" x14ac:dyDescent="0.2">
      <c r="H4703" s="238"/>
    </row>
    <row r="4704" spans="8:8" x14ac:dyDescent="0.2">
      <c r="H4704" s="238"/>
    </row>
    <row r="4705" spans="8:8" x14ac:dyDescent="0.2">
      <c r="H4705" s="238"/>
    </row>
    <row r="4706" spans="8:8" x14ac:dyDescent="0.2">
      <c r="H4706" s="238"/>
    </row>
    <row r="4707" spans="8:8" x14ac:dyDescent="0.2">
      <c r="H4707" s="238"/>
    </row>
    <row r="4708" spans="8:8" x14ac:dyDescent="0.2">
      <c r="H4708" s="238"/>
    </row>
    <row r="4709" spans="8:8" x14ac:dyDescent="0.2">
      <c r="H4709" s="238"/>
    </row>
    <row r="4710" spans="8:8" x14ac:dyDescent="0.2">
      <c r="H4710" s="238"/>
    </row>
    <row r="4711" spans="8:8" x14ac:dyDescent="0.2">
      <c r="H4711" s="238"/>
    </row>
    <row r="4712" spans="8:8" x14ac:dyDescent="0.2">
      <c r="H4712" s="238"/>
    </row>
    <row r="4713" spans="8:8" x14ac:dyDescent="0.2">
      <c r="H4713" s="238"/>
    </row>
    <row r="4714" spans="8:8" x14ac:dyDescent="0.2">
      <c r="H4714" s="238"/>
    </row>
    <row r="4715" spans="8:8" x14ac:dyDescent="0.2">
      <c r="H4715" s="238"/>
    </row>
    <row r="4716" spans="8:8" x14ac:dyDescent="0.2">
      <c r="H4716" s="238"/>
    </row>
    <row r="4717" spans="8:8" x14ac:dyDescent="0.2">
      <c r="H4717" s="238"/>
    </row>
    <row r="4718" spans="8:8" x14ac:dyDescent="0.2">
      <c r="H4718" s="238"/>
    </row>
    <row r="4719" spans="8:8" x14ac:dyDescent="0.2">
      <c r="H4719" s="238"/>
    </row>
    <row r="4720" spans="8:8" x14ac:dyDescent="0.2">
      <c r="H4720" s="238"/>
    </row>
    <row r="4721" spans="8:8" x14ac:dyDescent="0.2">
      <c r="H4721" s="238"/>
    </row>
    <row r="4722" spans="8:8" x14ac:dyDescent="0.2">
      <c r="H4722" s="238"/>
    </row>
    <row r="4723" spans="8:8" x14ac:dyDescent="0.2">
      <c r="H4723" s="238"/>
    </row>
    <row r="4724" spans="8:8" x14ac:dyDescent="0.2">
      <c r="H4724" s="238"/>
    </row>
    <row r="4725" spans="8:8" x14ac:dyDescent="0.2">
      <c r="H4725" s="238"/>
    </row>
    <row r="4726" spans="8:8" x14ac:dyDescent="0.2">
      <c r="H4726" s="238"/>
    </row>
    <row r="4727" spans="8:8" x14ac:dyDescent="0.2">
      <c r="H4727" s="238"/>
    </row>
    <row r="4728" spans="8:8" x14ac:dyDescent="0.2">
      <c r="H4728" s="238"/>
    </row>
    <row r="4729" spans="8:8" x14ac:dyDescent="0.2">
      <c r="H4729" s="238"/>
    </row>
    <row r="4730" spans="8:8" x14ac:dyDescent="0.2">
      <c r="H4730" s="238"/>
    </row>
    <row r="4731" spans="8:8" x14ac:dyDescent="0.2">
      <c r="H4731" s="238"/>
    </row>
    <row r="4732" spans="8:8" x14ac:dyDescent="0.2">
      <c r="H4732" s="238"/>
    </row>
    <row r="4733" spans="8:8" x14ac:dyDescent="0.2">
      <c r="H4733" s="238"/>
    </row>
    <row r="4734" spans="8:8" x14ac:dyDescent="0.2">
      <c r="H4734" s="238"/>
    </row>
    <row r="4735" spans="8:8" x14ac:dyDescent="0.2">
      <c r="H4735" s="238"/>
    </row>
    <row r="4736" spans="8:8" x14ac:dyDescent="0.2">
      <c r="H4736" s="238"/>
    </row>
    <row r="4737" spans="8:8" x14ac:dyDescent="0.2">
      <c r="H4737" s="238"/>
    </row>
    <row r="4738" spans="8:8" x14ac:dyDescent="0.2">
      <c r="H4738" s="238"/>
    </row>
    <row r="4739" spans="8:8" x14ac:dyDescent="0.2">
      <c r="H4739" s="238"/>
    </row>
    <row r="4740" spans="8:8" x14ac:dyDescent="0.2">
      <c r="H4740" s="238"/>
    </row>
    <row r="4741" spans="8:8" x14ac:dyDescent="0.2">
      <c r="H4741" s="238"/>
    </row>
    <row r="4742" spans="8:8" x14ac:dyDescent="0.2">
      <c r="H4742" s="238"/>
    </row>
    <row r="4743" spans="8:8" x14ac:dyDescent="0.2">
      <c r="H4743" s="238"/>
    </row>
    <row r="4744" spans="8:8" x14ac:dyDescent="0.2">
      <c r="H4744" s="238"/>
    </row>
    <row r="4745" spans="8:8" x14ac:dyDescent="0.2">
      <c r="H4745" s="238"/>
    </row>
    <row r="4746" spans="8:8" x14ac:dyDescent="0.2">
      <c r="H4746" s="238"/>
    </row>
    <row r="4747" spans="8:8" x14ac:dyDescent="0.2">
      <c r="H4747" s="238"/>
    </row>
    <row r="4748" spans="8:8" x14ac:dyDescent="0.2">
      <c r="H4748" s="238"/>
    </row>
    <row r="4749" spans="8:8" x14ac:dyDescent="0.2">
      <c r="H4749" s="238"/>
    </row>
    <row r="4750" spans="8:8" x14ac:dyDescent="0.2">
      <c r="H4750" s="238"/>
    </row>
    <row r="4751" spans="8:8" x14ac:dyDescent="0.2">
      <c r="H4751" s="238"/>
    </row>
    <row r="4752" spans="8:8" x14ac:dyDescent="0.2">
      <c r="H4752" s="238"/>
    </row>
    <row r="4753" spans="8:8" x14ac:dyDescent="0.2">
      <c r="H4753" s="238"/>
    </row>
    <row r="4754" spans="8:8" x14ac:dyDescent="0.2">
      <c r="H4754" s="238"/>
    </row>
    <row r="4755" spans="8:8" x14ac:dyDescent="0.2">
      <c r="H4755" s="238"/>
    </row>
    <row r="4756" spans="8:8" x14ac:dyDescent="0.2">
      <c r="H4756" s="238"/>
    </row>
    <row r="4757" spans="8:8" x14ac:dyDescent="0.2">
      <c r="H4757" s="238"/>
    </row>
    <row r="4758" spans="8:8" x14ac:dyDescent="0.2">
      <c r="H4758" s="238"/>
    </row>
    <row r="4759" spans="8:8" x14ac:dyDescent="0.2">
      <c r="H4759" s="238"/>
    </row>
    <row r="4760" spans="8:8" x14ac:dyDescent="0.2">
      <c r="H4760" s="238"/>
    </row>
    <row r="4761" spans="8:8" x14ac:dyDescent="0.2">
      <c r="H4761" s="238"/>
    </row>
    <row r="4762" spans="8:8" x14ac:dyDescent="0.2">
      <c r="H4762" s="238"/>
    </row>
    <row r="4763" spans="8:8" x14ac:dyDescent="0.2">
      <c r="H4763" s="238"/>
    </row>
    <row r="4764" spans="8:8" x14ac:dyDescent="0.2">
      <c r="H4764" s="238"/>
    </row>
    <row r="4765" spans="8:8" x14ac:dyDescent="0.2">
      <c r="H4765" s="238"/>
    </row>
    <row r="4766" spans="8:8" x14ac:dyDescent="0.2">
      <c r="H4766" s="238"/>
    </row>
    <row r="4767" spans="8:8" x14ac:dyDescent="0.2">
      <c r="H4767" s="238"/>
    </row>
    <row r="4768" spans="8:8" x14ac:dyDescent="0.2">
      <c r="H4768" s="238"/>
    </row>
    <row r="4769" spans="8:8" x14ac:dyDescent="0.2">
      <c r="H4769" s="238"/>
    </row>
    <row r="4770" spans="8:8" x14ac:dyDescent="0.2">
      <c r="H4770" s="238"/>
    </row>
    <row r="4771" spans="8:8" x14ac:dyDescent="0.2">
      <c r="H4771" s="238"/>
    </row>
    <row r="4772" spans="8:8" x14ac:dyDescent="0.2">
      <c r="H4772" s="238"/>
    </row>
    <row r="4773" spans="8:8" x14ac:dyDescent="0.2">
      <c r="H4773" s="238"/>
    </row>
    <row r="4774" spans="8:8" x14ac:dyDescent="0.2">
      <c r="H4774" s="238"/>
    </row>
    <row r="4775" spans="8:8" x14ac:dyDescent="0.2">
      <c r="H4775" s="238"/>
    </row>
    <row r="4776" spans="8:8" x14ac:dyDescent="0.2">
      <c r="H4776" s="238"/>
    </row>
    <row r="4777" spans="8:8" x14ac:dyDescent="0.2">
      <c r="H4777" s="238"/>
    </row>
    <row r="4778" spans="8:8" x14ac:dyDescent="0.2">
      <c r="H4778" s="238"/>
    </row>
    <row r="4779" spans="8:8" x14ac:dyDescent="0.2">
      <c r="H4779" s="238"/>
    </row>
    <row r="4780" spans="8:8" x14ac:dyDescent="0.2">
      <c r="H4780" s="238"/>
    </row>
    <row r="4781" spans="8:8" x14ac:dyDescent="0.2">
      <c r="H4781" s="238"/>
    </row>
    <row r="4782" spans="8:8" x14ac:dyDescent="0.2">
      <c r="H4782" s="238"/>
    </row>
    <row r="4783" spans="8:8" x14ac:dyDescent="0.2">
      <c r="H4783" s="238"/>
    </row>
    <row r="4784" spans="8:8" x14ac:dyDescent="0.2">
      <c r="H4784" s="238"/>
    </row>
    <row r="4785" spans="8:8" x14ac:dyDescent="0.2">
      <c r="H4785" s="238"/>
    </row>
    <row r="4786" spans="8:8" x14ac:dyDescent="0.2">
      <c r="H4786" s="238"/>
    </row>
    <row r="4787" spans="8:8" x14ac:dyDescent="0.2">
      <c r="H4787" s="238"/>
    </row>
    <row r="4788" spans="8:8" x14ac:dyDescent="0.2">
      <c r="H4788" s="238"/>
    </row>
    <row r="4789" spans="8:8" x14ac:dyDescent="0.2">
      <c r="H4789" s="238"/>
    </row>
    <row r="4790" spans="8:8" x14ac:dyDescent="0.2">
      <c r="H4790" s="238"/>
    </row>
    <row r="4791" spans="8:8" x14ac:dyDescent="0.2">
      <c r="H4791" s="238"/>
    </row>
    <row r="4792" spans="8:8" x14ac:dyDescent="0.2">
      <c r="H4792" s="238"/>
    </row>
    <row r="4793" spans="8:8" x14ac:dyDescent="0.2">
      <c r="H4793" s="238"/>
    </row>
    <row r="4794" spans="8:8" x14ac:dyDescent="0.2">
      <c r="H4794" s="238"/>
    </row>
    <row r="4795" spans="8:8" x14ac:dyDescent="0.2">
      <c r="H4795" s="238"/>
    </row>
    <row r="4796" spans="8:8" x14ac:dyDescent="0.2">
      <c r="H4796" s="238"/>
    </row>
    <row r="4797" spans="8:8" x14ac:dyDescent="0.2">
      <c r="H4797" s="238"/>
    </row>
    <row r="4798" spans="8:8" x14ac:dyDescent="0.2">
      <c r="H4798" s="238"/>
    </row>
    <row r="4799" spans="8:8" x14ac:dyDescent="0.2">
      <c r="H4799" s="238"/>
    </row>
    <row r="4800" spans="8:8" x14ac:dyDescent="0.2">
      <c r="H4800" s="238"/>
    </row>
    <row r="4801" spans="8:8" x14ac:dyDescent="0.2">
      <c r="H4801" s="238"/>
    </row>
    <row r="4802" spans="8:8" x14ac:dyDescent="0.2">
      <c r="H4802" s="238"/>
    </row>
    <row r="4803" spans="8:8" x14ac:dyDescent="0.2">
      <c r="H4803" s="238"/>
    </row>
    <row r="4804" spans="8:8" x14ac:dyDescent="0.2">
      <c r="H4804" s="238"/>
    </row>
    <row r="4805" spans="8:8" x14ac:dyDescent="0.2">
      <c r="H4805" s="238"/>
    </row>
    <row r="4806" spans="8:8" x14ac:dyDescent="0.2">
      <c r="H4806" s="238"/>
    </row>
    <row r="4807" spans="8:8" x14ac:dyDescent="0.2">
      <c r="H4807" s="238"/>
    </row>
    <row r="4808" spans="8:8" x14ac:dyDescent="0.2">
      <c r="H4808" s="238"/>
    </row>
    <row r="4809" spans="8:8" x14ac:dyDescent="0.2">
      <c r="H4809" s="238"/>
    </row>
    <row r="4810" spans="8:8" x14ac:dyDescent="0.2">
      <c r="H4810" s="238"/>
    </row>
    <row r="4811" spans="8:8" x14ac:dyDescent="0.2">
      <c r="H4811" s="238"/>
    </row>
    <row r="4812" spans="8:8" x14ac:dyDescent="0.2">
      <c r="H4812" s="238"/>
    </row>
    <row r="4813" spans="8:8" x14ac:dyDescent="0.2">
      <c r="H4813" s="238"/>
    </row>
    <row r="4814" spans="8:8" x14ac:dyDescent="0.2">
      <c r="H4814" s="238"/>
    </row>
    <row r="4815" spans="8:8" x14ac:dyDescent="0.2">
      <c r="H4815" s="238"/>
    </row>
    <row r="4816" spans="8:8" x14ac:dyDescent="0.2">
      <c r="H4816" s="238"/>
    </row>
    <row r="4817" spans="8:8" x14ac:dyDescent="0.2">
      <c r="H4817" s="238"/>
    </row>
    <row r="4818" spans="8:8" x14ac:dyDescent="0.2">
      <c r="H4818" s="238"/>
    </row>
    <row r="4819" spans="8:8" x14ac:dyDescent="0.2">
      <c r="H4819" s="238"/>
    </row>
    <row r="4820" spans="8:8" x14ac:dyDescent="0.2">
      <c r="H4820" s="238"/>
    </row>
    <row r="4821" spans="8:8" x14ac:dyDescent="0.2">
      <c r="H4821" s="238"/>
    </row>
    <row r="4822" spans="8:8" x14ac:dyDescent="0.2">
      <c r="H4822" s="238"/>
    </row>
    <row r="4823" spans="8:8" x14ac:dyDescent="0.2">
      <c r="H4823" s="238"/>
    </row>
    <row r="4824" spans="8:8" x14ac:dyDescent="0.2">
      <c r="H4824" s="238"/>
    </row>
    <row r="4825" spans="8:8" x14ac:dyDescent="0.2">
      <c r="H4825" s="238"/>
    </row>
    <row r="4826" spans="8:8" x14ac:dyDescent="0.2">
      <c r="H4826" s="238"/>
    </row>
    <row r="4827" spans="8:8" x14ac:dyDescent="0.2">
      <c r="H4827" s="238"/>
    </row>
    <row r="4828" spans="8:8" x14ac:dyDescent="0.2">
      <c r="H4828" s="238"/>
    </row>
    <row r="4829" spans="8:8" x14ac:dyDescent="0.2">
      <c r="H4829" s="238"/>
    </row>
    <row r="4830" spans="8:8" x14ac:dyDescent="0.2">
      <c r="H4830" s="238"/>
    </row>
    <row r="4831" spans="8:8" x14ac:dyDescent="0.2">
      <c r="H4831" s="238"/>
    </row>
    <row r="4832" spans="8:8" x14ac:dyDescent="0.2">
      <c r="H4832" s="238"/>
    </row>
    <row r="4833" spans="8:8" x14ac:dyDescent="0.2">
      <c r="H4833" s="238"/>
    </row>
    <row r="4834" spans="8:8" x14ac:dyDescent="0.2">
      <c r="H4834" s="238"/>
    </row>
    <row r="4835" spans="8:8" x14ac:dyDescent="0.2">
      <c r="H4835" s="238"/>
    </row>
    <row r="4836" spans="8:8" x14ac:dyDescent="0.2">
      <c r="H4836" s="238"/>
    </row>
    <row r="4837" spans="8:8" x14ac:dyDescent="0.2">
      <c r="H4837" s="238"/>
    </row>
    <row r="4838" spans="8:8" x14ac:dyDescent="0.2">
      <c r="H4838" s="238"/>
    </row>
    <row r="4839" spans="8:8" x14ac:dyDescent="0.2">
      <c r="H4839" s="238"/>
    </row>
    <row r="4840" spans="8:8" x14ac:dyDescent="0.2">
      <c r="H4840" s="238"/>
    </row>
    <row r="4841" spans="8:8" x14ac:dyDescent="0.2">
      <c r="H4841" s="238"/>
    </row>
    <row r="4842" spans="8:8" x14ac:dyDescent="0.2">
      <c r="H4842" s="238"/>
    </row>
    <row r="4843" spans="8:8" x14ac:dyDescent="0.2">
      <c r="H4843" s="238"/>
    </row>
    <row r="4844" spans="8:8" x14ac:dyDescent="0.2">
      <c r="H4844" s="238"/>
    </row>
    <row r="4845" spans="8:8" x14ac:dyDescent="0.2">
      <c r="H4845" s="238"/>
    </row>
    <row r="4846" spans="8:8" x14ac:dyDescent="0.2">
      <c r="H4846" s="238"/>
    </row>
    <row r="4847" spans="8:8" x14ac:dyDescent="0.2">
      <c r="H4847" s="238"/>
    </row>
    <row r="4848" spans="8:8" x14ac:dyDescent="0.2">
      <c r="H4848" s="238"/>
    </row>
    <row r="4849" spans="8:8" x14ac:dyDescent="0.2">
      <c r="H4849" s="238"/>
    </row>
    <row r="4850" spans="8:8" x14ac:dyDescent="0.2">
      <c r="H4850" s="238"/>
    </row>
    <row r="4851" spans="8:8" x14ac:dyDescent="0.2">
      <c r="H4851" s="238"/>
    </row>
    <row r="4852" spans="8:8" x14ac:dyDescent="0.2">
      <c r="H4852" s="238"/>
    </row>
    <row r="4853" spans="8:8" x14ac:dyDescent="0.2">
      <c r="H4853" s="238"/>
    </row>
    <row r="4854" spans="8:8" x14ac:dyDescent="0.2">
      <c r="H4854" s="238"/>
    </row>
    <row r="4855" spans="8:8" x14ac:dyDescent="0.2">
      <c r="H4855" s="238"/>
    </row>
    <row r="4856" spans="8:8" x14ac:dyDescent="0.2">
      <c r="H4856" s="238"/>
    </row>
    <row r="4857" spans="8:8" x14ac:dyDescent="0.2">
      <c r="H4857" s="238"/>
    </row>
    <row r="4858" spans="8:8" x14ac:dyDescent="0.2">
      <c r="H4858" s="238"/>
    </row>
    <row r="4859" spans="8:8" x14ac:dyDescent="0.2">
      <c r="H4859" s="238"/>
    </row>
    <row r="4860" spans="8:8" x14ac:dyDescent="0.2">
      <c r="H4860" s="238"/>
    </row>
    <row r="4861" spans="8:8" x14ac:dyDescent="0.2">
      <c r="H4861" s="238"/>
    </row>
    <row r="4862" spans="8:8" x14ac:dyDescent="0.2">
      <c r="H4862" s="238"/>
    </row>
    <row r="4863" spans="8:8" x14ac:dyDescent="0.2">
      <c r="H4863" s="238"/>
    </row>
    <row r="4864" spans="8:8" x14ac:dyDescent="0.2">
      <c r="H4864" s="238"/>
    </row>
    <row r="4865" spans="8:8" x14ac:dyDescent="0.2">
      <c r="H4865" s="238"/>
    </row>
    <row r="4866" spans="8:8" x14ac:dyDescent="0.2">
      <c r="H4866" s="238"/>
    </row>
    <row r="4867" spans="8:8" x14ac:dyDescent="0.2">
      <c r="H4867" s="238"/>
    </row>
    <row r="4868" spans="8:8" x14ac:dyDescent="0.2">
      <c r="H4868" s="238"/>
    </row>
    <row r="4869" spans="8:8" x14ac:dyDescent="0.2">
      <c r="H4869" s="238"/>
    </row>
    <row r="4870" spans="8:8" x14ac:dyDescent="0.2">
      <c r="H4870" s="238"/>
    </row>
    <row r="4871" spans="8:8" x14ac:dyDescent="0.2">
      <c r="H4871" s="238"/>
    </row>
    <row r="4872" spans="8:8" x14ac:dyDescent="0.2">
      <c r="H4872" s="238"/>
    </row>
    <row r="4873" spans="8:8" x14ac:dyDescent="0.2">
      <c r="H4873" s="238"/>
    </row>
    <row r="4874" spans="8:8" x14ac:dyDescent="0.2">
      <c r="H4874" s="238"/>
    </row>
    <row r="4875" spans="8:8" x14ac:dyDescent="0.2">
      <c r="H4875" s="238"/>
    </row>
    <row r="4876" spans="8:8" x14ac:dyDescent="0.2">
      <c r="H4876" s="238"/>
    </row>
    <row r="4877" spans="8:8" x14ac:dyDescent="0.2">
      <c r="H4877" s="238"/>
    </row>
    <row r="4878" spans="8:8" x14ac:dyDescent="0.2">
      <c r="H4878" s="238"/>
    </row>
    <row r="4879" spans="8:8" x14ac:dyDescent="0.2">
      <c r="H4879" s="238"/>
    </row>
    <row r="4880" spans="8:8" x14ac:dyDescent="0.2">
      <c r="H4880" s="238"/>
    </row>
    <row r="4881" spans="8:8" x14ac:dyDescent="0.2">
      <c r="H4881" s="238"/>
    </row>
    <row r="4882" spans="8:8" x14ac:dyDescent="0.2">
      <c r="H4882" s="238"/>
    </row>
    <row r="4883" spans="8:8" x14ac:dyDescent="0.2">
      <c r="H4883" s="238"/>
    </row>
    <row r="4884" spans="8:8" x14ac:dyDescent="0.2">
      <c r="H4884" s="238"/>
    </row>
    <row r="4885" spans="8:8" x14ac:dyDescent="0.2">
      <c r="H4885" s="238"/>
    </row>
    <row r="4886" spans="8:8" x14ac:dyDescent="0.2">
      <c r="H4886" s="238"/>
    </row>
    <row r="4887" spans="8:8" x14ac:dyDescent="0.2">
      <c r="H4887" s="238"/>
    </row>
    <row r="4888" spans="8:8" x14ac:dyDescent="0.2">
      <c r="H4888" s="238"/>
    </row>
    <row r="4889" spans="8:8" x14ac:dyDescent="0.2">
      <c r="H4889" s="238"/>
    </row>
    <row r="4890" spans="8:8" x14ac:dyDescent="0.2">
      <c r="H4890" s="238"/>
    </row>
    <row r="4891" spans="8:8" x14ac:dyDescent="0.2">
      <c r="H4891" s="238"/>
    </row>
    <row r="4892" spans="8:8" x14ac:dyDescent="0.2">
      <c r="H4892" s="238"/>
    </row>
    <row r="4893" spans="8:8" x14ac:dyDescent="0.2">
      <c r="H4893" s="238"/>
    </row>
    <row r="4894" spans="8:8" x14ac:dyDescent="0.2">
      <c r="H4894" s="238"/>
    </row>
    <row r="4895" spans="8:8" x14ac:dyDescent="0.2">
      <c r="H4895" s="238"/>
    </row>
    <row r="4896" spans="8:8" x14ac:dyDescent="0.2">
      <c r="H4896" s="238"/>
    </row>
    <row r="4897" spans="8:8" x14ac:dyDescent="0.2">
      <c r="H4897" s="238"/>
    </row>
    <row r="4898" spans="8:8" x14ac:dyDescent="0.2">
      <c r="H4898" s="238"/>
    </row>
    <row r="4899" spans="8:8" x14ac:dyDescent="0.2">
      <c r="H4899" s="238"/>
    </row>
    <row r="4900" spans="8:8" x14ac:dyDescent="0.2">
      <c r="H4900" s="238"/>
    </row>
    <row r="4901" spans="8:8" x14ac:dyDescent="0.2">
      <c r="H4901" s="238"/>
    </row>
    <row r="4902" spans="8:8" x14ac:dyDescent="0.2">
      <c r="H4902" s="238"/>
    </row>
    <row r="4903" spans="8:8" x14ac:dyDescent="0.2">
      <c r="H4903" s="238"/>
    </row>
    <row r="4904" spans="8:8" x14ac:dyDescent="0.2">
      <c r="H4904" s="238"/>
    </row>
    <row r="4905" spans="8:8" x14ac:dyDescent="0.2">
      <c r="H4905" s="238"/>
    </row>
    <row r="4906" spans="8:8" x14ac:dyDescent="0.2">
      <c r="H4906" s="238"/>
    </row>
    <row r="4907" spans="8:8" x14ac:dyDescent="0.2">
      <c r="H4907" s="238"/>
    </row>
    <row r="4908" spans="8:8" x14ac:dyDescent="0.2">
      <c r="H4908" s="238"/>
    </row>
    <row r="4909" spans="8:8" x14ac:dyDescent="0.2">
      <c r="H4909" s="238"/>
    </row>
    <row r="4910" spans="8:8" x14ac:dyDescent="0.2">
      <c r="H4910" s="238"/>
    </row>
    <row r="4911" spans="8:8" x14ac:dyDescent="0.2">
      <c r="H4911" s="238"/>
    </row>
    <row r="4912" spans="8:8" x14ac:dyDescent="0.2">
      <c r="H4912" s="238"/>
    </row>
    <row r="4913" spans="8:8" x14ac:dyDescent="0.2">
      <c r="H4913" s="238"/>
    </row>
    <row r="4914" spans="8:8" x14ac:dyDescent="0.2">
      <c r="H4914" s="238"/>
    </row>
    <row r="4915" spans="8:8" x14ac:dyDescent="0.2">
      <c r="H4915" s="238"/>
    </row>
    <row r="4916" spans="8:8" x14ac:dyDescent="0.2">
      <c r="H4916" s="238"/>
    </row>
    <row r="4917" spans="8:8" x14ac:dyDescent="0.2">
      <c r="H4917" s="238"/>
    </row>
    <row r="4918" spans="8:8" x14ac:dyDescent="0.2">
      <c r="H4918" s="238"/>
    </row>
    <row r="4919" spans="8:8" x14ac:dyDescent="0.2">
      <c r="H4919" s="238"/>
    </row>
    <row r="4920" spans="8:8" x14ac:dyDescent="0.2">
      <c r="H4920" s="238"/>
    </row>
    <row r="4921" spans="8:8" x14ac:dyDescent="0.2">
      <c r="H4921" s="238"/>
    </row>
    <row r="4922" spans="8:8" x14ac:dyDescent="0.2">
      <c r="H4922" s="238"/>
    </row>
    <row r="4923" spans="8:8" x14ac:dyDescent="0.2">
      <c r="H4923" s="238"/>
    </row>
    <row r="4924" spans="8:8" x14ac:dyDescent="0.2">
      <c r="H4924" s="238"/>
    </row>
    <row r="4925" spans="8:8" x14ac:dyDescent="0.2">
      <c r="H4925" s="238"/>
    </row>
    <row r="4926" spans="8:8" x14ac:dyDescent="0.2">
      <c r="H4926" s="238"/>
    </row>
    <row r="4927" spans="8:8" x14ac:dyDescent="0.2">
      <c r="H4927" s="238"/>
    </row>
    <row r="4928" spans="8:8" x14ac:dyDescent="0.2">
      <c r="H4928" s="238"/>
    </row>
    <row r="4929" spans="8:8" x14ac:dyDescent="0.2">
      <c r="H4929" s="238"/>
    </row>
    <row r="4930" spans="8:8" x14ac:dyDescent="0.2">
      <c r="H4930" s="238"/>
    </row>
    <row r="4931" spans="8:8" x14ac:dyDescent="0.2">
      <c r="H4931" s="238"/>
    </row>
    <row r="4932" spans="8:8" x14ac:dyDescent="0.2">
      <c r="H4932" s="238"/>
    </row>
    <row r="4933" spans="8:8" x14ac:dyDescent="0.2">
      <c r="H4933" s="238"/>
    </row>
    <row r="4934" spans="8:8" x14ac:dyDescent="0.2">
      <c r="H4934" s="238"/>
    </row>
    <row r="4935" spans="8:8" x14ac:dyDescent="0.2">
      <c r="H4935" s="238"/>
    </row>
    <row r="4936" spans="8:8" x14ac:dyDescent="0.2">
      <c r="H4936" s="238"/>
    </row>
    <row r="4937" spans="8:8" x14ac:dyDescent="0.2">
      <c r="H4937" s="238"/>
    </row>
    <row r="4938" spans="8:8" x14ac:dyDescent="0.2">
      <c r="H4938" s="238"/>
    </row>
    <row r="4939" spans="8:8" x14ac:dyDescent="0.2">
      <c r="H4939" s="238"/>
    </row>
    <row r="4940" spans="8:8" x14ac:dyDescent="0.2">
      <c r="H4940" s="238"/>
    </row>
    <row r="4941" spans="8:8" x14ac:dyDescent="0.2">
      <c r="H4941" s="238"/>
    </row>
    <row r="4942" spans="8:8" x14ac:dyDescent="0.2">
      <c r="H4942" s="238"/>
    </row>
    <row r="4943" spans="8:8" x14ac:dyDescent="0.2">
      <c r="H4943" s="238"/>
    </row>
    <row r="4944" spans="8:8" x14ac:dyDescent="0.2">
      <c r="H4944" s="238"/>
    </row>
    <row r="4945" spans="8:8" x14ac:dyDescent="0.2">
      <c r="H4945" s="238"/>
    </row>
    <row r="4946" spans="8:8" x14ac:dyDescent="0.2">
      <c r="H4946" s="238"/>
    </row>
    <row r="4947" spans="8:8" x14ac:dyDescent="0.2">
      <c r="H4947" s="238"/>
    </row>
    <row r="4948" spans="8:8" x14ac:dyDescent="0.2">
      <c r="H4948" s="238"/>
    </row>
    <row r="4949" spans="8:8" x14ac:dyDescent="0.2">
      <c r="H4949" s="238"/>
    </row>
    <row r="4950" spans="8:8" x14ac:dyDescent="0.2">
      <c r="H4950" s="238"/>
    </row>
    <row r="4951" spans="8:8" x14ac:dyDescent="0.2">
      <c r="H4951" s="238"/>
    </row>
    <row r="4952" spans="8:8" x14ac:dyDescent="0.2">
      <c r="H4952" s="238"/>
    </row>
    <row r="4953" spans="8:8" x14ac:dyDescent="0.2">
      <c r="H4953" s="238"/>
    </row>
    <row r="4954" spans="8:8" x14ac:dyDescent="0.2">
      <c r="H4954" s="238"/>
    </row>
    <row r="4955" spans="8:8" x14ac:dyDescent="0.2">
      <c r="H4955" s="238"/>
    </row>
    <row r="4956" spans="8:8" x14ac:dyDescent="0.2">
      <c r="H4956" s="238"/>
    </row>
    <row r="4957" spans="8:8" x14ac:dyDescent="0.2">
      <c r="H4957" s="238"/>
    </row>
    <row r="4958" spans="8:8" x14ac:dyDescent="0.2">
      <c r="H4958" s="238"/>
    </row>
    <row r="4959" spans="8:8" x14ac:dyDescent="0.2">
      <c r="H4959" s="238"/>
    </row>
    <row r="4960" spans="8:8" x14ac:dyDescent="0.2">
      <c r="H4960" s="238"/>
    </row>
    <row r="4961" spans="8:8" x14ac:dyDescent="0.2">
      <c r="H4961" s="238"/>
    </row>
    <row r="4962" spans="8:8" x14ac:dyDescent="0.2">
      <c r="H4962" s="238"/>
    </row>
    <row r="4963" spans="8:8" x14ac:dyDescent="0.2">
      <c r="H4963" s="238"/>
    </row>
    <row r="4964" spans="8:8" x14ac:dyDescent="0.2">
      <c r="H4964" s="238"/>
    </row>
    <row r="4965" spans="8:8" x14ac:dyDescent="0.2">
      <c r="H4965" s="238"/>
    </row>
    <row r="4966" spans="8:8" x14ac:dyDescent="0.2">
      <c r="H4966" s="238"/>
    </row>
    <row r="4967" spans="8:8" x14ac:dyDescent="0.2">
      <c r="H4967" s="238"/>
    </row>
    <row r="4968" spans="8:8" x14ac:dyDescent="0.2">
      <c r="H4968" s="238"/>
    </row>
    <row r="4969" spans="8:8" x14ac:dyDescent="0.2">
      <c r="H4969" s="238"/>
    </row>
    <row r="4970" spans="8:8" x14ac:dyDescent="0.2">
      <c r="H4970" s="238"/>
    </row>
    <row r="4971" spans="8:8" x14ac:dyDescent="0.2">
      <c r="H4971" s="238"/>
    </row>
    <row r="4972" spans="8:8" x14ac:dyDescent="0.2">
      <c r="H4972" s="238"/>
    </row>
    <row r="4973" spans="8:8" x14ac:dyDescent="0.2">
      <c r="H4973" s="238"/>
    </row>
    <row r="4974" spans="8:8" x14ac:dyDescent="0.2">
      <c r="H4974" s="238"/>
    </row>
    <row r="4975" spans="8:8" x14ac:dyDescent="0.2">
      <c r="H4975" s="238"/>
    </row>
    <row r="4976" spans="8:8" x14ac:dyDescent="0.2">
      <c r="H4976" s="238"/>
    </row>
    <row r="4977" spans="8:8" x14ac:dyDescent="0.2">
      <c r="H4977" s="238"/>
    </row>
    <row r="4978" spans="8:8" x14ac:dyDescent="0.2">
      <c r="H4978" s="238"/>
    </row>
    <row r="4979" spans="8:8" x14ac:dyDescent="0.2">
      <c r="H4979" s="238"/>
    </row>
    <row r="4980" spans="8:8" x14ac:dyDescent="0.2">
      <c r="H4980" s="238"/>
    </row>
    <row r="4981" spans="8:8" x14ac:dyDescent="0.2">
      <c r="H4981" s="238"/>
    </row>
    <row r="4982" spans="8:8" x14ac:dyDescent="0.2">
      <c r="H4982" s="238"/>
    </row>
    <row r="4983" spans="8:8" x14ac:dyDescent="0.2">
      <c r="H4983" s="238"/>
    </row>
    <row r="4984" spans="8:8" x14ac:dyDescent="0.2">
      <c r="H4984" s="238"/>
    </row>
    <row r="4985" spans="8:8" x14ac:dyDescent="0.2">
      <c r="H4985" s="238"/>
    </row>
    <row r="4986" spans="8:8" x14ac:dyDescent="0.2">
      <c r="H4986" s="238"/>
    </row>
    <row r="4987" spans="8:8" x14ac:dyDescent="0.2">
      <c r="H4987" s="238"/>
    </row>
    <row r="4988" spans="8:8" x14ac:dyDescent="0.2">
      <c r="H4988" s="238"/>
    </row>
    <row r="4989" spans="8:8" x14ac:dyDescent="0.2">
      <c r="H4989" s="238"/>
    </row>
    <row r="4990" spans="8:8" x14ac:dyDescent="0.2">
      <c r="H4990" s="238"/>
    </row>
    <row r="4991" spans="8:8" x14ac:dyDescent="0.2">
      <c r="H4991" s="238"/>
    </row>
    <row r="4992" spans="8:8" x14ac:dyDescent="0.2">
      <c r="H4992" s="238"/>
    </row>
    <row r="4993" spans="8:8" x14ac:dyDescent="0.2">
      <c r="H4993" s="238"/>
    </row>
    <row r="4994" spans="8:8" x14ac:dyDescent="0.2">
      <c r="H4994" s="238"/>
    </row>
    <row r="4995" spans="8:8" x14ac:dyDescent="0.2">
      <c r="H4995" s="238"/>
    </row>
    <row r="4996" spans="8:8" x14ac:dyDescent="0.2">
      <c r="H4996" s="238"/>
    </row>
    <row r="4997" spans="8:8" x14ac:dyDescent="0.2">
      <c r="H4997" s="238"/>
    </row>
    <row r="4998" spans="8:8" x14ac:dyDescent="0.2">
      <c r="H4998" s="238"/>
    </row>
    <row r="4999" spans="8:8" x14ac:dyDescent="0.2">
      <c r="H4999" s="238"/>
    </row>
    <row r="5000" spans="8:8" x14ac:dyDescent="0.2">
      <c r="H5000" s="238"/>
    </row>
    <row r="5001" spans="8:8" x14ac:dyDescent="0.2">
      <c r="H5001" s="238"/>
    </row>
    <row r="5002" spans="8:8" x14ac:dyDescent="0.2">
      <c r="H5002" s="238"/>
    </row>
    <row r="5003" spans="8:8" x14ac:dyDescent="0.2">
      <c r="H5003" s="238"/>
    </row>
    <row r="5004" spans="8:8" x14ac:dyDescent="0.2">
      <c r="H5004" s="238"/>
    </row>
    <row r="5005" spans="8:8" x14ac:dyDescent="0.2">
      <c r="H5005" s="238"/>
    </row>
    <row r="5006" spans="8:8" x14ac:dyDescent="0.2">
      <c r="H5006" s="238"/>
    </row>
    <row r="5007" spans="8:8" x14ac:dyDescent="0.2">
      <c r="H5007" s="238"/>
    </row>
    <row r="5008" spans="8:8" x14ac:dyDescent="0.2">
      <c r="H5008" s="238"/>
    </row>
    <row r="5009" spans="8:8" x14ac:dyDescent="0.2">
      <c r="H5009" s="238"/>
    </row>
    <row r="5010" spans="8:8" x14ac:dyDescent="0.2">
      <c r="H5010" s="238"/>
    </row>
    <row r="5011" spans="8:8" x14ac:dyDescent="0.2">
      <c r="H5011" s="238"/>
    </row>
    <row r="5012" spans="8:8" x14ac:dyDescent="0.2">
      <c r="H5012" s="238"/>
    </row>
    <row r="5013" spans="8:8" x14ac:dyDescent="0.2">
      <c r="H5013" s="238"/>
    </row>
    <row r="5014" spans="8:8" x14ac:dyDescent="0.2">
      <c r="H5014" s="238"/>
    </row>
    <row r="5015" spans="8:8" x14ac:dyDescent="0.2">
      <c r="H5015" s="238"/>
    </row>
    <row r="5016" spans="8:8" x14ac:dyDescent="0.2">
      <c r="H5016" s="238"/>
    </row>
    <row r="5017" spans="8:8" x14ac:dyDescent="0.2">
      <c r="H5017" s="238"/>
    </row>
    <row r="5018" spans="8:8" x14ac:dyDescent="0.2">
      <c r="H5018" s="238"/>
    </row>
    <row r="5019" spans="8:8" x14ac:dyDescent="0.2">
      <c r="H5019" s="238"/>
    </row>
    <row r="5020" spans="8:8" x14ac:dyDescent="0.2">
      <c r="H5020" s="238"/>
    </row>
    <row r="5021" spans="8:8" x14ac:dyDescent="0.2">
      <c r="H5021" s="238"/>
    </row>
    <row r="5022" spans="8:8" x14ac:dyDescent="0.2">
      <c r="H5022" s="238"/>
    </row>
    <row r="5023" spans="8:8" x14ac:dyDescent="0.2">
      <c r="H5023" s="238"/>
    </row>
    <row r="5024" spans="8:8" x14ac:dyDescent="0.2">
      <c r="H5024" s="238"/>
    </row>
    <row r="5025" spans="8:8" x14ac:dyDescent="0.2">
      <c r="H5025" s="238"/>
    </row>
    <row r="5026" spans="8:8" x14ac:dyDescent="0.2">
      <c r="H5026" s="238"/>
    </row>
    <row r="5027" spans="8:8" x14ac:dyDescent="0.2">
      <c r="H5027" s="238"/>
    </row>
    <row r="5028" spans="8:8" x14ac:dyDescent="0.2">
      <c r="H5028" s="238"/>
    </row>
    <row r="5029" spans="8:8" x14ac:dyDescent="0.2">
      <c r="H5029" s="238"/>
    </row>
    <row r="5030" spans="8:8" x14ac:dyDescent="0.2">
      <c r="H5030" s="238"/>
    </row>
    <row r="5031" spans="8:8" x14ac:dyDescent="0.2">
      <c r="H5031" s="238"/>
    </row>
    <row r="5032" spans="8:8" x14ac:dyDescent="0.2">
      <c r="H5032" s="238"/>
    </row>
    <row r="5033" spans="8:8" x14ac:dyDescent="0.2">
      <c r="H5033" s="238"/>
    </row>
    <row r="5034" spans="8:8" x14ac:dyDescent="0.2">
      <c r="H5034" s="238"/>
    </row>
    <row r="5035" spans="8:8" x14ac:dyDescent="0.2">
      <c r="H5035" s="238"/>
    </row>
    <row r="5036" spans="8:8" x14ac:dyDescent="0.2">
      <c r="H5036" s="238"/>
    </row>
    <row r="5037" spans="8:8" x14ac:dyDescent="0.2">
      <c r="H5037" s="238"/>
    </row>
    <row r="5038" spans="8:8" x14ac:dyDescent="0.2">
      <c r="H5038" s="238"/>
    </row>
    <row r="5039" spans="8:8" x14ac:dyDescent="0.2">
      <c r="H5039" s="238"/>
    </row>
    <row r="5040" spans="8:8" x14ac:dyDescent="0.2">
      <c r="H5040" s="238"/>
    </row>
    <row r="5041" spans="8:8" x14ac:dyDescent="0.2">
      <c r="H5041" s="238"/>
    </row>
    <row r="5042" spans="8:8" x14ac:dyDescent="0.2">
      <c r="H5042" s="238"/>
    </row>
    <row r="5043" spans="8:8" x14ac:dyDescent="0.2">
      <c r="H5043" s="238"/>
    </row>
    <row r="5044" spans="8:8" x14ac:dyDescent="0.2">
      <c r="H5044" s="238"/>
    </row>
    <row r="5045" spans="8:8" x14ac:dyDescent="0.2">
      <c r="H5045" s="238"/>
    </row>
    <row r="5046" spans="8:8" x14ac:dyDescent="0.2">
      <c r="H5046" s="238"/>
    </row>
    <row r="5047" spans="8:8" x14ac:dyDescent="0.2">
      <c r="H5047" s="238"/>
    </row>
    <row r="5048" spans="8:8" x14ac:dyDescent="0.2">
      <c r="H5048" s="238"/>
    </row>
    <row r="5049" spans="8:8" x14ac:dyDescent="0.2">
      <c r="H5049" s="238"/>
    </row>
    <row r="5050" spans="8:8" x14ac:dyDescent="0.2">
      <c r="H5050" s="238"/>
    </row>
    <row r="5051" spans="8:8" x14ac:dyDescent="0.2">
      <c r="H5051" s="238"/>
    </row>
    <row r="5052" spans="8:8" x14ac:dyDescent="0.2">
      <c r="H5052" s="238"/>
    </row>
    <row r="5053" spans="8:8" x14ac:dyDescent="0.2">
      <c r="H5053" s="238"/>
    </row>
    <row r="5054" spans="8:8" x14ac:dyDescent="0.2">
      <c r="H5054" s="238"/>
    </row>
    <row r="5055" spans="8:8" x14ac:dyDescent="0.2">
      <c r="H5055" s="238"/>
    </row>
    <row r="5056" spans="8:8" x14ac:dyDescent="0.2">
      <c r="H5056" s="238"/>
    </row>
    <row r="5057" spans="8:8" x14ac:dyDescent="0.2">
      <c r="H5057" s="238"/>
    </row>
    <row r="5058" spans="8:8" x14ac:dyDescent="0.2">
      <c r="H5058" s="238"/>
    </row>
    <row r="5059" spans="8:8" x14ac:dyDescent="0.2">
      <c r="H5059" s="238"/>
    </row>
    <row r="5060" spans="8:8" x14ac:dyDescent="0.2">
      <c r="H5060" s="238"/>
    </row>
    <row r="5061" spans="8:8" x14ac:dyDescent="0.2">
      <c r="H5061" s="238"/>
    </row>
    <row r="5062" spans="8:8" x14ac:dyDescent="0.2">
      <c r="H5062" s="238"/>
    </row>
    <row r="5063" spans="8:8" x14ac:dyDescent="0.2">
      <c r="H5063" s="238"/>
    </row>
    <row r="5064" spans="8:8" x14ac:dyDescent="0.2">
      <c r="H5064" s="238"/>
    </row>
    <row r="5065" spans="8:8" x14ac:dyDescent="0.2">
      <c r="H5065" s="238"/>
    </row>
    <row r="5066" spans="8:8" x14ac:dyDescent="0.2">
      <c r="H5066" s="238"/>
    </row>
    <row r="5067" spans="8:8" x14ac:dyDescent="0.2">
      <c r="H5067" s="238"/>
    </row>
    <row r="5068" spans="8:8" x14ac:dyDescent="0.2">
      <c r="H5068" s="238"/>
    </row>
    <row r="5069" spans="8:8" x14ac:dyDescent="0.2">
      <c r="H5069" s="238"/>
    </row>
    <row r="5070" spans="8:8" x14ac:dyDescent="0.2">
      <c r="H5070" s="238"/>
    </row>
    <row r="5071" spans="8:8" x14ac:dyDescent="0.2">
      <c r="H5071" s="238"/>
    </row>
    <row r="5072" spans="8:8" x14ac:dyDescent="0.2">
      <c r="H5072" s="238"/>
    </row>
    <row r="5073" spans="8:8" x14ac:dyDescent="0.2">
      <c r="H5073" s="238"/>
    </row>
    <row r="5074" spans="8:8" x14ac:dyDescent="0.2">
      <c r="H5074" s="238"/>
    </row>
    <row r="5075" spans="8:8" x14ac:dyDescent="0.2">
      <c r="H5075" s="238"/>
    </row>
    <row r="5076" spans="8:8" x14ac:dyDescent="0.2">
      <c r="H5076" s="238"/>
    </row>
    <row r="5077" spans="8:8" x14ac:dyDescent="0.2">
      <c r="H5077" s="238"/>
    </row>
    <row r="5078" spans="8:8" x14ac:dyDescent="0.2">
      <c r="H5078" s="238"/>
    </row>
    <row r="5079" spans="8:8" x14ac:dyDescent="0.2">
      <c r="H5079" s="238"/>
    </row>
    <row r="5080" spans="8:8" x14ac:dyDescent="0.2">
      <c r="H5080" s="238"/>
    </row>
    <row r="5081" spans="8:8" x14ac:dyDescent="0.2">
      <c r="H5081" s="238"/>
    </row>
    <row r="5082" spans="8:8" x14ac:dyDescent="0.2">
      <c r="H5082" s="238"/>
    </row>
    <row r="5083" spans="8:8" x14ac:dyDescent="0.2">
      <c r="H5083" s="238"/>
    </row>
    <row r="5084" spans="8:8" x14ac:dyDescent="0.2">
      <c r="H5084" s="238"/>
    </row>
    <row r="5085" spans="8:8" x14ac:dyDescent="0.2">
      <c r="H5085" s="238"/>
    </row>
    <row r="5086" spans="8:8" x14ac:dyDescent="0.2">
      <c r="H5086" s="238"/>
    </row>
    <row r="5087" spans="8:8" x14ac:dyDescent="0.2">
      <c r="H5087" s="238"/>
    </row>
    <row r="5088" spans="8:8" x14ac:dyDescent="0.2">
      <c r="H5088" s="238"/>
    </row>
    <row r="5089" spans="8:8" x14ac:dyDescent="0.2">
      <c r="H5089" s="238"/>
    </row>
    <row r="5090" spans="8:8" x14ac:dyDescent="0.2">
      <c r="H5090" s="238"/>
    </row>
    <row r="5091" spans="8:8" x14ac:dyDescent="0.2">
      <c r="H5091" s="238"/>
    </row>
    <row r="5092" spans="8:8" x14ac:dyDescent="0.2">
      <c r="H5092" s="238"/>
    </row>
    <row r="5093" spans="8:8" x14ac:dyDescent="0.2">
      <c r="H5093" s="238"/>
    </row>
    <row r="5094" spans="8:8" x14ac:dyDescent="0.2">
      <c r="H5094" s="238"/>
    </row>
    <row r="5095" spans="8:8" x14ac:dyDescent="0.2">
      <c r="H5095" s="238"/>
    </row>
    <row r="5096" spans="8:8" x14ac:dyDescent="0.2">
      <c r="H5096" s="238"/>
    </row>
    <row r="5097" spans="8:8" x14ac:dyDescent="0.2">
      <c r="H5097" s="238"/>
    </row>
    <row r="5098" spans="8:8" x14ac:dyDescent="0.2">
      <c r="H5098" s="238"/>
    </row>
    <row r="5099" spans="8:8" x14ac:dyDescent="0.2">
      <c r="H5099" s="238"/>
    </row>
    <row r="5100" spans="8:8" x14ac:dyDescent="0.2">
      <c r="H5100" s="238"/>
    </row>
    <row r="5101" spans="8:8" x14ac:dyDescent="0.2">
      <c r="H5101" s="238"/>
    </row>
    <row r="5102" spans="8:8" x14ac:dyDescent="0.2">
      <c r="H5102" s="238"/>
    </row>
    <row r="5103" spans="8:8" x14ac:dyDescent="0.2">
      <c r="H5103" s="238"/>
    </row>
    <row r="5104" spans="8:8" x14ac:dyDescent="0.2">
      <c r="H5104" s="238"/>
    </row>
    <row r="5105" spans="8:8" x14ac:dyDescent="0.2">
      <c r="H5105" s="238"/>
    </row>
    <row r="5106" spans="8:8" x14ac:dyDescent="0.2">
      <c r="H5106" s="238"/>
    </row>
    <row r="5107" spans="8:8" x14ac:dyDescent="0.2">
      <c r="H5107" s="238"/>
    </row>
    <row r="5108" spans="8:8" x14ac:dyDescent="0.2">
      <c r="H5108" s="238"/>
    </row>
    <row r="5109" spans="8:8" x14ac:dyDescent="0.2">
      <c r="H5109" s="238"/>
    </row>
    <row r="5110" spans="8:8" x14ac:dyDescent="0.2">
      <c r="H5110" s="238"/>
    </row>
    <row r="5111" spans="8:8" x14ac:dyDescent="0.2">
      <c r="H5111" s="238"/>
    </row>
    <row r="5112" spans="8:8" x14ac:dyDescent="0.2">
      <c r="H5112" s="238"/>
    </row>
    <row r="5113" spans="8:8" x14ac:dyDescent="0.2">
      <c r="H5113" s="238"/>
    </row>
    <row r="5114" spans="8:8" x14ac:dyDescent="0.2">
      <c r="H5114" s="238"/>
    </row>
    <row r="5115" spans="8:8" x14ac:dyDescent="0.2">
      <c r="H5115" s="238"/>
    </row>
    <row r="5116" spans="8:8" x14ac:dyDescent="0.2">
      <c r="H5116" s="238"/>
    </row>
    <row r="5117" spans="8:8" x14ac:dyDescent="0.2">
      <c r="H5117" s="238"/>
    </row>
    <row r="5118" spans="8:8" x14ac:dyDescent="0.2">
      <c r="H5118" s="238"/>
    </row>
    <row r="5119" spans="8:8" x14ac:dyDescent="0.2">
      <c r="H5119" s="238"/>
    </row>
    <row r="5120" spans="8:8" x14ac:dyDescent="0.2">
      <c r="H5120" s="238"/>
    </row>
    <row r="5121" spans="8:8" x14ac:dyDescent="0.2">
      <c r="H5121" s="238"/>
    </row>
    <row r="5122" spans="8:8" x14ac:dyDescent="0.2">
      <c r="H5122" s="238"/>
    </row>
    <row r="5123" spans="8:8" x14ac:dyDescent="0.2">
      <c r="H5123" s="238"/>
    </row>
    <row r="5124" spans="8:8" x14ac:dyDescent="0.2">
      <c r="H5124" s="238"/>
    </row>
    <row r="5125" spans="8:8" x14ac:dyDescent="0.2">
      <c r="H5125" s="238"/>
    </row>
    <row r="5126" spans="8:8" x14ac:dyDescent="0.2">
      <c r="H5126" s="238"/>
    </row>
    <row r="5127" spans="8:8" x14ac:dyDescent="0.2">
      <c r="H5127" s="238"/>
    </row>
    <row r="5128" spans="8:8" x14ac:dyDescent="0.2">
      <c r="H5128" s="238"/>
    </row>
    <row r="5129" spans="8:8" x14ac:dyDescent="0.2">
      <c r="H5129" s="238"/>
    </row>
    <row r="5130" spans="8:8" x14ac:dyDescent="0.2">
      <c r="H5130" s="238"/>
    </row>
    <row r="5131" spans="8:8" x14ac:dyDescent="0.2">
      <c r="H5131" s="238"/>
    </row>
    <row r="5132" spans="8:8" x14ac:dyDescent="0.2">
      <c r="H5132" s="238"/>
    </row>
    <row r="5133" spans="8:8" x14ac:dyDescent="0.2">
      <c r="H5133" s="238"/>
    </row>
    <row r="5134" spans="8:8" x14ac:dyDescent="0.2">
      <c r="H5134" s="238"/>
    </row>
    <row r="5135" spans="8:8" x14ac:dyDescent="0.2">
      <c r="H5135" s="238"/>
    </row>
    <row r="5136" spans="8:8" x14ac:dyDescent="0.2">
      <c r="H5136" s="238"/>
    </row>
    <row r="5137" spans="8:8" x14ac:dyDescent="0.2">
      <c r="H5137" s="238"/>
    </row>
    <row r="5138" spans="8:8" x14ac:dyDescent="0.2">
      <c r="H5138" s="238"/>
    </row>
    <row r="5139" spans="8:8" x14ac:dyDescent="0.2">
      <c r="H5139" s="238"/>
    </row>
    <row r="5140" spans="8:8" x14ac:dyDescent="0.2">
      <c r="H5140" s="238"/>
    </row>
    <row r="5141" spans="8:8" x14ac:dyDescent="0.2">
      <c r="H5141" s="238"/>
    </row>
    <row r="5142" spans="8:8" x14ac:dyDescent="0.2">
      <c r="H5142" s="238"/>
    </row>
    <row r="5143" spans="8:8" x14ac:dyDescent="0.2">
      <c r="H5143" s="238"/>
    </row>
    <row r="5144" spans="8:8" x14ac:dyDescent="0.2">
      <c r="H5144" s="238"/>
    </row>
    <row r="5145" spans="8:8" x14ac:dyDescent="0.2">
      <c r="H5145" s="238"/>
    </row>
    <row r="5146" spans="8:8" x14ac:dyDescent="0.2">
      <c r="H5146" s="238"/>
    </row>
    <row r="5147" spans="8:8" x14ac:dyDescent="0.2">
      <c r="H5147" s="238"/>
    </row>
    <row r="5148" spans="8:8" x14ac:dyDescent="0.2">
      <c r="H5148" s="238"/>
    </row>
    <row r="5149" spans="8:8" x14ac:dyDescent="0.2">
      <c r="H5149" s="238"/>
    </row>
    <row r="5150" spans="8:8" x14ac:dyDescent="0.2">
      <c r="H5150" s="238"/>
    </row>
    <row r="5151" spans="8:8" x14ac:dyDescent="0.2">
      <c r="H5151" s="238"/>
    </row>
    <row r="5152" spans="8:8" x14ac:dyDescent="0.2">
      <c r="H5152" s="238"/>
    </row>
    <row r="5153" spans="8:8" x14ac:dyDescent="0.2">
      <c r="H5153" s="238"/>
    </row>
    <row r="5154" spans="8:8" x14ac:dyDescent="0.2">
      <c r="H5154" s="238"/>
    </row>
    <row r="5155" spans="8:8" x14ac:dyDescent="0.2">
      <c r="H5155" s="238"/>
    </row>
    <row r="5156" spans="8:8" x14ac:dyDescent="0.2">
      <c r="H5156" s="238"/>
    </row>
    <row r="5157" spans="8:8" x14ac:dyDescent="0.2">
      <c r="H5157" s="238"/>
    </row>
    <row r="5158" spans="8:8" x14ac:dyDescent="0.2">
      <c r="H5158" s="238"/>
    </row>
    <row r="5159" spans="8:8" x14ac:dyDescent="0.2">
      <c r="H5159" s="238"/>
    </row>
    <row r="5160" spans="8:8" x14ac:dyDescent="0.2">
      <c r="H5160" s="238"/>
    </row>
    <row r="5161" spans="8:8" x14ac:dyDescent="0.2">
      <c r="H5161" s="238"/>
    </row>
    <row r="5162" spans="8:8" x14ac:dyDescent="0.2">
      <c r="H5162" s="238"/>
    </row>
    <row r="5163" spans="8:8" x14ac:dyDescent="0.2">
      <c r="H5163" s="238"/>
    </row>
    <row r="5164" spans="8:8" x14ac:dyDescent="0.2">
      <c r="H5164" s="238"/>
    </row>
    <row r="5165" spans="8:8" x14ac:dyDescent="0.2">
      <c r="H5165" s="238"/>
    </row>
    <row r="5166" spans="8:8" x14ac:dyDescent="0.2">
      <c r="H5166" s="238"/>
    </row>
    <row r="5167" spans="8:8" x14ac:dyDescent="0.2">
      <c r="H5167" s="238"/>
    </row>
    <row r="5168" spans="8:8" x14ac:dyDescent="0.2">
      <c r="H5168" s="238"/>
    </row>
    <row r="5169" spans="8:8" x14ac:dyDescent="0.2">
      <c r="H5169" s="238"/>
    </row>
    <row r="5170" spans="8:8" x14ac:dyDescent="0.2">
      <c r="H5170" s="238"/>
    </row>
    <row r="5171" spans="8:8" x14ac:dyDescent="0.2">
      <c r="H5171" s="238"/>
    </row>
    <row r="5172" spans="8:8" x14ac:dyDescent="0.2">
      <c r="H5172" s="238"/>
    </row>
    <row r="5173" spans="8:8" x14ac:dyDescent="0.2">
      <c r="H5173" s="238"/>
    </row>
    <row r="5174" spans="8:8" x14ac:dyDescent="0.2">
      <c r="H5174" s="238"/>
    </row>
    <row r="5175" spans="8:8" x14ac:dyDescent="0.2">
      <c r="H5175" s="238"/>
    </row>
    <row r="5176" spans="8:8" x14ac:dyDescent="0.2">
      <c r="H5176" s="238"/>
    </row>
    <row r="5177" spans="8:8" x14ac:dyDescent="0.2">
      <c r="H5177" s="238"/>
    </row>
    <row r="5178" spans="8:8" x14ac:dyDescent="0.2">
      <c r="H5178" s="238"/>
    </row>
    <row r="5179" spans="8:8" x14ac:dyDescent="0.2">
      <c r="H5179" s="238"/>
    </row>
    <row r="5180" spans="8:8" x14ac:dyDescent="0.2">
      <c r="H5180" s="238"/>
    </row>
    <row r="5181" spans="8:8" x14ac:dyDescent="0.2">
      <c r="H5181" s="238"/>
    </row>
    <row r="5182" spans="8:8" x14ac:dyDescent="0.2">
      <c r="H5182" s="238"/>
    </row>
    <row r="5183" spans="8:8" x14ac:dyDescent="0.2">
      <c r="H5183" s="238"/>
    </row>
    <row r="5184" spans="8:8" x14ac:dyDescent="0.2">
      <c r="H5184" s="238"/>
    </row>
    <row r="5185" spans="8:8" x14ac:dyDescent="0.2">
      <c r="H5185" s="238"/>
    </row>
    <row r="5186" spans="8:8" x14ac:dyDescent="0.2">
      <c r="H5186" s="238"/>
    </row>
    <row r="5187" spans="8:8" x14ac:dyDescent="0.2">
      <c r="H5187" s="238"/>
    </row>
    <row r="5188" spans="8:8" x14ac:dyDescent="0.2">
      <c r="H5188" s="238"/>
    </row>
    <row r="5189" spans="8:8" x14ac:dyDescent="0.2">
      <c r="H5189" s="238"/>
    </row>
    <row r="5190" spans="8:8" x14ac:dyDescent="0.2">
      <c r="H5190" s="238"/>
    </row>
    <row r="5191" spans="8:8" x14ac:dyDescent="0.2">
      <c r="H5191" s="238"/>
    </row>
    <row r="5192" spans="8:8" x14ac:dyDescent="0.2">
      <c r="H5192" s="238"/>
    </row>
    <row r="5193" spans="8:8" x14ac:dyDescent="0.2">
      <c r="H5193" s="238"/>
    </row>
    <row r="5194" spans="8:8" x14ac:dyDescent="0.2">
      <c r="H5194" s="238"/>
    </row>
    <row r="5195" spans="8:8" x14ac:dyDescent="0.2">
      <c r="H5195" s="238"/>
    </row>
    <row r="5196" spans="8:8" x14ac:dyDescent="0.2">
      <c r="H5196" s="238"/>
    </row>
    <row r="5197" spans="8:8" x14ac:dyDescent="0.2">
      <c r="H5197" s="238"/>
    </row>
    <row r="5198" spans="8:8" x14ac:dyDescent="0.2">
      <c r="H5198" s="238"/>
    </row>
    <row r="5199" spans="8:8" x14ac:dyDescent="0.2">
      <c r="H5199" s="238"/>
    </row>
    <row r="5200" spans="8:8" x14ac:dyDescent="0.2">
      <c r="H5200" s="238"/>
    </row>
    <row r="5201" spans="8:8" x14ac:dyDescent="0.2">
      <c r="H5201" s="238"/>
    </row>
    <row r="5202" spans="8:8" x14ac:dyDescent="0.2">
      <c r="H5202" s="238"/>
    </row>
    <row r="5203" spans="8:8" x14ac:dyDescent="0.2">
      <c r="H5203" s="238"/>
    </row>
    <row r="5204" spans="8:8" x14ac:dyDescent="0.2">
      <c r="H5204" s="238"/>
    </row>
    <row r="5205" spans="8:8" x14ac:dyDescent="0.2">
      <c r="H5205" s="238"/>
    </row>
    <row r="5206" spans="8:8" x14ac:dyDescent="0.2">
      <c r="H5206" s="238"/>
    </row>
    <row r="5207" spans="8:8" x14ac:dyDescent="0.2">
      <c r="H5207" s="238"/>
    </row>
    <row r="5208" spans="8:8" x14ac:dyDescent="0.2">
      <c r="H5208" s="238"/>
    </row>
    <row r="5209" spans="8:8" x14ac:dyDescent="0.2">
      <c r="H5209" s="238"/>
    </row>
    <row r="5210" spans="8:8" x14ac:dyDescent="0.2">
      <c r="H5210" s="238"/>
    </row>
    <row r="5211" spans="8:8" x14ac:dyDescent="0.2">
      <c r="H5211" s="238"/>
    </row>
    <row r="5212" spans="8:8" x14ac:dyDescent="0.2">
      <c r="H5212" s="238"/>
    </row>
    <row r="5213" spans="8:8" x14ac:dyDescent="0.2">
      <c r="H5213" s="238"/>
    </row>
    <row r="5214" spans="8:8" x14ac:dyDescent="0.2">
      <c r="H5214" s="238"/>
    </row>
    <row r="5215" spans="8:8" x14ac:dyDescent="0.2">
      <c r="H5215" s="238"/>
    </row>
    <row r="5216" spans="8:8" x14ac:dyDescent="0.2">
      <c r="H5216" s="238"/>
    </row>
    <row r="5217" spans="8:8" x14ac:dyDescent="0.2">
      <c r="H5217" s="238"/>
    </row>
    <row r="5218" spans="8:8" x14ac:dyDescent="0.2">
      <c r="H5218" s="238"/>
    </row>
    <row r="5219" spans="8:8" x14ac:dyDescent="0.2">
      <c r="H5219" s="238"/>
    </row>
    <row r="5220" spans="8:8" x14ac:dyDescent="0.2">
      <c r="H5220" s="238"/>
    </row>
    <row r="5221" spans="8:8" x14ac:dyDescent="0.2">
      <c r="H5221" s="238"/>
    </row>
    <row r="5222" spans="8:8" x14ac:dyDescent="0.2">
      <c r="H5222" s="238"/>
    </row>
    <row r="5223" spans="8:8" x14ac:dyDescent="0.2">
      <c r="H5223" s="238"/>
    </row>
    <row r="5224" spans="8:8" x14ac:dyDescent="0.2">
      <c r="H5224" s="238"/>
    </row>
    <row r="5225" spans="8:8" x14ac:dyDescent="0.2">
      <c r="H5225" s="238"/>
    </row>
    <row r="5226" spans="8:8" x14ac:dyDescent="0.2">
      <c r="H5226" s="238"/>
    </row>
    <row r="5227" spans="8:8" x14ac:dyDescent="0.2">
      <c r="H5227" s="238"/>
    </row>
    <row r="5228" spans="8:8" x14ac:dyDescent="0.2">
      <c r="H5228" s="238"/>
    </row>
    <row r="5229" spans="8:8" x14ac:dyDescent="0.2">
      <c r="H5229" s="238"/>
    </row>
    <row r="5230" spans="8:8" x14ac:dyDescent="0.2">
      <c r="H5230" s="238"/>
    </row>
    <row r="5231" spans="8:8" x14ac:dyDescent="0.2">
      <c r="H5231" s="238"/>
    </row>
    <row r="5232" spans="8:8" x14ac:dyDescent="0.2">
      <c r="H5232" s="238"/>
    </row>
    <row r="5233" spans="8:8" x14ac:dyDescent="0.2">
      <c r="H5233" s="238"/>
    </row>
    <row r="5234" spans="8:8" x14ac:dyDescent="0.2">
      <c r="H5234" s="238"/>
    </row>
    <row r="5235" spans="8:8" x14ac:dyDescent="0.2">
      <c r="H5235" s="238"/>
    </row>
    <row r="5236" spans="8:8" x14ac:dyDescent="0.2">
      <c r="H5236" s="238"/>
    </row>
    <row r="5237" spans="8:8" x14ac:dyDescent="0.2">
      <c r="H5237" s="238"/>
    </row>
    <row r="5238" spans="8:8" x14ac:dyDescent="0.2">
      <c r="H5238" s="238"/>
    </row>
    <row r="5239" spans="8:8" x14ac:dyDescent="0.2">
      <c r="H5239" s="238"/>
    </row>
    <row r="5240" spans="8:8" x14ac:dyDescent="0.2">
      <c r="H5240" s="238"/>
    </row>
    <row r="5241" spans="8:8" x14ac:dyDescent="0.2">
      <c r="H5241" s="238"/>
    </row>
    <row r="5242" spans="8:8" x14ac:dyDescent="0.2">
      <c r="H5242" s="238"/>
    </row>
    <row r="5243" spans="8:8" x14ac:dyDescent="0.2">
      <c r="H5243" s="238"/>
    </row>
    <row r="5244" spans="8:8" x14ac:dyDescent="0.2">
      <c r="H5244" s="238"/>
    </row>
    <row r="5245" spans="8:8" x14ac:dyDescent="0.2">
      <c r="H5245" s="238"/>
    </row>
    <row r="5246" spans="8:8" x14ac:dyDescent="0.2">
      <c r="H5246" s="238"/>
    </row>
    <row r="5247" spans="8:8" x14ac:dyDescent="0.2">
      <c r="H5247" s="238"/>
    </row>
    <row r="5248" spans="8:8" x14ac:dyDescent="0.2">
      <c r="H5248" s="238"/>
    </row>
    <row r="5249" spans="8:8" x14ac:dyDescent="0.2">
      <c r="H5249" s="238"/>
    </row>
    <row r="5250" spans="8:8" x14ac:dyDescent="0.2">
      <c r="H5250" s="238"/>
    </row>
    <row r="5251" spans="8:8" x14ac:dyDescent="0.2">
      <c r="H5251" s="238"/>
    </row>
    <row r="5252" spans="8:8" x14ac:dyDescent="0.2">
      <c r="H5252" s="238"/>
    </row>
    <row r="5253" spans="8:8" x14ac:dyDescent="0.2">
      <c r="H5253" s="238"/>
    </row>
    <row r="5254" spans="8:8" x14ac:dyDescent="0.2">
      <c r="H5254" s="238"/>
    </row>
    <row r="5255" spans="8:8" x14ac:dyDescent="0.2">
      <c r="H5255" s="238"/>
    </row>
    <row r="5256" spans="8:8" x14ac:dyDescent="0.2">
      <c r="H5256" s="238"/>
    </row>
    <row r="5257" spans="8:8" x14ac:dyDescent="0.2">
      <c r="H5257" s="238"/>
    </row>
    <row r="5258" spans="8:8" x14ac:dyDescent="0.2">
      <c r="H5258" s="238"/>
    </row>
    <row r="5259" spans="8:8" x14ac:dyDescent="0.2">
      <c r="H5259" s="238"/>
    </row>
    <row r="5260" spans="8:8" x14ac:dyDescent="0.2">
      <c r="H5260" s="238"/>
    </row>
    <row r="5261" spans="8:8" x14ac:dyDescent="0.2">
      <c r="H5261" s="238"/>
    </row>
    <row r="5262" spans="8:8" x14ac:dyDescent="0.2">
      <c r="H5262" s="238"/>
    </row>
    <row r="5263" spans="8:8" x14ac:dyDescent="0.2">
      <c r="H5263" s="238"/>
    </row>
    <row r="5264" spans="8:8" x14ac:dyDescent="0.2">
      <c r="H5264" s="238"/>
    </row>
    <row r="5265" spans="8:8" x14ac:dyDescent="0.2">
      <c r="H5265" s="238"/>
    </row>
    <row r="5266" spans="8:8" x14ac:dyDescent="0.2">
      <c r="H5266" s="238"/>
    </row>
    <row r="5267" spans="8:8" x14ac:dyDescent="0.2">
      <c r="H5267" s="238"/>
    </row>
    <row r="5268" spans="8:8" x14ac:dyDescent="0.2">
      <c r="H5268" s="238"/>
    </row>
    <row r="5269" spans="8:8" x14ac:dyDescent="0.2">
      <c r="H5269" s="238"/>
    </row>
    <row r="5270" spans="8:8" x14ac:dyDescent="0.2">
      <c r="H5270" s="238"/>
    </row>
    <row r="5271" spans="8:8" x14ac:dyDescent="0.2">
      <c r="H5271" s="238"/>
    </row>
    <row r="5272" spans="8:8" x14ac:dyDescent="0.2">
      <c r="H5272" s="238"/>
    </row>
    <row r="5273" spans="8:8" x14ac:dyDescent="0.2">
      <c r="H5273" s="238"/>
    </row>
    <row r="5274" spans="8:8" x14ac:dyDescent="0.2">
      <c r="H5274" s="238"/>
    </row>
    <row r="5275" spans="8:8" x14ac:dyDescent="0.2">
      <c r="H5275" s="238"/>
    </row>
    <row r="5276" spans="8:8" x14ac:dyDescent="0.2">
      <c r="H5276" s="238"/>
    </row>
    <row r="5277" spans="8:8" x14ac:dyDescent="0.2">
      <c r="H5277" s="238"/>
    </row>
    <row r="5278" spans="8:8" x14ac:dyDescent="0.2">
      <c r="H5278" s="238"/>
    </row>
    <row r="5279" spans="8:8" x14ac:dyDescent="0.2">
      <c r="H5279" s="238"/>
    </row>
    <row r="5280" spans="8:8" x14ac:dyDescent="0.2">
      <c r="H5280" s="238"/>
    </row>
    <row r="5281" spans="8:8" x14ac:dyDescent="0.2">
      <c r="H5281" s="238"/>
    </row>
    <row r="5282" spans="8:8" x14ac:dyDescent="0.2">
      <c r="H5282" s="238"/>
    </row>
    <row r="5283" spans="8:8" x14ac:dyDescent="0.2">
      <c r="H5283" s="238"/>
    </row>
    <row r="5284" spans="8:8" x14ac:dyDescent="0.2">
      <c r="H5284" s="238"/>
    </row>
    <row r="5285" spans="8:8" x14ac:dyDescent="0.2">
      <c r="H5285" s="238"/>
    </row>
    <row r="5286" spans="8:8" x14ac:dyDescent="0.2">
      <c r="H5286" s="238"/>
    </row>
    <row r="5287" spans="8:8" x14ac:dyDescent="0.2">
      <c r="H5287" s="238"/>
    </row>
    <row r="5288" spans="8:8" x14ac:dyDescent="0.2">
      <c r="H5288" s="238"/>
    </row>
    <row r="5289" spans="8:8" x14ac:dyDescent="0.2">
      <c r="H5289" s="238"/>
    </row>
    <row r="5290" spans="8:8" x14ac:dyDescent="0.2">
      <c r="H5290" s="238"/>
    </row>
    <row r="5291" spans="8:8" x14ac:dyDescent="0.2">
      <c r="H5291" s="238"/>
    </row>
    <row r="5292" spans="8:8" x14ac:dyDescent="0.2">
      <c r="H5292" s="238"/>
    </row>
    <row r="5293" spans="8:8" x14ac:dyDescent="0.2">
      <c r="H5293" s="238"/>
    </row>
    <row r="5294" spans="8:8" x14ac:dyDescent="0.2">
      <c r="H5294" s="238"/>
    </row>
    <row r="5295" spans="8:8" x14ac:dyDescent="0.2">
      <c r="H5295" s="238"/>
    </row>
    <row r="5296" spans="8:8" x14ac:dyDescent="0.2">
      <c r="H5296" s="238"/>
    </row>
    <row r="5297" spans="8:8" x14ac:dyDescent="0.2">
      <c r="H5297" s="238"/>
    </row>
    <row r="5298" spans="8:8" x14ac:dyDescent="0.2">
      <c r="H5298" s="238"/>
    </row>
    <row r="5299" spans="8:8" x14ac:dyDescent="0.2">
      <c r="H5299" s="238"/>
    </row>
    <row r="5300" spans="8:8" x14ac:dyDescent="0.2">
      <c r="H5300" s="238"/>
    </row>
    <row r="5301" spans="8:8" x14ac:dyDescent="0.2">
      <c r="H5301" s="238"/>
    </row>
    <row r="5302" spans="8:8" x14ac:dyDescent="0.2">
      <c r="H5302" s="238"/>
    </row>
    <row r="5303" spans="8:8" x14ac:dyDescent="0.2">
      <c r="H5303" s="238"/>
    </row>
    <row r="5304" spans="8:8" x14ac:dyDescent="0.2">
      <c r="H5304" s="238"/>
    </row>
    <row r="5305" spans="8:8" x14ac:dyDescent="0.2">
      <c r="H5305" s="238"/>
    </row>
    <row r="5306" spans="8:8" x14ac:dyDescent="0.2">
      <c r="H5306" s="238"/>
    </row>
    <row r="5307" spans="8:8" x14ac:dyDescent="0.2">
      <c r="H5307" s="238"/>
    </row>
    <row r="5308" spans="8:8" x14ac:dyDescent="0.2">
      <c r="H5308" s="238"/>
    </row>
    <row r="5309" spans="8:8" x14ac:dyDescent="0.2">
      <c r="H5309" s="238"/>
    </row>
    <row r="5310" spans="8:8" x14ac:dyDescent="0.2">
      <c r="H5310" s="238"/>
    </row>
    <row r="5311" spans="8:8" x14ac:dyDescent="0.2">
      <c r="H5311" s="238"/>
    </row>
    <row r="5312" spans="8:8" x14ac:dyDescent="0.2">
      <c r="H5312" s="238"/>
    </row>
    <row r="5313" spans="8:8" x14ac:dyDescent="0.2">
      <c r="H5313" s="238"/>
    </row>
    <row r="5314" spans="8:8" x14ac:dyDescent="0.2">
      <c r="H5314" s="238"/>
    </row>
    <row r="5315" spans="8:8" x14ac:dyDescent="0.2">
      <c r="H5315" s="238"/>
    </row>
    <row r="5316" spans="8:8" x14ac:dyDescent="0.2">
      <c r="H5316" s="238"/>
    </row>
    <row r="5317" spans="8:8" x14ac:dyDescent="0.2">
      <c r="H5317" s="238"/>
    </row>
    <row r="5318" spans="8:8" x14ac:dyDescent="0.2">
      <c r="H5318" s="238"/>
    </row>
    <row r="5319" spans="8:8" x14ac:dyDescent="0.2">
      <c r="H5319" s="238"/>
    </row>
    <row r="5320" spans="8:8" x14ac:dyDescent="0.2">
      <c r="H5320" s="238"/>
    </row>
    <row r="5321" spans="8:8" x14ac:dyDescent="0.2">
      <c r="H5321" s="238"/>
    </row>
    <row r="5322" spans="8:8" x14ac:dyDescent="0.2">
      <c r="H5322" s="238"/>
    </row>
    <row r="5323" spans="8:8" x14ac:dyDescent="0.2">
      <c r="H5323" s="238"/>
    </row>
    <row r="5324" spans="8:8" x14ac:dyDescent="0.2">
      <c r="H5324" s="238"/>
    </row>
    <row r="5325" spans="8:8" x14ac:dyDescent="0.2">
      <c r="H5325" s="238"/>
    </row>
    <row r="5326" spans="8:8" x14ac:dyDescent="0.2">
      <c r="H5326" s="238"/>
    </row>
    <row r="5327" spans="8:8" x14ac:dyDescent="0.2">
      <c r="H5327" s="238"/>
    </row>
    <row r="5328" spans="8:8" x14ac:dyDescent="0.2">
      <c r="H5328" s="238"/>
    </row>
    <row r="5329" spans="8:8" x14ac:dyDescent="0.2">
      <c r="H5329" s="238"/>
    </row>
    <row r="5330" spans="8:8" x14ac:dyDescent="0.2">
      <c r="H5330" s="238"/>
    </row>
    <row r="5331" spans="8:8" x14ac:dyDescent="0.2">
      <c r="H5331" s="238"/>
    </row>
    <row r="5332" spans="8:8" x14ac:dyDescent="0.2">
      <c r="H5332" s="238"/>
    </row>
    <row r="5333" spans="8:8" x14ac:dyDescent="0.2">
      <c r="H5333" s="238"/>
    </row>
    <row r="5334" spans="8:8" x14ac:dyDescent="0.2">
      <c r="H5334" s="238"/>
    </row>
    <row r="5335" spans="8:8" x14ac:dyDescent="0.2">
      <c r="H5335" s="238"/>
    </row>
    <row r="5336" spans="8:8" x14ac:dyDescent="0.2">
      <c r="H5336" s="238"/>
    </row>
    <row r="5337" spans="8:8" x14ac:dyDescent="0.2">
      <c r="H5337" s="238"/>
    </row>
    <row r="5338" spans="8:8" x14ac:dyDescent="0.2">
      <c r="H5338" s="238"/>
    </row>
    <row r="5339" spans="8:8" x14ac:dyDescent="0.2">
      <c r="H5339" s="238"/>
    </row>
    <row r="5340" spans="8:8" x14ac:dyDescent="0.2">
      <c r="H5340" s="238"/>
    </row>
    <row r="5341" spans="8:8" x14ac:dyDescent="0.2">
      <c r="H5341" s="238"/>
    </row>
    <row r="5342" spans="8:8" x14ac:dyDescent="0.2">
      <c r="H5342" s="238"/>
    </row>
    <row r="5343" spans="8:8" x14ac:dyDescent="0.2">
      <c r="H5343" s="238"/>
    </row>
    <row r="5344" spans="8:8" x14ac:dyDescent="0.2">
      <c r="H5344" s="238"/>
    </row>
    <row r="5345" spans="8:8" x14ac:dyDescent="0.2">
      <c r="H5345" s="238"/>
    </row>
    <row r="5346" spans="8:8" x14ac:dyDescent="0.2">
      <c r="H5346" s="238"/>
    </row>
    <row r="5347" spans="8:8" x14ac:dyDescent="0.2">
      <c r="H5347" s="238"/>
    </row>
    <row r="5348" spans="8:8" x14ac:dyDescent="0.2">
      <c r="H5348" s="238"/>
    </row>
    <row r="5349" spans="8:8" x14ac:dyDescent="0.2">
      <c r="H5349" s="238"/>
    </row>
    <row r="5350" spans="8:8" x14ac:dyDescent="0.2">
      <c r="H5350" s="238"/>
    </row>
    <row r="5351" spans="8:8" x14ac:dyDescent="0.2">
      <c r="H5351" s="238"/>
    </row>
    <row r="5352" spans="8:8" x14ac:dyDescent="0.2">
      <c r="H5352" s="238"/>
    </row>
    <row r="5353" spans="8:8" x14ac:dyDescent="0.2">
      <c r="H5353" s="238"/>
    </row>
    <row r="5354" spans="8:8" x14ac:dyDescent="0.2">
      <c r="H5354" s="238"/>
    </row>
    <row r="5355" spans="8:8" x14ac:dyDescent="0.2">
      <c r="H5355" s="238"/>
    </row>
    <row r="5356" spans="8:8" x14ac:dyDescent="0.2">
      <c r="H5356" s="238"/>
    </row>
    <row r="5357" spans="8:8" x14ac:dyDescent="0.2">
      <c r="H5357" s="238"/>
    </row>
    <row r="5358" spans="8:8" x14ac:dyDescent="0.2">
      <c r="H5358" s="238"/>
    </row>
    <row r="5359" spans="8:8" x14ac:dyDescent="0.2">
      <c r="H5359" s="238"/>
    </row>
    <row r="5360" spans="8:8" x14ac:dyDescent="0.2">
      <c r="H5360" s="238"/>
    </row>
    <row r="5361" spans="8:8" x14ac:dyDescent="0.2">
      <c r="H5361" s="238"/>
    </row>
    <row r="5362" spans="8:8" x14ac:dyDescent="0.2">
      <c r="H5362" s="238"/>
    </row>
    <row r="5363" spans="8:8" x14ac:dyDescent="0.2">
      <c r="H5363" s="238"/>
    </row>
    <row r="5364" spans="8:8" x14ac:dyDescent="0.2">
      <c r="H5364" s="238"/>
    </row>
    <row r="5365" spans="8:8" x14ac:dyDescent="0.2">
      <c r="H5365" s="238"/>
    </row>
    <row r="5366" spans="8:8" x14ac:dyDescent="0.2">
      <c r="H5366" s="238"/>
    </row>
    <row r="5367" spans="8:8" x14ac:dyDescent="0.2">
      <c r="H5367" s="238"/>
    </row>
    <row r="5368" spans="8:8" x14ac:dyDescent="0.2">
      <c r="H5368" s="238"/>
    </row>
    <row r="5369" spans="8:8" x14ac:dyDescent="0.2">
      <c r="H5369" s="238"/>
    </row>
    <row r="5370" spans="8:8" x14ac:dyDescent="0.2">
      <c r="H5370" s="238"/>
    </row>
    <row r="5371" spans="8:8" x14ac:dyDescent="0.2">
      <c r="H5371" s="238"/>
    </row>
    <row r="5372" spans="8:8" x14ac:dyDescent="0.2">
      <c r="H5372" s="238"/>
    </row>
    <row r="5373" spans="8:8" x14ac:dyDescent="0.2">
      <c r="H5373" s="238"/>
    </row>
    <row r="5374" spans="8:8" x14ac:dyDescent="0.2">
      <c r="H5374" s="238"/>
    </row>
    <row r="5375" spans="8:8" x14ac:dyDescent="0.2">
      <c r="H5375" s="238"/>
    </row>
    <row r="5376" spans="8:8" x14ac:dyDescent="0.2">
      <c r="H5376" s="238"/>
    </row>
    <row r="5377" spans="8:8" x14ac:dyDescent="0.2">
      <c r="H5377" s="238"/>
    </row>
    <row r="5378" spans="8:8" x14ac:dyDescent="0.2">
      <c r="H5378" s="238"/>
    </row>
    <row r="5379" spans="8:8" x14ac:dyDescent="0.2">
      <c r="H5379" s="238"/>
    </row>
    <row r="5380" spans="8:8" x14ac:dyDescent="0.2">
      <c r="H5380" s="238"/>
    </row>
    <row r="5381" spans="8:8" x14ac:dyDescent="0.2">
      <c r="H5381" s="238"/>
    </row>
    <row r="5382" spans="8:8" x14ac:dyDescent="0.2">
      <c r="H5382" s="238"/>
    </row>
    <row r="5383" spans="8:8" x14ac:dyDescent="0.2">
      <c r="H5383" s="238"/>
    </row>
    <row r="5384" spans="8:8" x14ac:dyDescent="0.2">
      <c r="H5384" s="238"/>
    </row>
    <row r="5385" spans="8:8" x14ac:dyDescent="0.2">
      <c r="H5385" s="238"/>
    </row>
    <row r="5386" spans="8:8" x14ac:dyDescent="0.2">
      <c r="H5386" s="238"/>
    </row>
    <row r="5387" spans="8:8" x14ac:dyDescent="0.2">
      <c r="H5387" s="238"/>
    </row>
    <row r="5388" spans="8:8" x14ac:dyDescent="0.2">
      <c r="H5388" s="238"/>
    </row>
    <row r="5389" spans="8:8" x14ac:dyDescent="0.2">
      <c r="H5389" s="238"/>
    </row>
    <row r="5390" spans="8:8" x14ac:dyDescent="0.2">
      <c r="H5390" s="238"/>
    </row>
    <row r="5391" spans="8:8" x14ac:dyDescent="0.2">
      <c r="H5391" s="238"/>
    </row>
    <row r="5392" spans="8:8" x14ac:dyDescent="0.2">
      <c r="H5392" s="238"/>
    </row>
    <row r="5393" spans="8:8" x14ac:dyDescent="0.2">
      <c r="H5393" s="238"/>
    </row>
    <row r="5394" spans="8:8" x14ac:dyDescent="0.2">
      <c r="H5394" s="238"/>
    </row>
    <row r="5395" spans="8:8" x14ac:dyDescent="0.2">
      <c r="H5395" s="238"/>
    </row>
    <row r="5396" spans="8:8" x14ac:dyDescent="0.2">
      <c r="H5396" s="238"/>
    </row>
    <row r="5397" spans="8:8" x14ac:dyDescent="0.2">
      <c r="H5397" s="238"/>
    </row>
    <row r="5398" spans="8:8" x14ac:dyDescent="0.2">
      <c r="H5398" s="238"/>
    </row>
    <row r="5399" spans="8:8" x14ac:dyDescent="0.2">
      <c r="H5399" s="238"/>
    </row>
    <row r="5400" spans="8:8" x14ac:dyDescent="0.2">
      <c r="H5400" s="238"/>
    </row>
    <row r="5401" spans="8:8" x14ac:dyDescent="0.2">
      <c r="H5401" s="238"/>
    </row>
    <row r="5402" spans="8:8" x14ac:dyDescent="0.2">
      <c r="H5402" s="238"/>
    </row>
    <row r="5403" spans="8:8" x14ac:dyDescent="0.2">
      <c r="H5403" s="238"/>
    </row>
    <row r="5404" spans="8:8" x14ac:dyDescent="0.2">
      <c r="H5404" s="238"/>
    </row>
    <row r="5405" spans="8:8" x14ac:dyDescent="0.2">
      <c r="H5405" s="238"/>
    </row>
    <row r="5406" spans="8:8" x14ac:dyDescent="0.2">
      <c r="H5406" s="238"/>
    </row>
    <row r="5407" spans="8:8" x14ac:dyDescent="0.2">
      <c r="H5407" s="238"/>
    </row>
    <row r="5408" spans="8:8" x14ac:dyDescent="0.2">
      <c r="H5408" s="238"/>
    </row>
    <row r="5409" spans="8:8" x14ac:dyDescent="0.2">
      <c r="H5409" s="238"/>
    </row>
    <row r="5410" spans="8:8" x14ac:dyDescent="0.2">
      <c r="H5410" s="238"/>
    </row>
    <row r="5411" spans="8:8" x14ac:dyDescent="0.2">
      <c r="H5411" s="238"/>
    </row>
    <row r="5412" spans="8:8" x14ac:dyDescent="0.2">
      <c r="H5412" s="238"/>
    </row>
    <row r="5413" spans="8:8" x14ac:dyDescent="0.2">
      <c r="H5413" s="238"/>
    </row>
    <row r="5414" spans="8:8" x14ac:dyDescent="0.2">
      <c r="H5414" s="238"/>
    </row>
    <row r="5415" spans="8:8" x14ac:dyDescent="0.2">
      <c r="H5415" s="238"/>
    </row>
    <row r="5416" spans="8:8" x14ac:dyDescent="0.2">
      <c r="H5416" s="238"/>
    </row>
    <row r="5417" spans="8:8" x14ac:dyDescent="0.2">
      <c r="H5417" s="238"/>
    </row>
    <row r="5418" spans="8:8" x14ac:dyDescent="0.2">
      <c r="H5418" s="238"/>
    </row>
    <row r="5419" spans="8:8" x14ac:dyDescent="0.2">
      <c r="H5419" s="238"/>
    </row>
    <row r="5420" spans="8:8" x14ac:dyDescent="0.2">
      <c r="H5420" s="238"/>
    </row>
    <row r="5421" spans="8:8" x14ac:dyDescent="0.2">
      <c r="H5421" s="238"/>
    </row>
    <row r="5422" spans="8:8" x14ac:dyDescent="0.2">
      <c r="H5422" s="238"/>
    </row>
    <row r="5423" spans="8:8" x14ac:dyDescent="0.2">
      <c r="H5423" s="238"/>
    </row>
    <row r="5424" spans="8:8" x14ac:dyDescent="0.2">
      <c r="H5424" s="238"/>
    </row>
    <row r="5425" spans="8:8" x14ac:dyDescent="0.2">
      <c r="H5425" s="238"/>
    </row>
    <row r="5426" spans="8:8" x14ac:dyDescent="0.2">
      <c r="H5426" s="238"/>
    </row>
    <row r="5427" spans="8:8" x14ac:dyDescent="0.2">
      <c r="H5427" s="238"/>
    </row>
    <row r="5428" spans="8:8" x14ac:dyDescent="0.2">
      <c r="H5428" s="238"/>
    </row>
    <row r="5429" spans="8:8" x14ac:dyDescent="0.2">
      <c r="H5429" s="238"/>
    </row>
    <row r="5430" spans="8:8" x14ac:dyDescent="0.2">
      <c r="H5430" s="238"/>
    </row>
    <row r="5431" spans="8:8" x14ac:dyDescent="0.2">
      <c r="H5431" s="238"/>
    </row>
    <row r="5432" spans="8:8" x14ac:dyDescent="0.2">
      <c r="H5432" s="238"/>
    </row>
    <row r="5433" spans="8:8" x14ac:dyDescent="0.2">
      <c r="H5433" s="238"/>
    </row>
    <row r="5434" spans="8:8" x14ac:dyDescent="0.2">
      <c r="H5434" s="238"/>
    </row>
    <row r="5435" spans="8:8" x14ac:dyDescent="0.2">
      <c r="H5435" s="238"/>
    </row>
    <row r="5436" spans="8:8" x14ac:dyDescent="0.2">
      <c r="H5436" s="238"/>
    </row>
    <row r="5437" spans="8:8" x14ac:dyDescent="0.2">
      <c r="H5437" s="238"/>
    </row>
    <row r="5438" spans="8:8" x14ac:dyDescent="0.2">
      <c r="H5438" s="238"/>
    </row>
    <row r="5439" spans="8:8" x14ac:dyDescent="0.2">
      <c r="H5439" s="238"/>
    </row>
    <row r="5440" spans="8:8" x14ac:dyDescent="0.2">
      <c r="H5440" s="238"/>
    </row>
    <row r="5441" spans="8:8" x14ac:dyDescent="0.2">
      <c r="H5441" s="238"/>
    </row>
    <row r="5442" spans="8:8" x14ac:dyDescent="0.2">
      <c r="H5442" s="238"/>
    </row>
    <row r="5443" spans="8:8" x14ac:dyDescent="0.2">
      <c r="H5443" s="238"/>
    </row>
    <row r="5444" spans="8:8" x14ac:dyDescent="0.2">
      <c r="H5444" s="238"/>
    </row>
    <row r="5445" spans="8:8" x14ac:dyDescent="0.2">
      <c r="H5445" s="238"/>
    </row>
    <row r="5446" spans="8:8" x14ac:dyDescent="0.2">
      <c r="H5446" s="238"/>
    </row>
    <row r="5447" spans="8:8" x14ac:dyDescent="0.2">
      <c r="H5447" s="238"/>
    </row>
    <row r="5448" spans="8:8" x14ac:dyDescent="0.2">
      <c r="H5448" s="238"/>
    </row>
    <row r="5449" spans="8:8" x14ac:dyDescent="0.2">
      <c r="H5449" s="238"/>
    </row>
    <row r="5450" spans="8:8" x14ac:dyDescent="0.2">
      <c r="H5450" s="238"/>
    </row>
    <row r="5451" spans="8:8" x14ac:dyDescent="0.2">
      <c r="H5451" s="238"/>
    </row>
    <row r="5452" spans="8:8" x14ac:dyDescent="0.2">
      <c r="H5452" s="238"/>
    </row>
    <row r="5453" spans="8:8" x14ac:dyDescent="0.2">
      <c r="H5453" s="238"/>
    </row>
    <row r="5454" spans="8:8" x14ac:dyDescent="0.2">
      <c r="H5454" s="238"/>
    </row>
    <row r="5455" spans="8:8" x14ac:dyDescent="0.2">
      <c r="H5455" s="238"/>
    </row>
    <row r="5456" spans="8:8" x14ac:dyDescent="0.2">
      <c r="H5456" s="238"/>
    </row>
    <row r="5457" spans="8:8" x14ac:dyDescent="0.2">
      <c r="H5457" s="238"/>
    </row>
    <row r="5458" spans="8:8" x14ac:dyDescent="0.2">
      <c r="H5458" s="238"/>
    </row>
    <row r="5459" spans="8:8" x14ac:dyDescent="0.2">
      <c r="H5459" s="238"/>
    </row>
    <row r="5460" spans="8:8" x14ac:dyDescent="0.2">
      <c r="H5460" s="238"/>
    </row>
    <row r="5461" spans="8:8" x14ac:dyDescent="0.2">
      <c r="H5461" s="238"/>
    </row>
    <row r="5462" spans="8:8" x14ac:dyDescent="0.2">
      <c r="H5462" s="238"/>
    </row>
    <row r="5463" spans="8:8" x14ac:dyDescent="0.2">
      <c r="H5463" s="238"/>
    </row>
    <row r="5464" spans="8:8" x14ac:dyDescent="0.2">
      <c r="H5464" s="238"/>
    </row>
    <row r="5465" spans="8:8" x14ac:dyDescent="0.2">
      <c r="H5465" s="238"/>
    </row>
    <row r="5466" spans="8:8" x14ac:dyDescent="0.2">
      <c r="H5466" s="238"/>
    </row>
    <row r="5467" spans="8:8" x14ac:dyDescent="0.2">
      <c r="H5467" s="238"/>
    </row>
    <row r="5468" spans="8:8" x14ac:dyDescent="0.2">
      <c r="H5468" s="238"/>
    </row>
    <row r="5469" spans="8:8" x14ac:dyDescent="0.2">
      <c r="H5469" s="238"/>
    </row>
    <row r="5470" spans="8:8" x14ac:dyDescent="0.2">
      <c r="H5470" s="238"/>
    </row>
    <row r="5471" spans="8:8" x14ac:dyDescent="0.2">
      <c r="H5471" s="238"/>
    </row>
    <row r="5472" spans="8:8" x14ac:dyDescent="0.2">
      <c r="H5472" s="238"/>
    </row>
    <row r="5473" spans="8:8" x14ac:dyDescent="0.2">
      <c r="H5473" s="238"/>
    </row>
    <row r="5474" spans="8:8" x14ac:dyDescent="0.2">
      <c r="H5474" s="238"/>
    </row>
    <row r="5475" spans="8:8" x14ac:dyDescent="0.2">
      <c r="H5475" s="238"/>
    </row>
    <row r="5476" spans="8:8" x14ac:dyDescent="0.2">
      <c r="H5476" s="238"/>
    </row>
    <row r="5477" spans="8:8" x14ac:dyDescent="0.2">
      <c r="H5477" s="238"/>
    </row>
    <row r="5478" spans="8:8" x14ac:dyDescent="0.2">
      <c r="H5478" s="238"/>
    </row>
    <row r="5479" spans="8:8" x14ac:dyDescent="0.2">
      <c r="H5479" s="238"/>
    </row>
    <row r="5480" spans="8:8" x14ac:dyDescent="0.2">
      <c r="H5480" s="238"/>
    </row>
    <row r="5481" spans="8:8" x14ac:dyDescent="0.2">
      <c r="H5481" s="238"/>
    </row>
    <row r="5482" spans="8:8" x14ac:dyDescent="0.2">
      <c r="H5482" s="238"/>
    </row>
    <row r="5483" spans="8:8" x14ac:dyDescent="0.2">
      <c r="H5483" s="238"/>
    </row>
    <row r="5484" spans="8:8" x14ac:dyDescent="0.2">
      <c r="H5484" s="238"/>
    </row>
    <row r="5485" spans="8:8" x14ac:dyDescent="0.2">
      <c r="H5485" s="238"/>
    </row>
    <row r="5486" spans="8:8" x14ac:dyDescent="0.2">
      <c r="H5486" s="238"/>
    </row>
    <row r="5487" spans="8:8" x14ac:dyDescent="0.2">
      <c r="H5487" s="238"/>
    </row>
    <row r="5488" spans="8:8" x14ac:dyDescent="0.2">
      <c r="H5488" s="238"/>
    </row>
    <row r="5489" spans="8:8" x14ac:dyDescent="0.2">
      <c r="H5489" s="238"/>
    </row>
    <row r="5490" spans="8:8" x14ac:dyDescent="0.2">
      <c r="H5490" s="238"/>
    </row>
    <row r="5491" spans="8:8" x14ac:dyDescent="0.2">
      <c r="H5491" s="238"/>
    </row>
    <row r="5492" spans="8:8" x14ac:dyDescent="0.2">
      <c r="H5492" s="238"/>
    </row>
    <row r="5493" spans="8:8" x14ac:dyDescent="0.2">
      <c r="H5493" s="238"/>
    </row>
    <row r="5494" spans="8:8" x14ac:dyDescent="0.2">
      <c r="H5494" s="238"/>
    </row>
    <row r="5495" spans="8:8" x14ac:dyDescent="0.2">
      <c r="H5495" s="238"/>
    </row>
    <row r="5496" spans="8:8" x14ac:dyDescent="0.2">
      <c r="H5496" s="238"/>
    </row>
    <row r="5497" spans="8:8" x14ac:dyDescent="0.2">
      <c r="H5497" s="238"/>
    </row>
    <row r="5498" spans="8:8" x14ac:dyDescent="0.2">
      <c r="H5498" s="238"/>
    </row>
    <row r="5499" spans="8:8" x14ac:dyDescent="0.2">
      <c r="H5499" s="238"/>
    </row>
    <row r="5500" spans="8:8" x14ac:dyDescent="0.2">
      <c r="H5500" s="238"/>
    </row>
    <row r="5501" spans="8:8" x14ac:dyDescent="0.2">
      <c r="H5501" s="238"/>
    </row>
    <row r="5502" spans="8:8" x14ac:dyDescent="0.2">
      <c r="H5502" s="238"/>
    </row>
    <row r="5503" spans="8:8" x14ac:dyDescent="0.2">
      <c r="H5503" s="238"/>
    </row>
    <row r="5504" spans="8:8" x14ac:dyDescent="0.2">
      <c r="H5504" s="238"/>
    </row>
    <row r="5505" spans="8:8" x14ac:dyDescent="0.2">
      <c r="H5505" s="238"/>
    </row>
    <row r="5506" spans="8:8" x14ac:dyDescent="0.2">
      <c r="H5506" s="238"/>
    </row>
    <row r="5507" spans="8:8" x14ac:dyDescent="0.2">
      <c r="H5507" s="238"/>
    </row>
    <row r="5508" spans="8:8" x14ac:dyDescent="0.2">
      <c r="H5508" s="238"/>
    </row>
    <row r="5509" spans="8:8" x14ac:dyDescent="0.2">
      <c r="H5509" s="238"/>
    </row>
    <row r="5510" spans="8:8" x14ac:dyDescent="0.2">
      <c r="H5510" s="238"/>
    </row>
    <row r="5511" spans="8:8" x14ac:dyDescent="0.2">
      <c r="H5511" s="238"/>
    </row>
    <row r="5512" spans="8:8" x14ac:dyDescent="0.2">
      <c r="H5512" s="238"/>
    </row>
    <row r="5513" spans="8:8" x14ac:dyDescent="0.2">
      <c r="H5513" s="238"/>
    </row>
    <row r="5514" spans="8:8" x14ac:dyDescent="0.2">
      <c r="H5514" s="238"/>
    </row>
    <row r="5515" spans="8:8" x14ac:dyDescent="0.2">
      <c r="H5515" s="238"/>
    </row>
    <row r="5516" spans="8:8" x14ac:dyDescent="0.2">
      <c r="H5516" s="238"/>
    </row>
    <row r="5517" spans="8:8" x14ac:dyDescent="0.2">
      <c r="H5517" s="238"/>
    </row>
    <row r="5518" spans="8:8" x14ac:dyDescent="0.2">
      <c r="H5518" s="238"/>
    </row>
    <row r="5519" spans="8:8" x14ac:dyDescent="0.2">
      <c r="H5519" s="238"/>
    </row>
    <row r="5520" spans="8:8" x14ac:dyDescent="0.2">
      <c r="H5520" s="238"/>
    </row>
    <row r="5521" spans="8:8" x14ac:dyDescent="0.2">
      <c r="H5521" s="238"/>
    </row>
    <row r="5522" spans="8:8" x14ac:dyDescent="0.2">
      <c r="H5522" s="238"/>
    </row>
    <row r="5523" spans="8:8" x14ac:dyDescent="0.2">
      <c r="H5523" s="238"/>
    </row>
    <row r="5524" spans="8:8" x14ac:dyDescent="0.2">
      <c r="H5524" s="238"/>
    </row>
    <row r="5525" spans="8:8" x14ac:dyDescent="0.2">
      <c r="H5525" s="238"/>
    </row>
    <row r="5526" spans="8:8" x14ac:dyDescent="0.2">
      <c r="H5526" s="238"/>
    </row>
    <row r="5527" spans="8:8" x14ac:dyDescent="0.2">
      <c r="H5527" s="238"/>
    </row>
    <row r="5528" spans="8:8" x14ac:dyDescent="0.2">
      <c r="H5528" s="238"/>
    </row>
    <row r="5529" spans="8:8" x14ac:dyDescent="0.2">
      <c r="H5529" s="238"/>
    </row>
    <row r="5530" spans="8:8" x14ac:dyDescent="0.2">
      <c r="H5530" s="238"/>
    </row>
    <row r="5531" spans="8:8" x14ac:dyDescent="0.2">
      <c r="H5531" s="238"/>
    </row>
    <row r="5532" spans="8:8" x14ac:dyDescent="0.2">
      <c r="H5532" s="238"/>
    </row>
    <row r="5533" spans="8:8" x14ac:dyDescent="0.2">
      <c r="H5533" s="238"/>
    </row>
    <row r="5534" spans="8:8" x14ac:dyDescent="0.2">
      <c r="H5534" s="238"/>
    </row>
    <row r="5535" spans="8:8" x14ac:dyDescent="0.2">
      <c r="H5535" s="238"/>
    </row>
    <row r="5536" spans="8:8" x14ac:dyDescent="0.2">
      <c r="H5536" s="238"/>
    </row>
    <row r="5537" spans="8:8" x14ac:dyDescent="0.2">
      <c r="H5537" s="238"/>
    </row>
    <row r="5538" spans="8:8" x14ac:dyDescent="0.2">
      <c r="H5538" s="238"/>
    </row>
    <row r="5539" spans="8:8" x14ac:dyDescent="0.2">
      <c r="H5539" s="238"/>
    </row>
    <row r="5540" spans="8:8" x14ac:dyDescent="0.2">
      <c r="H5540" s="238"/>
    </row>
    <row r="5541" spans="8:8" x14ac:dyDescent="0.2">
      <c r="H5541" s="238"/>
    </row>
    <row r="5542" spans="8:8" x14ac:dyDescent="0.2">
      <c r="H5542" s="238"/>
    </row>
    <row r="5543" spans="8:8" x14ac:dyDescent="0.2">
      <c r="H5543" s="238"/>
    </row>
    <row r="5544" spans="8:8" x14ac:dyDescent="0.2">
      <c r="H5544" s="238"/>
    </row>
    <row r="5545" spans="8:8" x14ac:dyDescent="0.2">
      <c r="H5545" s="238"/>
    </row>
    <row r="5546" spans="8:8" x14ac:dyDescent="0.2">
      <c r="H5546" s="238"/>
    </row>
    <row r="5547" spans="8:8" x14ac:dyDescent="0.2">
      <c r="H5547" s="238"/>
    </row>
    <row r="5548" spans="8:8" x14ac:dyDescent="0.2">
      <c r="H5548" s="238"/>
    </row>
    <row r="5549" spans="8:8" x14ac:dyDescent="0.2">
      <c r="H5549" s="238"/>
    </row>
    <row r="5550" spans="8:8" x14ac:dyDescent="0.2">
      <c r="H5550" s="238"/>
    </row>
    <row r="5551" spans="8:8" x14ac:dyDescent="0.2">
      <c r="H5551" s="238"/>
    </row>
    <row r="5552" spans="8:8" x14ac:dyDescent="0.2">
      <c r="H5552" s="238"/>
    </row>
    <row r="5553" spans="8:8" x14ac:dyDescent="0.2">
      <c r="H5553" s="238"/>
    </row>
    <row r="5554" spans="8:8" x14ac:dyDescent="0.2">
      <c r="H5554" s="238"/>
    </row>
    <row r="5555" spans="8:8" x14ac:dyDescent="0.2">
      <c r="H5555" s="238"/>
    </row>
    <row r="5556" spans="8:8" x14ac:dyDescent="0.2">
      <c r="H5556" s="238"/>
    </row>
    <row r="5557" spans="8:8" x14ac:dyDescent="0.2">
      <c r="H5557" s="238"/>
    </row>
    <row r="5558" spans="8:8" x14ac:dyDescent="0.2">
      <c r="H5558" s="238"/>
    </row>
    <row r="5559" spans="8:8" x14ac:dyDescent="0.2">
      <c r="H5559" s="238"/>
    </row>
    <row r="5560" spans="8:8" x14ac:dyDescent="0.2">
      <c r="H5560" s="238"/>
    </row>
    <row r="5561" spans="8:8" x14ac:dyDescent="0.2">
      <c r="H5561" s="238"/>
    </row>
    <row r="5562" spans="8:8" x14ac:dyDescent="0.2">
      <c r="H5562" s="238"/>
    </row>
    <row r="5563" spans="8:8" x14ac:dyDescent="0.2">
      <c r="H5563" s="238"/>
    </row>
    <row r="5564" spans="8:8" x14ac:dyDescent="0.2">
      <c r="H5564" s="238"/>
    </row>
    <row r="5565" spans="8:8" x14ac:dyDescent="0.2">
      <c r="H5565" s="238"/>
    </row>
    <row r="5566" spans="8:8" x14ac:dyDescent="0.2">
      <c r="H5566" s="238"/>
    </row>
    <row r="5567" spans="8:8" x14ac:dyDescent="0.2">
      <c r="H5567" s="238"/>
    </row>
    <row r="5568" spans="8:8" x14ac:dyDescent="0.2">
      <c r="H5568" s="238"/>
    </row>
    <row r="5569" spans="8:8" x14ac:dyDescent="0.2">
      <c r="H5569" s="238"/>
    </row>
    <row r="5570" spans="8:8" x14ac:dyDescent="0.2">
      <c r="H5570" s="238"/>
    </row>
    <row r="5571" spans="8:8" x14ac:dyDescent="0.2">
      <c r="H5571" s="238"/>
    </row>
    <row r="5572" spans="8:8" x14ac:dyDescent="0.2">
      <c r="H5572" s="238"/>
    </row>
    <row r="5573" spans="8:8" x14ac:dyDescent="0.2">
      <c r="H5573" s="238"/>
    </row>
    <row r="5574" spans="8:8" x14ac:dyDescent="0.2">
      <c r="H5574" s="238"/>
    </row>
    <row r="5575" spans="8:8" x14ac:dyDescent="0.2">
      <c r="H5575" s="238"/>
    </row>
    <row r="5576" spans="8:8" x14ac:dyDescent="0.2">
      <c r="H5576" s="238"/>
    </row>
    <row r="5577" spans="8:8" x14ac:dyDescent="0.2">
      <c r="H5577" s="238"/>
    </row>
    <row r="5578" spans="8:8" x14ac:dyDescent="0.2">
      <c r="H5578" s="238"/>
    </row>
    <row r="5579" spans="8:8" x14ac:dyDescent="0.2">
      <c r="H5579" s="238"/>
    </row>
    <row r="5580" spans="8:8" x14ac:dyDescent="0.2">
      <c r="H5580" s="238"/>
    </row>
    <row r="5581" spans="8:8" x14ac:dyDescent="0.2">
      <c r="H5581" s="238"/>
    </row>
    <row r="5582" spans="8:8" x14ac:dyDescent="0.2">
      <c r="H5582" s="238"/>
    </row>
    <row r="5583" spans="8:8" x14ac:dyDescent="0.2">
      <c r="H5583" s="238"/>
    </row>
    <row r="5584" spans="8:8" x14ac:dyDescent="0.2">
      <c r="H5584" s="238"/>
    </row>
    <row r="5585" spans="8:8" x14ac:dyDescent="0.2">
      <c r="H5585" s="238"/>
    </row>
    <row r="5586" spans="8:8" x14ac:dyDescent="0.2">
      <c r="H5586" s="238"/>
    </row>
    <row r="5587" spans="8:8" x14ac:dyDescent="0.2">
      <c r="H5587" s="238"/>
    </row>
    <row r="5588" spans="8:8" x14ac:dyDescent="0.2">
      <c r="H5588" s="238"/>
    </row>
    <row r="5589" spans="8:8" x14ac:dyDescent="0.2">
      <c r="H5589" s="238"/>
    </row>
    <row r="5590" spans="8:8" x14ac:dyDescent="0.2">
      <c r="H5590" s="238"/>
    </row>
    <row r="5591" spans="8:8" x14ac:dyDescent="0.2">
      <c r="H5591" s="238"/>
    </row>
    <row r="5592" spans="8:8" x14ac:dyDescent="0.2">
      <c r="H5592" s="238"/>
    </row>
    <row r="5593" spans="8:8" x14ac:dyDescent="0.2">
      <c r="H5593" s="238"/>
    </row>
    <row r="5594" spans="8:8" x14ac:dyDescent="0.2">
      <c r="H5594" s="238"/>
    </row>
    <row r="5595" spans="8:8" x14ac:dyDescent="0.2">
      <c r="H5595" s="238"/>
    </row>
    <row r="5596" spans="8:8" x14ac:dyDescent="0.2">
      <c r="H5596" s="238"/>
    </row>
    <row r="5597" spans="8:8" x14ac:dyDescent="0.2">
      <c r="H5597" s="238"/>
    </row>
    <row r="5598" spans="8:8" x14ac:dyDescent="0.2">
      <c r="H5598" s="238"/>
    </row>
    <row r="5599" spans="8:8" x14ac:dyDescent="0.2">
      <c r="H5599" s="238"/>
    </row>
    <row r="5600" spans="8:8" x14ac:dyDescent="0.2">
      <c r="H5600" s="238"/>
    </row>
    <row r="5601" spans="8:8" x14ac:dyDescent="0.2">
      <c r="H5601" s="238"/>
    </row>
    <row r="5602" spans="8:8" x14ac:dyDescent="0.2">
      <c r="H5602" s="238"/>
    </row>
    <row r="5603" spans="8:8" x14ac:dyDescent="0.2">
      <c r="H5603" s="238"/>
    </row>
    <row r="5604" spans="8:8" x14ac:dyDescent="0.2">
      <c r="H5604" s="238"/>
    </row>
    <row r="5605" spans="8:8" x14ac:dyDescent="0.2">
      <c r="H5605" s="238"/>
    </row>
    <row r="5606" spans="8:8" x14ac:dyDescent="0.2">
      <c r="H5606" s="238"/>
    </row>
    <row r="5607" spans="8:8" x14ac:dyDescent="0.2">
      <c r="H5607" s="238"/>
    </row>
    <row r="5608" spans="8:8" x14ac:dyDescent="0.2">
      <c r="H5608" s="238"/>
    </row>
    <row r="5609" spans="8:8" x14ac:dyDescent="0.2">
      <c r="H5609" s="238"/>
    </row>
    <row r="5610" spans="8:8" x14ac:dyDescent="0.2">
      <c r="H5610" s="238"/>
    </row>
    <row r="5611" spans="8:8" x14ac:dyDescent="0.2">
      <c r="H5611" s="238"/>
    </row>
    <row r="5612" spans="8:8" x14ac:dyDescent="0.2">
      <c r="H5612" s="238"/>
    </row>
    <row r="5613" spans="8:8" x14ac:dyDescent="0.2">
      <c r="H5613" s="238"/>
    </row>
    <row r="5614" spans="8:8" x14ac:dyDescent="0.2">
      <c r="H5614" s="238"/>
    </row>
    <row r="5615" spans="8:8" x14ac:dyDescent="0.2">
      <c r="H5615" s="238"/>
    </row>
    <row r="5616" spans="8:8" x14ac:dyDescent="0.2">
      <c r="H5616" s="238"/>
    </row>
    <row r="5617" spans="8:8" x14ac:dyDescent="0.2">
      <c r="H5617" s="238"/>
    </row>
    <row r="5618" spans="8:8" x14ac:dyDescent="0.2">
      <c r="H5618" s="238"/>
    </row>
    <row r="5619" spans="8:8" x14ac:dyDescent="0.2">
      <c r="H5619" s="238"/>
    </row>
    <row r="5620" spans="8:8" x14ac:dyDescent="0.2">
      <c r="H5620" s="238"/>
    </row>
    <row r="5621" spans="8:8" x14ac:dyDescent="0.2">
      <c r="H5621" s="238"/>
    </row>
    <row r="5622" spans="8:8" x14ac:dyDescent="0.2">
      <c r="H5622" s="238"/>
    </row>
    <row r="5623" spans="8:8" x14ac:dyDescent="0.2">
      <c r="H5623" s="238"/>
    </row>
    <row r="5624" spans="8:8" x14ac:dyDescent="0.2">
      <c r="H5624" s="238"/>
    </row>
    <row r="5625" spans="8:8" x14ac:dyDescent="0.2">
      <c r="H5625" s="238"/>
    </row>
    <row r="5626" spans="8:8" x14ac:dyDescent="0.2">
      <c r="H5626" s="238"/>
    </row>
    <row r="5627" spans="8:8" x14ac:dyDescent="0.2">
      <c r="H5627" s="238"/>
    </row>
    <row r="5628" spans="8:8" x14ac:dyDescent="0.2">
      <c r="H5628" s="238"/>
    </row>
    <row r="5629" spans="8:8" x14ac:dyDescent="0.2">
      <c r="H5629" s="238"/>
    </row>
    <row r="5630" spans="8:8" x14ac:dyDescent="0.2">
      <c r="H5630" s="238"/>
    </row>
    <row r="5631" spans="8:8" x14ac:dyDescent="0.2">
      <c r="H5631" s="238"/>
    </row>
    <row r="5632" spans="8:8" x14ac:dyDescent="0.2">
      <c r="H5632" s="238"/>
    </row>
    <row r="5633" spans="8:8" x14ac:dyDescent="0.2">
      <c r="H5633" s="238"/>
    </row>
    <row r="5634" spans="8:8" x14ac:dyDescent="0.2">
      <c r="H5634" s="238"/>
    </row>
    <row r="5635" spans="8:8" x14ac:dyDescent="0.2">
      <c r="H5635" s="238"/>
    </row>
    <row r="5636" spans="8:8" x14ac:dyDescent="0.2">
      <c r="H5636" s="238"/>
    </row>
    <row r="5637" spans="8:8" x14ac:dyDescent="0.2">
      <c r="H5637" s="238"/>
    </row>
    <row r="5638" spans="8:8" x14ac:dyDescent="0.2">
      <c r="H5638" s="238"/>
    </row>
    <row r="5639" spans="8:8" x14ac:dyDescent="0.2">
      <c r="H5639" s="238"/>
    </row>
    <row r="5640" spans="8:8" x14ac:dyDescent="0.2">
      <c r="H5640" s="238"/>
    </row>
    <row r="5641" spans="8:8" x14ac:dyDescent="0.2">
      <c r="H5641" s="238"/>
    </row>
    <row r="5642" spans="8:8" x14ac:dyDescent="0.2">
      <c r="H5642" s="238"/>
    </row>
    <row r="5643" spans="8:8" x14ac:dyDescent="0.2">
      <c r="H5643" s="238"/>
    </row>
    <row r="5644" spans="8:8" x14ac:dyDescent="0.2">
      <c r="H5644" s="238"/>
    </row>
    <row r="5645" spans="8:8" x14ac:dyDescent="0.2">
      <c r="H5645" s="238"/>
    </row>
    <row r="5646" spans="8:8" x14ac:dyDescent="0.2">
      <c r="H5646" s="238"/>
    </row>
    <row r="5647" spans="8:8" x14ac:dyDescent="0.2">
      <c r="H5647" s="238"/>
    </row>
    <row r="5648" spans="8:8" x14ac:dyDescent="0.2">
      <c r="H5648" s="238"/>
    </row>
    <row r="5649" spans="8:8" x14ac:dyDescent="0.2">
      <c r="H5649" s="238"/>
    </row>
    <row r="5650" spans="8:8" x14ac:dyDescent="0.2">
      <c r="H5650" s="238"/>
    </row>
    <row r="5651" spans="8:8" x14ac:dyDescent="0.2">
      <c r="H5651" s="238"/>
    </row>
    <row r="5652" spans="8:8" x14ac:dyDescent="0.2">
      <c r="H5652" s="238"/>
    </row>
    <row r="5653" spans="8:8" x14ac:dyDescent="0.2">
      <c r="H5653" s="238"/>
    </row>
    <row r="5654" spans="8:8" x14ac:dyDescent="0.2">
      <c r="H5654" s="238"/>
    </row>
    <row r="5655" spans="8:8" x14ac:dyDescent="0.2">
      <c r="H5655" s="238"/>
    </row>
    <row r="5656" spans="8:8" x14ac:dyDescent="0.2">
      <c r="H5656" s="238"/>
    </row>
    <row r="5657" spans="8:8" x14ac:dyDescent="0.2">
      <c r="H5657" s="238"/>
    </row>
    <row r="5658" spans="8:8" x14ac:dyDescent="0.2">
      <c r="H5658" s="238"/>
    </row>
    <row r="5659" spans="8:8" x14ac:dyDescent="0.2">
      <c r="H5659" s="238"/>
    </row>
    <row r="5660" spans="8:8" x14ac:dyDescent="0.2">
      <c r="H5660" s="238"/>
    </row>
    <row r="5661" spans="8:8" x14ac:dyDescent="0.2">
      <c r="H5661" s="238"/>
    </row>
    <row r="5662" spans="8:8" x14ac:dyDescent="0.2">
      <c r="H5662" s="238"/>
    </row>
    <row r="5663" spans="8:8" x14ac:dyDescent="0.2">
      <c r="H5663" s="238"/>
    </row>
    <row r="5664" spans="8:8" x14ac:dyDescent="0.2">
      <c r="H5664" s="238"/>
    </row>
    <row r="5665" spans="8:8" x14ac:dyDescent="0.2">
      <c r="H5665" s="238"/>
    </row>
    <row r="5666" spans="8:8" x14ac:dyDescent="0.2">
      <c r="H5666" s="238"/>
    </row>
    <row r="5667" spans="8:8" x14ac:dyDescent="0.2">
      <c r="H5667" s="238"/>
    </row>
    <row r="5668" spans="8:8" x14ac:dyDescent="0.2">
      <c r="H5668" s="238"/>
    </row>
    <row r="5669" spans="8:8" x14ac:dyDescent="0.2">
      <c r="H5669" s="238"/>
    </row>
    <row r="5670" spans="8:8" x14ac:dyDescent="0.2">
      <c r="H5670" s="238"/>
    </row>
    <row r="5671" spans="8:8" x14ac:dyDescent="0.2">
      <c r="H5671" s="238"/>
    </row>
    <row r="5672" spans="8:8" x14ac:dyDescent="0.2">
      <c r="H5672" s="238"/>
    </row>
    <row r="5673" spans="8:8" x14ac:dyDescent="0.2">
      <c r="H5673" s="238"/>
    </row>
    <row r="5674" spans="8:8" x14ac:dyDescent="0.2">
      <c r="H5674" s="238"/>
    </row>
    <row r="5675" spans="8:8" x14ac:dyDescent="0.2">
      <c r="H5675" s="238"/>
    </row>
    <row r="5676" spans="8:8" x14ac:dyDescent="0.2">
      <c r="H5676" s="238"/>
    </row>
    <row r="5677" spans="8:8" x14ac:dyDescent="0.2">
      <c r="H5677" s="238"/>
    </row>
    <row r="5678" spans="8:8" x14ac:dyDescent="0.2">
      <c r="H5678" s="238"/>
    </row>
    <row r="5679" spans="8:8" x14ac:dyDescent="0.2">
      <c r="H5679" s="238"/>
    </row>
    <row r="5680" spans="8:8" x14ac:dyDescent="0.2">
      <c r="H5680" s="238"/>
    </row>
    <row r="5681" spans="8:8" x14ac:dyDescent="0.2">
      <c r="H5681" s="238"/>
    </row>
    <row r="5682" spans="8:8" x14ac:dyDescent="0.2">
      <c r="H5682" s="238"/>
    </row>
    <row r="5683" spans="8:8" x14ac:dyDescent="0.2">
      <c r="H5683" s="238"/>
    </row>
    <row r="5684" spans="8:8" x14ac:dyDescent="0.2">
      <c r="H5684" s="238"/>
    </row>
    <row r="5685" spans="8:8" x14ac:dyDescent="0.2">
      <c r="H5685" s="238"/>
    </row>
    <row r="5686" spans="8:8" x14ac:dyDescent="0.2">
      <c r="H5686" s="238"/>
    </row>
    <row r="5687" spans="8:8" x14ac:dyDescent="0.2">
      <c r="H5687" s="238"/>
    </row>
    <row r="5688" spans="8:8" x14ac:dyDescent="0.2">
      <c r="H5688" s="238"/>
    </row>
    <row r="5689" spans="8:8" x14ac:dyDescent="0.2">
      <c r="H5689" s="238"/>
    </row>
    <row r="5690" spans="8:8" x14ac:dyDescent="0.2">
      <c r="H5690" s="238"/>
    </row>
    <row r="5691" spans="8:8" x14ac:dyDescent="0.2">
      <c r="H5691" s="238"/>
    </row>
    <row r="5692" spans="8:8" x14ac:dyDescent="0.2">
      <c r="H5692" s="238"/>
    </row>
    <row r="5693" spans="8:8" x14ac:dyDescent="0.2">
      <c r="H5693" s="238"/>
    </row>
    <row r="5694" spans="8:8" x14ac:dyDescent="0.2">
      <c r="H5694" s="238"/>
    </row>
    <row r="5695" spans="8:8" x14ac:dyDescent="0.2">
      <c r="H5695" s="238"/>
    </row>
    <row r="5696" spans="8:8" x14ac:dyDescent="0.2">
      <c r="H5696" s="238"/>
    </row>
    <row r="5697" spans="8:8" x14ac:dyDescent="0.2">
      <c r="H5697" s="238"/>
    </row>
    <row r="5698" spans="8:8" x14ac:dyDescent="0.2">
      <c r="H5698" s="238"/>
    </row>
    <row r="5699" spans="8:8" x14ac:dyDescent="0.2">
      <c r="H5699" s="238"/>
    </row>
    <row r="5700" spans="8:8" x14ac:dyDescent="0.2">
      <c r="H5700" s="238"/>
    </row>
    <row r="5701" spans="8:8" x14ac:dyDescent="0.2">
      <c r="H5701" s="238"/>
    </row>
    <row r="5702" spans="8:8" x14ac:dyDescent="0.2">
      <c r="H5702" s="238"/>
    </row>
    <row r="5703" spans="8:8" x14ac:dyDescent="0.2">
      <c r="H5703" s="238"/>
    </row>
    <row r="5704" spans="8:8" x14ac:dyDescent="0.2">
      <c r="H5704" s="238"/>
    </row>
    <row r="5705" spans="8:8" x14ac:dyDescent="0.2">
      <c r="H5705" s="238"/>
    </row>
    <row r="5706" spans="8:8" x14ac:dyDescent="0.2">
      <c r="H5706" s="238"/>
    </row>
    <row r="5707" spans="8:8" x14ac:dyDescent="0.2">
      <c r="H5707" s="238"/>
    </row>
    <row r="5708" spans="8:8" x14ac:dyDescent="0.2">
      <c r="H5708" s="238"/>
    </row>
    <row r="5709" spans="8:8" x14ac:dyDescent="0.2">
      <c r="H5709" s="238"/>
    </row>
    <row r="5710" spans="8:8" x14ac:dyDescent="0.2">
      <c r="H5710" s="238"/>
    </row>
    <row r="5711" spans="8:8" x14ac:dyDescent="0.2">
      <c r="H5711" s="238"/>
    </row>
    <row r="5712" spans="8:8" x14ac:dyDescent="0.2">
      <c r="H5712" s="238"/>
    </row>
    <row r="5713" spans="8:8" x14ac:dyDescent="0.2">
      <c r="H5713" s="238"/>
    </row>
    <row r="5714" spans="8:8" x14ac:dyDescent="0.2">
      <c r="H5714" s="238"/>
    </row>
    <row r="5715" spans="8:8" x14ac:dyDescent="0.2">
      <c r="H5715" s="238"/>
    </row>
    <row r="5716" spans="8:8" x14ac:dyDescent="0.2">
      <c r="H5716" s="238"/>
    </row>
    <row r="5717" spans="8:8" x14ac:dyDescent="0.2">
      <c r="H5717" s="238"/>
    </row>
    <row r="5718" spans="8:8" x14ac:dyDescent="0.2">
      <c r="H5718" s="238"/>
    </row>
    <row r="5719" spans="8:8" x14ac:dyDescent="0.2">
      <c r="H5719" s="238"/>
    </row>
    <row r="5720" spans="8:8" x14ac:dyDescent="0.2">
      <c r="H5720" s="238"/>
    </row>
    <row r="5721" spans="8:8" x14ac:dyDescent="0.2">
      <c r="H5721" s="238"/>
    </row>
    <row r="5722" spans="8:8" x14ac:dyDescent="0.2">
      <c r="H5722" s="238"/>
    </row>
    <row r="5723" spans="8:8" x14ac:dyDescent="0.2">
      <c r="H5723" s="238"/>
    </row>
    <row r="5724" spans="8:8" x14ac:dyDescent="0.2">
      <c r="H5724" s="238"/>
    </row>
    <row r="5725" spans="8:8" x14ac:dyDescent="0.2">
      <c r="H5725" s="238"/>
    </row>
    <row r="5726" spans="8:8" x14ac:dyDescent="0.2">
      <c r="H5726" s="238"/>
    </row>
    <row r="5727" spans="8:8" x14ac:dyDescent="0.2">
      <c r="H5727" s="238"/>
    </row>
    <row r="5728" spans="8:8" x14ac:dyDescent="0.2">
      <c r="H5728" s="238"/>
    </row>
    <row r="5729" spans="8:8" x14ac:dyDescent="0.2">
      <c r="H5729" s="238"/>
    </row>
    <row r="5730" spans="8:8" x14ac:dyDescent="0.2">
      <c r="H5730" s="238"/>
    </row>
    <row r="5731" spans="8:8" x14ac:dyDescent="0.2">
      <c r="H5731" s="238"/>
    </row>
    <row r="5732" spans="8:8" x14ac:dyDescent="0.2">
      <c r="H5732" s="238"/>
    </row>
    <row r="5733" spans="8:8" x14ac:dyDescent="0.2">
      <c r="H5733" s="238"/>
    </row>
    <row r="5734" spans="8:8" x14ac:dyDescent="0.2">
      <c r="H5734" s="238"/>
    </row>
    <row r="5735" spans="8:8" x14ac:dyDescent="0.2">
      <c r="H5735" s="238"/>
    </row>
    <row r="5736" spans="8:8" x14ac:dyDescent="0.2">
      <c r="H5736" s="238"/>
    </row>
    <row r="5737" spans="8:8" x14ac:dyDescent="0.2">
      <c r="H5737" s="238"/>
    </row>
    <row r="5738" spans="8:8" x14ac:dyDescent="0.2">
      <c r="H5738" s="238"/>
    </row>
    <row r="5739" spans="8:8" x14ac:dyDescent="0.2">
      <c r="H5739" s="238"/>
    </row>
    <row r="5740" spans="8:8" x14ac:dyDescent="0.2">
      <c r="H5740" s="238"/>
    </row>
    <row r="5741" spans="8:8" x14ac:dyDescent="0.2">
      <c r="H5741" s="238"/>
    </row>
    <row r="5742" spans="8:8" x14ac:dyDescent="0.2">
      <c r="H5742" s="238"/>
    </row>
    <row r="5743" spans="8:8" x14ac:dyDescent="0.2">
      <c r="H5743" s="238"/>
    </row>
    <row r="5744" spans="8:8" x14ac:dyDescent="0.2">
      <c r="H5744" s="238"/>
    </row>
    <row r="5745" spans="8:8" x14ac:dyDescent="0.2">
      <c r="H5745" s="238"/>
    </row>
    <row r="5746" spans="8:8" x14ac:dyDescent="0.2">
      <c r="H5746" s="238"/>
    </row>
    <row r="5747" spans="8:8" x14ac:dyDescent="0.2">
      <c r="H5747" s="238"/>
    </row>
    <row r="5748" spans="8:8" x14ac:dyDescent="0.2">
      <c r="H5748" s="238"/>
    </row>
    <row r="5749" spans="8:8" x14ac:dyDescent="0.2">
      <c r="H5749" s="238"/>
    </row>
    <row r="5750" spans="8:8" x14ac:dyDescent="0.2">
      <c r="H5750" s="238"/>
    </row>
    <row r="5751" spans="8:8" x14ac:dyDescent="0.2">
      <c r="H5751" s="238"/>
    </row>
    <row r="5752" spans="8:8" x14ac:dyDescent="0.2">
      <c r="H5752" s="238"/>
    </row>
    <row r="5753" spans="8:8" x14ac:dyDescent="0.2">
      <c r="H5753" s="238"/>
    </row>
    <row r="5754" spans="8:8" x14ac:dyDescent="0.2">
      <c r="H5754" s="238"/>
    </row>
    <row r="5755" spans="8:8" x14ac:dyDescent="0.2">
      <c r="H5755" s="238"/>
    </row>
    <row r="5756" spans="8:8" x14ac:dyDescent="0.2">
      <c r="H5756" s="238"/>
    </row>
    <row r="5757" spans="8:8" x14ac:dyDescent="0.2">
      <c r="H5757" s="238"/>
    </row>
    <row r="5758" spans="8:8" x14ac:dyDescent="0.2">
      <c r="H5758" s="238"/>
    </row>
    <row r="5759" spans="8:8" x14ac:dyDescent="0.2">
      <c r="H5759" s="238"/>
    </row>
    <row r="5760" spans="8:8" x14ac:dyDescent="0.2">
      <c r="H5760" s="238"/>
    </row>
    <row r="5761" spans="8:8" x14ac:dyDescent="0.2">
      <c r="H5761" s="238"/>
    </row>
    <row r="5762" spans="8:8" x14ac:dyDescent="0.2">
      <c r="H5762" s="238"/>
    </row>
    <row r="5763" spans="8:8" x14ac:dyDescent="0.2">
      <c r="H5763" s="238"/>
    </row>
    <row r="5764" spans="8:8" x14ac:dyDescent="0.2">
      <c r="H5764" s="238"/>
    </row>
    <row r="5765" spans="8:8" x14ac:dyDescent="0.2">
      <c r="H5765" s="238"/>
    </row>
    <row r="5766" spans="8:8" x14ac:dyDescent="0.2">
      <c r="H5766" s="238"/>
    </row>
    <row r="5767" spans="8:8" x14ac:dyDescent="0.2">
      <c r="H5767" s="238"/>
    </row>
    <row r="5768" spans="8:8" x14ac:dyDescent="0.2">
      <c r="H5768" s="238"/>
    </row>
    <row r="5769" spans="8:8" x14ac:dyDescent="0.2">
      <c r="H5769" s="238"/>
    </row>
    <row r="5770" spans="8:8" x14ac:dyDescent="0.2">
      <c r="H5770" s="238"/>
    </row>
    <row r="5771" spans="8:8" x14ac:dyDescent="0.2">
      <c r="H5771" s="238"/>
    </row>
    <row r="5772" spans="8:8" x14ac:dyDescent="0.2">
      <c r="H5772" s="238"/>
    </row>
    <row r="5773" spans="8:8" x14ac:dyDescent="0.2">
      <c r="H5773" s="238"/>
    </row>
    <row r="5774" spans="8:8" x14ac:dyDescent="0.2">
      <c r="H5774" s="238"/>
    </row>
    <row r="5775" spans="8:8" x14ac:dyDescent="0.2">
      <c r="H5775" s="238"/>
    </row>
    <row r="5776" spans="8:8" x14ac:dyDescent="0.2">
      <c r="H5776" s="238"/>
    </row>
    <row r="5777" spans="8:8" x14ac:dyDescent="0.2">
      <c r="H5777" s="238"/>
    </row>
    <row r="5778" spans="8:8" x14ac:dyDescent="0.2">
      <c r="H5778" s="238"/>
    </row>
    <row r="5779" spans="8:8" x14ac:dyDescent="0.2">
      <c r="H5779" s="238"/>
    </row>
    <row r="5780" spans="8:8" x14ac:dyDescent="0.2">
      <c r="H5780" s="238"/>
    </row>
    <row r="5781" spans="8:8" x14ac:dyDescent="0.2">
      <c r="H5781" s="238"/>
    </row>
    <row r="5782" spans="8:8" x14ac:dyDescent="0.2">
      <c r="H5782" s="238"/>
    </row>
    <row r="5783" spans="8:8" x14ac:dyDescent="0.2">
      <c r="H5783" s="238"/>
    </row>
    <row r="5784" spans="8:8" x14ac:dyDescent="0.2">
      <c r="H5784" s="238"/>
    </row>
    <row r="5785" spans="8:8" x14ac:dyDescent="0.2">
      <c r="H5785" s="238"/>
    </row>
    <row r="5786" spans="8:8" x14ac:dyDescent="0.2">
      <c r="H5786" s="238"/>
    </row>
    <row r="5787" spans="8:8" x14ac:dyDescent="0.2">
      <c r="H5787" s="238"/>
    </row>
    <row r="5788" spans="8:8" x14ac:dyDescent="0.2">
      <c r="H5788" s="238"/>
    </row>
    <row r="5789" spans="8:8" x14ac:dyDescent="0.2">
      <c r="H5789" s="238"/>
    </row>
    <row r="5790" spans="8:8" x14ac:dyDescent="0.2">
      <c r="H5790" s="238"/>
    </row>
    <row r="5791" spans="8:8" x14ac:dyDescent="0.2">
      <c r="H5791" s="238"/>
    </row>
    <row r="5792" spans="8:8" x14ac:dyDescent="0.2">
      <c r="H5792" s="238"/>
    </row>
    <row r="5793" spans="8:8" x14ac:dyDescent="0.2">
      <c r="H5793" s="238"/>
    </row>
    <row r="5794" spans="8:8" x14ac:dyDescent="0.2">
      <c r="H5794" s="238"/>
    </row>
    <row r="5795" spans="8:8" x14ac:dyDescent="0.2">
      <c r="H5795" s="238"/>
    </row>
    <row r="5796" spans="8:8" x14ac:dyDescent="0.2">
      <c r="H5796" s="238"/>
    </row>
    <row r="5797" spans="8:8" x14ac:dyDescent="0.2">
      <c r="H5797" s="238"/>
    </row>
    <row r="5798" spans="8:8" x14ac:dyDescent="0.2">
      <c r="H5798" s="238"/>
    </row>
    <row r="5799" spans="8:8" x14ac:dyDescent="0.2">
      <c r="H5799" s="238"/>
    </row>
    <row r="5800" spans="8:8" x14ac:dyDescent="0.2">
      <c r="H5800" s="238"/>
    </row>
    <row r="5801" spans="8:8" x14ac:dyDescent="0.2">
      <c r="H5801" s="238"/>
    </row>
    <row r="5802" spans="8:8" x14ac:dyDescent="0.2">
      <c r="H5802" s="238"/>
    </row>
    <row r="5803" spans="8:8" x14ac:dyDescent="0.2">
      <c r="H5803" s="238"/>
    </row>
    <row r="5804" spans="8:8" x14ac:dyDescent="0.2">
      <c r="H5804" s="238"/>
    </row>
    <row r="5805" spans="8:8" x14ac:dyDescent="0.2">
      <c r="H5805" s="238"/>
    </row>
    <row r="5806" spans="8:8" x14ac:dyDescent="0.2">
      <c r="H5806" s="238"/>
    </row>
    <row r="5807" spans="8:8" x14ac:dyDescent="0.2">
      <c r="H5807" s="238"/>
    </row>
    <row r="5808" spans="8:8" x14ac:dyDescent="0.2">
      <c r="H5808" s="238"/>
    </row>
    <row r="5809" spans="8:8" x14ac:dyDescent="0.2">
      <c r="H5809" s="238"/>
    </row>
    <row r="5810" spans="8:8" x14ac:dyDescent="0.2">
      <c r="H5810" s="238"/>
    </row>
    <row r="5811" spans="8:8" x14ac:dyDescent="0.2">
      <c r="H5811" s="238"/>
    </row>
    <row r="5812" spans="8:8" x14ac:dyDescent="0.2">
      <c r="H5812" s="238"/>
    </row>
    <row r="5813" spans="8:8" x14ac:dyDescent="0.2">
      <c r="H5813" s="238"/>
    </row>
    <row r="5814" spans="8:8" x14ac:dyDescent="0.2">
      <c r="H5814" s="238"/>
    </row>
    <row r="5815" spans="8:8" x14ac:dyDescent="0.2">
      <c r="H5815" s="238"/>
    </row>
    <row r="5816" spans="8:8" x14ac:dyDescent="0.2">
      <c r="H5816" s="238"/>
    </row>
    <row r="5817" spans="8:8" x14ac:dyDescent="0.2">
      <c r="H5817" s="238"/>
    </row>
    <row r="5818" spans="8:8" x14ac:dyDescent="0.2">
      <c r="H5818" s="238"/>
    </row>
    <row r="5819" spans="8:8" x14ac:dyDescent="0.2">
      <c r="H5819" s="238"/>
    </row>
    <row r="5820" spans="8:8" x14ac:dyDescent="0.2">
      <c r="H5820" s="238"/>
    </row>
    <row r="5821" spans="8:8" x14ac:dyDescent="0.2">
      <c r="H5821" s="238"/>
    </row>
    <row r="5822" spans="8:8" x14ac:dyDescent="0.2">
      <c r="H5822" s="238"/>
    </row>
    <row r="5823" spans="8:8" x14ac:dyDescent="0.2">
      <c r="H5823" s="238"/>
    </row>
    <row r="5824" spans="8:8" x14ac:dyDescent="0.2">
      <c r="H5824" s="238"/>
    </row>
    <row r="5825" spans="8:8" x14ac:dyDescent="0.2">
      <c r="H5825" s="238"/>
    </row>
    <row r="5826" spans="8:8" x14ac:dyDescent="0.2">
      <c r="H5826" s="238"/>
    </row>
    <row r="5827" spans="8:8" x14ac:dyDescent="0.2">
      <c r="H5827" s="238"/>
    </row>
    <row r="5828" spans="8:8" x14ac:dyDescent="0.2">
      <c r="H5828" s="238"/>
    </row>
    <row r="5829" spans="8:8" x14ac:dyDescent="0.2">
      <c r="H5829" s="238"/>
    </row>
    <row r="5830" spans="8:8" x14ac:dyDescent="0.2">
      <c r="H5830" s="238"/>
    </row>
    <row r="5831" spans="8:8" x14ac:dyDescent="0.2">
      <c r="H5831" s="238"/>
    </row>
    <row r="5832" spans="8:8" x14ac:dyDescent="0.2">
      <c r="H5832" s="238"/>
    </row>
    <row r="5833" spans="8:8" x14ac:dyDescent="0.2">
      <c r="H5833" s="238"/>
    </row>
    <row r="5834" spans="8:8" x14ac:dyDescent="0.2">
      <c r="H5834" s="238"/>
    </row>
    <row r="5835" spans="8:8" x14ac:dyDescent="0.2">
      <c r="H5835" s="238"/>
    </row>
    <row r="5836" spans="8:8" x14ac:dyDescent="0.2">
      <c r="H5836" s="238"/>
    </row>
    <row r="5837" spans="8:8" x14ac:dyDescent="0.2">
      <c r="H5837" s="238"/>
    </row>
    <row r="5838" spans="8:8" x14ac:dyDescent="0.2">
      <c r="H5838" s="238"/>
    </row>
    <row r="5839" spans="8:8" x14ac:dyDescent="0.2">
      <c r="H5839" s="238"/>
    </row>
    <row r="5840" spans="8:8" x14ac:dyDescent="0.2">
      <c r="H5840" s="238"/>
    </row>
    <row r="5841" spans="8:8" x14ac:dyDescent="0.2">
      <c r="H5841" s="238"/>
    </row>
    <row r="5842" spans="8:8" x14ac:dyDescent="0.2">
      <c r="H5842" s="238"/>
    </row>
    <row r="5843" spans="8:8" x14ac:dyDescent="0.2">
      <c r="H5843" s="238"/>
    </row>
    <row r="5844" spans="8:8" x14ac:dyDescent="0.2">
      <c r="H5844" s="238"/>
    </row>
    <row r="5845" spans="8:8" x14ac:dyDescent="0.2">
      <c r="H5845" s="238"/>
    </row>
    <row r="5846" spans="8:8" x14ac:dyDescent="0.2">
      <c r="H5846" s="238"/>
    </row>
    <row r="5847" spans="8:8" x14ac:dyDescent="0.2">
      <c r="H5847" s="238"/>
    </row>
    <row r="5848" spans="8:8" x14ac:dyDescent="0.2">
      <c r="H5848" s="238"/>
    </row>
    <row r="5849" spans="8:8" x14ac:dyDescent="0.2">
      <c r="H5849" s="238"/>
    </row>
    <row r="5850" spans="8:8" x14ac:dyDescent="0.2">
      <c r="H5850" s="238"/>
    </row>
    <row r="5851" spans="8:8" x14ac:dyDescent="0.2">
      <c r="H5851" s="238"/>
    </row>
    <row r="5852" spans="8:8" x14ac:dyDescent="0.2">
      <c r="H5852" s="238"/>
    </row>
    <row r="5853" spans="8:8" x14ac:dyDescent="0.2">
      <c r="H5853" s="238"/>
    </row>
    <row r="5854" spans="8:8" x14ac:dyDescent="0.2">
      <c r="H5854" s="238"/>
    </row>
    <row r="5855" spans="8:8" x14ac:dyDescent="0.2">
      <c r="H5855" s="238"/>
    </row>
    <row r="5856" spans="8:8" x14ac:dyDescent="0.2">
      <c r="H5856" s="238"/>
    </row>
    <row r="5857" spans="8:8" x14ac:dyDescent="0.2">
      <c r="H5857" s="238"/>
    </row>
    <row r="5858" spans="8:8" x14ac:dyDescent="0.2">
      <c r="H5858" s="238"/>
    </row>
    <row r="5859" spans="8:8" x14ac:dyDescent="0.2">
      <c r="H5859" s="238"/>
    </row>
    <row r="5860" spans="8:8" x14ac:dyDescent="0.2">
      <c r="H5860" s="238"/>
    </row>
    <row r="5861" spans="8:8" x14ac:dyDescent="0.2">
      <c r="H5861" s="238"/>
    </row>
    <row r="5862" spans="8:8" x14ac:dyDescent="0.2">
      <c r="H5862" s="238"/>
    </row>
    <row r="5863" spans="8:8" x14ac:dyDescent="0.2">
      <c r="H5863" s="238"/>
    </row>
    <row r="5864" spans="8:8" x14ac:dyDescent="0.2">
      <c r="H5864" s="238"/>
    </row>
    <row r="5865" spans="8:8" x14ac:dyDescent="0.2">
      <c r="H5865" s="238"/>
    </row>
    <row r="5866" spans="8:8" x14ac:dyDescent="0.2">
      <c r="H5866" s="238"/>
    </row>
    <row r="5867" spans="8:8" x14ac:dyDescent="0.2">
      <c r="H5867" s="238"/>
    </row>
    <row r="5868" spans="8:8" x14ac:dyDescent="0.2">
      <c r="H5868" s="238"/>
    </row>
    <row r="5869" spans="8:8" x14ac:dyDescent="0.2">
      <c r="H5869" s="238"/>
    </row>
    <row r="5870" spans="8:8" x14ac:dyDescent="0.2">
      <c r="H5870" s="238"/>
    </row>
    <row r="5871" spans="8:8" x14ac:dyDescent="0.2">
      <c r="H5871" s="238"/>
    </row>
    <row r="5872" spans="8:8" x14ac:dyDescent="0.2">
      <c r="H5872" s="238"/>
    </row>
    <row r="5873" spans="8:8" x14ac:dyDescent="0.2">
      <c r="H5873" s="238"/>
    </row>
    <row r="5874" spans="8:8" x14ac:dyDescent="0.2">
      <c r="H5874" s="238"/>
    </row>
    <row r="5875" spans="8:8" x14ac:dyDescent="0.2">
      <c r="H5875" s="238"/>
    </row>
    <row r="5876" spans="8:8" x14ac:dyDescent="0.2">
      <c r="H5876" s="238"/>
    </row>
    <row r="5877" spans="8:8" x14ac:dyDescent="0.2">
      <c r="H5877" s="238"/>
    </row>
    <row r="5878" spans="8:8" x14ac:dyDescent="0.2">
      <c r="H5878" s="238"/>
    </row>
    <row r="5879" spans="8:8" x14ac:dyDescent="0.2">
      <c r="H5879" s="238"/>
    </row>
    <row r="5880" spans="8:8" x14ac:dyDescent="0.2">
      <c r="H5880" s="238"/>
    </row>
    <row r="5881" spans="8:8" x14ac:dyDescent="0.2">
      <c r="H5881" s="238"/>
    </row>
    <row r="5882" spans="8:8" x14ac:dyDescent="0.2">
      <c r="H5882" s="238"/>
    </row>
    <row r="5883" spans="8:8" x14ac:dyDescent="0.2">
      <c r="H5883" s="238"/>
    </row>
    <row r="5884" spans="8:8" x14ac:dyDescent="0.2">
      <c r="H5884" s="238"/>
    </row>
    <row r="5885" spans="8:8" x14ac:dyDescent="0.2">
      <c r="H5885" s="238"/>
    </row>
    <row r="5886" spans="8:8" x14ac:dyDescent="0.2">
      <c r="H5886" s="238"/>
    </row>
    <row r="5887" spans="8:8" x14ac:dyDescent="0.2">
      <c r="H5887" s="238"/>
    </row>
    <row r="5888" spans="8:8" x14ac:dyDescent="0.2">
      <c r="H5888" s="238"/>
    </row>
    <row r="5889" spans="8:8" x14ac:dyDescent="0.2">
      <c r="H5889" s="238"/>
    </row>
    <row r="5890" spans="8:8" x14ac:dyDescent="0.2">
      <c r="H5890" s="238"/>
    </row>
    <row r="5891" spans="8:8" x14ac:dyDescent="0.2">
      <c r="H5891" s="238"/>
    </row>
    <row r="5892" spans="8:8" x14ac:dyDescent="0.2">
      <c r="H5892" s="238"/>
    </row>
    <row r="5893" spans="8:8" x14ac:dyDescent="0.2">
      <c r="H5893" s="238"/>
    </row>
    <row r="5894" spans="8:8" x14ac:dyDescent="0.2">
      <c r="H5894" s="238"/>
    </row>
    <row r="5895" spans="8:8" x14ac:dyDescent="0.2">
      <c r="H5895" s="238"/>
    </row>
    <row r="5896" spans="8:8" x14ac:dyDescent="0.2">
      <c r="H5896" s="238"/>
    </row>
    <row r="5897" spans="8:8" x14ac:dyDescent="0.2">
      <c r="H5897" s="238"/>
    </row>
    <row r="5898" spans="8:8" x14ac:dyDescent="0.2">
      <c r="H5898" s="238"/>
    </row>
    <row r="5899" spans="8:8" x14ac:dyDescent="0.2">
      <c r="H5899" s="238"/>
    </row>
    <row r="5900" spans="8:8" x14ac:dyDescent="0.2">
      <c r="H5900" s="238"/>
    </row>
    <row r="5901" spans="8:8" x14ac:dyDescent="0.2">
      <c r="H5901" s="238"/>
    </row>
    <row r="5902" spans="8:8" x14ac:dyDescent="0.2">
      <c r="H5902" s="238"/>
    </row>
    <row r="5903" spans="8:8" x14ac:dyDescent="0.2">
      <c r="H5903" s="238"/>
    </row>
    <row r="5904" spans="8:8" x14ac:dyDescent="0.2">
      <c r="H5904" s="238"/>
    </row>
    <row r="5905" spans="8:8" x14ac:dyDescent="0.2">
      <c r="H5905" s="238"/>
    </row>
    <row r="5906" spans="8:8" x14ac:dyDescent="0.2">
      <c r="H5906" s="238"/>
    </row>
    <row r="5907" spans="8:8" x14ac:dyDescent="0.2">
      <c r="H5907" s="238"/>
    </row>
    <row r="5908" spans="8:8" x14ac:dyDescent="0.2">
      <c r="H5908" s="238"/>
    </row>
    <row r="5909" spans="8:8" x14ac:dyDescent="0.2">
      <c r="H5909" s="238"/>
    </row>
    <row r="5910" spans="8:8" x14ac:dyDescent="0.2">
      <c r="H5910" s="238"/>
    </row>
    <row r="5911" spans="8:8" x14ac:dyDescent="0.2">
      <c r="H5911" s="238"/>
    </row>
    <row r="5912" spans="8:8" x14ac:dyDescent="0.2">
      <c r="H5912" s="238"/>
    </row>
    <row r="5913" spans="8:8" x14ac:dyDescent="0.2">
      <c r="H5913" s="238"/>
    </row>
    <row r="5914" spans="8:8" x14ac:dyDescent="0.2">
      <c r="H5914" s="238"/>
    </row>
    <row r="5915" spans="8:8" x14ac:dyDescent="0.2">
      <c r="H5915" s="238"/>
    </row>
    <row r="5916" spans="8:8" x14ac:dyDescent="0.2">
      <c r="H5916" s="238"/>
    </row>
    <row r="5917" spans="8:8" x14ac:dyDescent="0.2">
      <c r="H5917" s="238"/>
    </row>
    <row r="5918" spans="8:8" x14ac:dyDescent="0.2">
      <c r="H5918" s="238"/>
    </row>
    <row r="5919" spans="8:8" x14ac:dyDescent="0.2">
      <c r="H5919" s="238"/>
    </row>
    <row r="5920" spans="8:8" x14ac:dyDescent="0.2">
      <c r="H5920" s="238"/>
    </row>
    <row r="5921" spans="8:8" x14ac:dyDescent="0.2">
      <c r="H5921" s="238"/>
    </row>
    <row r="5922" spans="8:8" x14ac:dyDescent="0.2">
      <c r="H5922" s="238"/>
    </row>
    <row r="5923" spans="8:8" x14ac:dyDescent="0.2">
      <c r="H5923" s="238"/>
    </row>
    <row r="5924" spans="8:8" x14ac:dyDescent="0.2">
      <c r="H5924" s="238"/>
    </row>
    <row r="5925" spans="8:8" x14ac:dyDescent="0.2">
      <c r="H5925" s="238"/>
    </row>
    <row r="5926" spans="8:8" x14ac:dyDescent="0.2">
      <c r="H5926" s="238"/>
    </row>
    <row r="5927" spans="8:8" x14ac:dyDescent="0.2">
      <c r="H5927" s="238"/>
    </row>
    <row r="5928" spans="8:8" x14ac:dyDescent="0.2">
      <c r="H5928" s="238"/>
    </row>
    <row r="5929" spans="8:8" x14ac:dyDescent="0.2">
      <c r="H5929" s="238"/>
    </row>
    <row r="5930" spans="8:8" x14ac:dyDescent="0.2">
      <c r="H5930" s="238"/>
    </row>
    <row r="5931" spans="8:8" x14ac:dyDescent="0.2">
      <c r="H5931" s="238"/>
    </row>
    <row r="5932" spans="8:8" x14ac:dyDescent="0.2">
      <c r="H5932" s="238"/>
    </row>
    <row r="5933" spans="8:8" x14ac:dyDescent="0.2">
      <c r="H5933" s="238"/>
    </row>
    <row r="5934" spans="8:8" x14ac:dyDescent="0.2">
      <c r="H5934" s="238"/>
    </row>
    <row r="5935" spans="8:8" x14ac:dyDescent="0.2">
      <c r="H5935" s="238"/>
    </row>
    <row r="5936" spans="8:8" x14ac:dyDescent="0.2">
      <c r="H5936" s="238"/>
    </row>
    <row r="5937" spans="8:8" x14ac:dyDescent="0.2">
      <c r="H5937" s="238"/>
    </row>
    <row r="5938" spans="8:8" x14ac:dyDescent="0.2">
      <c r="H5938" s="238"/>
    </row>
    <row r="5939" spans="8:8" x14ac:dyDescent="0.2">
      <c r="H5939" s="238"/>
    </row>
    <row r="5940" spans="8:8" x14ac:dyDescent="0.2">
      <c r="H5940" s="238"/>
    </row>
    <row r="5941" spans="8:8" x14ac:dyDescent="0.2">
      <c r="H5941" s="238"/>
    </row>
    <row r="5942" spans="8:8" x14ac:dyDescent="0.2">
      <c r="H5942" s="238"/>
    </row>
    <row r="5943" spans="8:8" x14ac:dyDescent="0.2">
      <c r="H5943" s="238"/>
    </row>
    <row r="5944" spans="8:8" x14ac:dyDescent="0.2">
      <c r="H5944" s="238"/>
    </row>
    <row r="5945" spans="8:8" x14ac:dyDescent="0.2">
      <c r="H5945" s="238"/>
    </row>
    <row r="5946" spans="8:8" x14ac:dyDescent="0.2">
      <c r="H5946" s="238"/>
    </row>
    <row r="5947" spans="8:8" x14ac:dyDescent="0.2">
      <c r="H5947" s="238"/>
    </row>
    <row r="5948" spans="8:8" x14ac:dyDescent="0.2">
      <c r="H5948" s="238"/>
    </row>
    <row r="5949" spans="8:8" x14ac:dyDescent="0.2">
      <c r="H5949" s="238"/>
    </row>
    <row r="5950" spans="8:8" x14ac:dyDescent="0.2">
      <c r="H5950" s="238"/>
    </row>
    <row r="5951" spans="8:8" x14ac:dyDescent="0.2">
      <c r="H5951" s="238"/>
    </row>
    <row r="5952" spans="8:8" x14ac:dyDescent="0.2">
      <c r="H5952" s="238"/>
    </row>
    <row r="5953" spans="8:8" x14ac:dyDescent="0.2">
      <c r="H5953" s="238"/>
    </row>
    <row r="5954" spans="8:8" x14ac:dyDescent="0.2">
      <c r="H5954" s="238"/>
    </row>
    <row r="5955" spans="8:8" x14ac:dyDescent="0.2">
      <c r="H5955" s="238"/>
    </row>
    <row r="5956" spans="8:8" x14ac:dyDescent="0.2">
      <c r="H5956" s="238"/>
    </row>
    <row r="5957" spans="8:8" x14ac:dyDescent="0.2">
      <c r="H5957" s="238"/>
    </row>
    <row r="5958" spans="8:8" x14ac:dyDescent="0.2">
      <c r="H5958" s="238"/>
    </row>
    <row r="5959" spans="8:8" x14ac:dyDescent="0.2">
      <c r="H5959" s="238"/>
    </row>
    <row r="5960" spans="8:8" x14ac:dyDescent="0.2">
      <c r="H5960" s="238"/>
    </row>
    <row r="5961" spans="8:8" x14ac:dyDescent="0.2">
      <c r="H5961" s="238"/>
    </row>
    <row r="5962" spans="8:8" x14ac:dyDescent="0.2">
      <c r="H5962" s="238"/>
    </row>
    <row r="5963" spans="8:8" x14ac:dyDescent="0.2">
      <c r="H5963" s="238"/>
    </row>
    <row r="5964" spans="8:8" x14ac:dyDescent="0.2">
      <c r="H5964" s="238"/>
    </row>
    <row r="5965" spans="8:8" x14ac:dyDescent="0.2">
      <c r="H5965" s="238"/>
    </row>
    <row r="5966" spans="8:8" x14ac:dyDescent="0.2">
      <c r="H5966" s="238"/>
    </row>
    <row r="5967" spans="8:8" x14ac:dyDescent="0.2">
      <c r="H5967" s="238"/>
    </row>
    <row r="5968" spans="8:8" x14ac:dyDescent="0.2">
      <c r="H5968" s="238"/>
    </row>
    <row r="5969" spans="8:8" x14ac:dyDescent="0.2">
      <c r="H5969" s="238"/>
    </row>
    <row r="5970" spans="8:8" x14ac:dyDescent="0.2">
      <c r="H5970" s="238"/>
    </row>
    <row r="5971" spans="8:8" x14ac:dyDescent="0.2">
      <c r="H5971" s="238"/>
    </row>
    <row r="5972" spans="8:8" x14ac:dyDescent="0.2">
      <c r="H5972" s="238"/>
    </row>
    <row r="5973" spans="8:8" x14ac:dyDescent="0.2">
      <c r="H5973" s="238"/>
    </row>
    <row r="5974" spans="8:8" x14ac:dyDescent="0.2">
      <c r="H5974" s="238"/>
    </row>
    <row r="5975" spans="8:8" x14ac:dyDescent="0.2">
      <c r="H5975" s="238"/>
    </row>
    <row r="5976" spans="8:8" x14ac:dyDescent="0.2">
      <c r="H5976" s="238"/>
    </row>
    <row r="5977" spans="8:8" x14ac:dyDescent="0.2">
      <c r="H5977" s="238"/>
    </row>
    <row r="5978" spans="8:8" x14ac:dyDescent="0.2">
      <c r="H5978" s="238"/>
    </row>
    <row r="5979" spans="8:8" x14ac:dyDescent="0.2">
      <c r="H5979" s="238"/>
    </row>
    <row r="5980" spans="8:8" x14ac:dyDescent="0.2">
      <c r="H5980" s="238"/>
    </row>
    <row r="5981" spans="8:8" x14ac:dyDescent="0.2">
      <c r="H5981" s="238"/>
    </row>
    <row r="5982" spans="8:8" x14ac:dyDescent="0.2">
      <c r="H5982" s="238"/>
    </row>
    <row r="5983" spans="8:8" x14ac:dyDescent="0.2">
      <c r="H5983" s="238"/>
    </row>
    <row r="5984" spans="8:8" x14ac:dyDescent="0.2">
      <c r="H5984" s="238"/>
    </row>
    <row r="5985" spans="8:8" x14ac:dyDescent="0.2">
      <c r="H5985" s="238"/>
    </row>
    <row r="5986" spans="8:8" x14ac:dyDescent="0.2">
      <c r="H5986" s="238"/>
    </row>
    <row r="5987" spans="8:8" x14ac:dyDescent="0.2">
      <c r="H5987" s="238"/>
    </row>
    <row r="5988" spans="8:8" x14ac:dyDescent="0.2">
      <c r="H5988" s="238"/>
    </row>
    <row r="5989" spans="8:8" x14ac:dyDescent="0.2">
      <c r="H5989" s="238"/>
    </row>
    <row r="5990" spans="8:8" x14ac:dyDescent="0.2">
      <c r="H5990" s="238"/>
    </row>
    <row r="5991" spans="8:8" x14ac:dyDescent="0.2">
      <c r="H5991" s="238"/>
    </row>
    <row r="5992" spans="8:8" x14ac:dyDescent="0.2">
      <c r="H5992" s="238"/>
    </row>
    <row r="5993" spans="8:8" x14ac:dyDescent="0.2">
      <c r="H5993" s="238"/>
    </row>
    <row r="5994" spans="8:8" x14ac:dyDescent="0.2">
      <c r="H5994" s="238"/>
    </row>
    <row r="5995" spans="8:8" x14ac:dyDescent="0.2">
      <c r="H5995" s="238"/>
    </row>
    <row r="5996" spans="8:8" x14ac:dyDescent="0.2">
      <c r="H5996" s="238"/>
    </row>
    <row r="5997" spans="8:8" x14ac:dyDescent="0.2">
      <c r="H5997" s="238"/>
    </row>
    <row r="5998" spans="8:8" x14ac:dyDescent="0.2">
      <c r="H5998" s="238"/>
    </row>
    <row r="5999" spans="8:8" x14ac:dyDescent="0.2">
      <c r="H5999" s="238"/>
    </row>
    <row r="6000" spans="8:8" x14ac:dyDescent="0.2">
      <c r="H6000" s="238"/>
    </row>
    <row r="6001" spans="8:8" x14ac:dyDescent="0.2">
      <c r="H6001" s="238"/>
    </row>
    <row r="6002" spans="8:8" x14ac:dyDescent="0.2">
      <c r="H6002" s="238"/>
    </row>
    <row r="6003" spans="8:8" x14ac:dyDescent="0.2">
      <c r="H6003" s="238"/>
    </row>
    <row r="6004" spans="8:8" x14ac:dyDescent="0.2">
      <c r="H6004" s="238"/>
    </row>
    <row r="6005" spans="8:8" x14ac:dyDescent="0.2">
      <c r="H6005" s="238"/>
    </row>
    <row r="6006" spans="8:8" x14ac:dyDescent="0.2">
      <c r="H6006" s="238"/>
    </row>
    <row r="6007" spans="8:8" x14ac:dyDescent="0.2">
      <c r="H6007" s="238"/>
    </row>
    <row r="6008" spans="8:8" x14ac:dyDescent="0.2">
      <c r="H6008" s="238"/>
    </row>
    <row r="6009" spans="8:8" x14ac:dyDescent="0.2">
      <c r="H6009" s="238"/>
    </row>
    <row r="6010" spans="8:8" x14ac:dyDescent="0.2">
      <c r="H6010" s="238"/>
    </row>
    <row r="6011" spans="8:8" x14ac:dyDescent="0.2">
      <c r="H6011" s="238"/>
    </row>
    <row r="6012" spans="8:8" x14ac:dyDescent="0.2">
      <c r="H6012" s="238"/>
    </row>
    <row r="6013" spans="8:8" x14ac:dyDescent="0.2">
      <c r="H6013" s="238"/>
    </row>
    <row r="6014" spans="8:8" x14ac:dyDescent="0.2">
      <c r="H6014" s="238"/>
    </row>
    <row r="6015" spans="8:8" x14ac:dyDescent="0.2">
      <c r="H6015" s="238"/>
    </row>
    <row r="6016" spans="8:8" x14ac:dyDescent="0.2">
      <c r="H6016" s="238"/>
    </row>
    <row r="6017" spans="8:8" x14ac:dyDescent="0.2">
      <c r="H6017" s="238"/>
    </row>
    <row r="6018" spans="8:8" x14ac:dyDescent="0.2">
      <c r="H6018" s="238"/>
    </row>
    <row r="6019" spans="8:8" x14ac:dyDescent="0.2">
      <c r="H6019" s="238"/>
    </row>
    <row r="6020" spans="8:8" x14ac:dyDescent="0.2">
      <c r="H6020" s="238"/>
    </row>
    <row r="6021" spans="8:8" x14ac:dyDescent="0.2">
      <c r="H6021" s="238"/>
    </row>
    <row r="6022" spans="8:8" x14ac:dyDescent="0.2">
      <c r="H6022" s="238"/>
    </row>
    <row r="6023" spans="8:8" x14ac:dyDescent="0.2">
      <c r="H6023" s="238"/>
    </row>
    <row r="6024" spans="8:8" x14ac:dyDescent="0.2">
      <c r="H6024" s="238"/>
    </row>
    <row r="6025" spans="8:8" x14ac:dyDescent="0.2">
      <c r="H6025" s="238"/>
    </row>
    <row r="6026" spans="8:8" x14ac:dyDescent="0.2">
      <c r="H6026" s="238"/>
    </row>
    <row r="6027" spans="8:8" x14ac:dyDescent="0.2">
      <c r="H6027" s="238"/>
    </row>
    <row r="6028" spans="8:8" x14ac:dyDescent="0.2">
      <c r="H6028" s="238"/>
    </row>
    <row r="6029" spans="8:8" x14ac:dyDescent="0.2">
      <c r="H6029" s="238"/>
    </row>
    <row r="6030" spans="8:8" x14ac:dyDescent="0.2">
      <c r="H6030" s="238"/>
    </row>
    <row r="6031" spans="8:8" x14ac:dyDescent="0.2">
      <c r="H6031" s="238"/>
    </row>
    <row r="6032" spans="8:8" x14ac:dyDescent="0.2">
      <c r="H6032" s="238"/>
    </row>
    <row r="6033" spans="8:8" x14ac:dyDescent="0.2">
      <c r="H6033" s="238"/>
    </row>
    <row r="6034" spans="8:8" x14ac:dyDescent="0.2">
      <c r="H6034" s="238"/>
    </row>
    <row r="6035" spans="8:8" x14ac:dyDescent="0.2">
      <c r="H6035" s="238"/>
    </row>
    <row r="6036" spans="8:8" x14ac:dyDescent="0.2">
      <c r="H6036" s="238"/>
    </row>
    <row r="6037" spans="8:8" x14ac:dyDescent="0.2">
      <c r="H6037" s="238"/>
    </row>
    <row r="6038" spans="8:8" x14ac:dyDescent="0.2">
      <c r="H6038" s="238"/>
    </row>
    <row r="6039" spans="8:8" x14ac:dyDescent="0.2">
      <c r="H6039" s="238"/>
    </row>
    <row r="6040" spans="8:8" x14ac:dyDescent="0.2">
      <c r="H6040" s="238"/>
    </row>
    <row r="6041" spans="8:8" x14ac:dyDescent="0.2">
      <c r="H6041" s="238"/>
    </row>
    <row r="6042" spans="8:8" x14ac:dyDescent="0.2">
      <c r="H6042" s="238"/>
    </row>
    <row r="6043" spans="8:8" x14ac:dyDescent="0.2">
      <c r="H6043" s="238"/>
    </row>
    <row r="6044" spans="8:8" x14ac:dyDescent="0.2">
      <c r="H6044" s="238"/>
    </row>
    <row r="6045" spans="8:8" x14ac:dyDescent="0.2">
      <c r="H6045" s="238"/>
    </row>
    <row r="6046" spans="8:8" x14ac:dyDescent="0.2">
      <c r="H6046" s="238"/>
    </row>
    <row r="6047" spans="8:8" x14ac:dyDescent="0.2">
      <c r="H6047" s="238"/>
    </row>
    <row r="6048" spans="8:8" x14ac:dyDescent="0.2">
      <c r="H6048" s="238"/>
    </row>
    <row r="6049" spans="8:8" x14ac:dyDescent="0.2">
      <c r="H6049" s="238"/>
    </row>
    <row r="6050" spans="8:8" x14ac:dyDescent="0.2">
      <c r="H6050" s="238"/>
    </row>
    <row r="6051" spans="8:8" x14ac:dyDescent="0.2">
      <c r="H6051" s="238"/>
    </row>
    <row r="6052" spans="8:8" x14ac:dyDescent="0.2">
      <c r="H6052" s="238"/>
    </row>
    <row r="6053" spans="8:8" x14ac:dyDescent="0.2">
      <c r="H6053" s="238"/>
    </row>
    <row r="6054" spans="8:8" x14ac:dyDescent="0.2">
      <c r="H6054" s="238"/>
    </row>
    <row r="6055" spans="8:8" x14ac:dyDescent="0.2">
      <c r="H6055" s="238"/>
    </row>
    <row r="6056" spans="8:8" x14ac:dyDescent="0.2">
      <c r="H6056" s="238"/>
    </row>
    <row r="6057" spans="8:8" x14ac:dyDescent="0.2">
      <c r="H6057" s="238"/>
    </row>
    <row r="6058" spans="8:8" x14ac:dyDescent="0.2">
      <c r="H6058" s="238"/>
    </row>
    <row r="6059" spans="8:8" x14ac:dyDescent="0.2">
      <c r="H6059" s="238"/>
    </row>
    <row r="6060" spans="8:8" x14ac:dyDescent="0.2">
      <c r="H6060" s="238"/>
    </row>
    <row r="6061" spans="8:8" x14ac:dyDescent="0.2">
      <c r="H6061" s="238"/>
    </row>
    <row r="6062" spans="8:8" x14ac:dyDescent="0.2">
      <c r="H6062" s="238"/>
    </row>
    <row r="6063" spans="8:8" x14ac:dyDescent="0.2">
      <c r="H6063" s="238"/>
    </row>
    <row r="6064" spans="8:8" x14ac:dyDescent="0.2">
      <c r="H6064" s="238"/>
    </row>
    <row r="6065" spans="8:8" x14ac:dyDescent="0.2">
      <c r="H6065" s="238"/>
    </row>
    <row r="6066" spans="8:8" x14ac:dyDescent="0.2">
      <c r="H6066" s="238"/>
    </row>
    <row r="6067" spans="8:8" x14ac:dyDescent="0.2">
      <c r="H6067" s="238"/>
    </row>
    <row r="6068" spans="8:8" x14ac:dyDescent="0.2">
      <c r="H6068" s="238"/>
    </row>
    <row r="6069" spans="8:8" x14ac:dyDescent="0.2">
      <c r="H6069" s="238"/>
    </row>
    <row r="6070" spans="8:8" x14ac:dyDescent="0.2">
      <c r="H6070" s="238"/>
    </row>
    <row r="6071" spans="8:8" x14ac:dyDescent="0.2">
      <c r="H6071" s="238"/>
    </row>
    <row r="6072" spans="8:8" x14ac:dyDescent="0.2">
      <c r="H6072" s="238"/>
    </row>
    <row r="6073" spans="8:8" x14ac:dyDescent="0.2">
      <c r="H6073" s="238"/>
    </row>
    <row r="6074" spans="8:8" x14ac:dyDescent="0.2">
      <c r="H6074" s="238"/>
    </row>
    <row r="6075" spans="8:8" x14ac:dyDescent="0.2">
      <c r="H6075" s="238"/>
    </row>
    <row r="6076" spans="8:8" x14ac:dyDescent="0.2">
      <c r="H6076" s="238"/>
    </row>
    <row r="6077" spans="8:8" x14ac:dyDescent="0.2">
      <c r="H6077" s="238"/>
    </row>
    <row r="6078" spans="8:8" x14ac:dyDescent="0.2">
      <c r="H6078" s="238"/>
    </row>
    <row r="6079" spans="8:8" x14ac:dyDescent="0.2">
      <c r="H6079" s="238"/>
    </row>
    <row r="6080" spans="8:8" x14ac:dyDescent="0.2">
      <c r="H6080" s="238"/>
    </row>
    <row r="6081" spans="8:8" x14ac:dyDescent="0.2">
      <c r="H6081" s="238"/>
    </row>
    <row r="6082" spans="8:8" x14ac:dyDescent="0.2">
      <c r="H6082" s="238"/>
    </row>
    <row r="6083" spans="8:8" x14ac:dyDescent="0.2">
      <c r="H6083" s="238"/>
    </row>
    <row r="6084" spans="8:8" x14ac:dyDescent="0.2">
      <c r="H6084" s="238"/>
    </row>
    <row r="6085" spans="8:8" x14ac:dyDescent="0.2">
      <c r="H6085" s="238"/>
    </row>
    <row r="6086" spans="8:8" x14ac:dyDescent="0.2">
      <c r="H6086" s="238"/>
    </row>
    <row r="6087" spans="8:8" x14ac:dyDescent="0.2">
      <c r="H6087" s="238"/>
    </row>
    <row r="6088" spans="8:8" x14ac:dyDescent="0.2">
      <c r="H6088" s="238"/>
    </row>
    <row r="6089" spans="8:8" x14ac:dyDescent="0.2">
      <c r="H6089" s="238"/>
    </row>
    <row r="6090" spans="8:8" x14ac:dyDescent="0.2">
      <c r="H6090" s="238"/>
    </row>
    <row r="6091" spans="8:8" x14ac:dyDescent="0.2">
      <c r="H6091" s="238"/>
    </row>
    <row r="6092" spans="8:8" x14ac:dyDescent="0.2">
      <c r="H6092" s="238"/>
    </row>
    <row r="6093" spans="8:8" x14ac:dyDescent="0.2">
      <c r="H6093" s="238"/>
    </row>
    <row r="6094" spans="8:8" x14ac:dyDescent="0.2">
      <c r="H6094" s="238"/>
    </row>
    <row r="6095" spans="8:8" x14ac:dyDescent="0.2">
      <c r="H6095" s="238"/>
    </row>
    <row r="6096" spans="8:8" x14ac:dyDescent="0.2">
      <c r="H6096" s="238"/>
    </row>
    <row r="6097" spans="8:8" x14ac:dyDescent="0.2">
      <c r="H6097" s="238"/>
    </row>
    <row r="6098" spans="8:8" x14ac:dyDescent="0.2">
      <c r="H6098" s="238"/>
    </row>
    <row r="6099" spans="8:8" x14ac:dyDescent="0.2">
      <c r="H6099" s="238"/>
    </row>
    <row r="6100" spans="8:8" x14ac:dyDescent="0.2">
      <c r="H6100" s="238"/>
    </row>
    <row r="6101" spans="8:8" x14ac:dyDescent="0.2">
      <c r="H6101" s="238"/>
    </row>
    <row r="6102" spans="8:8" x14ac:dyDescent="0.2">
      <c r="H6102" s="238"/>
    </row>
    <row r="6103" spans="8:8" x14ac:dyDescent="0.2">
      <c r="H6103" s="238"/>
    </row>
    <row r="6104" spans="8:8" x14ac:dyDescent="0.2">
      <c r="H6104" s="238"/>
    </row>
    <row r="6105" spans="8:8" x14ac:dyDescent="0.2">
      <c r="H6105" s="238"/>
    </row>
    <row r="6106" spans="8:8" x14ac:dyDescent="0.2">
      <c r="H6106" s="238"/>
    </row>
    <row r="6107" spans="8:8" x14ac:dyDescent="0.2">
      <c r="H6107" s="238"/>
    </row>
    <row r="6108" spans="8:8" x14ac:dyDescent="0.2">
      <c r="H6108" s="238"/>
    </row>
    <row r="6109" spans="8:8" x14ac:dyDescent="0.2">
      <c r="H6109" s="238"/>
    </row>
    <row r="6110" spans="8:8" x14ac:dyDescent="0.2">
      <c r="H6110" s="238"/>
    </row>
    <row r="6111" spans="8:8" x14ac:dyDescent="0.2">
      <c r="H6111" s="238"/>
    </row>
    <row r="6112" spans="8:8" x14ac:dyDescent="0.2">
      <c r="H6112" s="238"/>
    </row>
    <row r="6113" spans="8:8" x14ac:dyDescent="0.2">
      <c r="H6113" s="238"/>
    </row>
    <row r="6114" spans="8:8" x14ac:dyDescent="0.2">
      <c r="H6114" s="238"/>
    </row>
    <row r="6115" spans="8:8" x14ac:dyDescent="0.2">
      <c r="H6115" s="238"/>
    </row>
    <row r="6116" spans="8:8" x14ac:dyDescent="0.2">
      <c r="H6116" s="238"/>
    </row>
    <row r="6117" spans="8:8" x14ac:dyDescent="0.2">
      <c r="H6117" s="238"/>
    </row>
    <row r="6118" spans="8:8" x14ac:dyDescent="0.2">
      <c r="H6118" s="238"/>
    </row>
    <row r="6119" spans="8:8" x14ac:dyDescent="0.2">
      <c r="H6119" s="238"/>
    </row>
    <row r="6120" spans="8:8" x14ac:dyDescent="0.2">
      <c r="H6120" s="238"/>
    </row>
    <row r="6121" spans="8:8" x14ac:dyDescent="0.2">
      <c r="H6121" s="238"/>
    </row>
    <row r="6122" spans="8:8" x14ac:dyDescent="0.2">
      <c r="H6122" s="238"/>
    </row>
    <row r="6123" spans="8:8" x14ac:dyDescent="0.2">
      <c r="H6123" s="238"/>
    </row>
    <row r="6124" spans="8:8" x14ac:dyDescent="0.2">
      <c r="H6124" s="238"/>
    </row>
    <row r="6125" spans="8:8" x14ac:dyDescent="0.2">
      <c r="H6125" s="238"/>
    </row>
    <row r="6126" spans="8:8" x14ac:dyDescent="0.2">
      <c r="H6126" s="238"/>
    </row>
    <row r="6127" spans="8:8" x14ac:dyDescent="0.2">
      <c r="H6127" s="238"/>
    </row>
    <row r="6128" spans="8:8" x14ac:dyDescent="0.2">
      <c r="H6128" s="238"/>
    </row>
    <row r="6129" spans="8:8" x14ac:dyDescent="0.2">
      <c r="H6129" s="238"/>
    </row>
    <row r="6130" spans="8:8" x14ac:dyDescent="0.2">
      <c r="H6130" s="238"/>
    </row>
    <row r="6131" spans="8:8" x14ac:dyDescent="0.2">
      <c r="H6131" s="238"/>
    </row>
    <row r="6132" spans="8:8" x14ac:dyDescent="0.2">
      <c r="H6132" s="238"/>
    </row>
    <row r="6133" spans="8:8" x14ac:dyDescent="0.2">
      <c r="H6133" s="238"/>
    </row>
    <row r="6134" spans="8:8" x14ac:dyDescent="0.2">
      <c r="H6134" s="238"/>
    </row>
    <row r="6135" spans="8:8" x14ac:dyDescent="0.2">
      <c r="H6135" s="238"/>
    </row>
    <row r="6136" spans="8:8" x14ac:dyDescent="0.2">
      <c r="H6136" s="238"/>
    </row>
    <row r="6137" spans="8:8" x14ac:dyDescent="0.2">
      <c r="H6137" s="238"/>
    </row>
    <row r="6138" spans="8:8" x14ac:dyDescent="0.2">
      <c r="H6138" s="238"/>
    </row>
    <row r="6139" spans="8:8" x14ac:dyDescent="0.2">
      <c r="H6139" s="238"/>
    </row>
    <row r="6140" spans="8:8" x14ac:dyDescent="0.2">
      <c r="H6140" s="238"/>
    </row>
    <row r="6141" spans="8:8" x14ac:dyDescent="0.2">
      <c r="H6141" s="238"/>
    </row>
    <row r="6142" spans="8:8" x14ac:dyDescent="0.2">
      <c r="H6142" s="238"/>
    </row>
    <row r="6143" spans="8:8" x14ac:dyDescent="0.2">
      <c r="H6143" s="238"/>
    </row>
    <row r="6144" spans="8:8" x14ac:dyDescent="0.2">
      <c r="H6144" s="238"/>
    </row>
    <row r="6145" spans="8:8" x14ac:dyDescent="0.2">
      <c r="H6145" s="238"/>
    </row>
    <row r="6146" spans="8:8" x14ac:dyDescent="0.2">
      <c r="H6146" s="238"/>
    </row>
    <row r="6147" spans="8:8" x14ac:dyDescent="0.2">
      <c r="H6147" s="238"/>
    </row>
    <row r="6148" spans="8:8" x14ac:dyDescent="0.2">
      <c r="H6148" s="238"/>
    </row>
    <row r="6149" spans="8:8" x14ac:dyDescent="0.2">
      <c r="H6149" s="238"/>
    </row>
    <row r="6150" spans="8:8" x14ac:dyDescent="0.2">
      <c r="H6150" s="238"/>
    </row>
    <row r="6151" spans="8:8" x14ac:dyDescent="0.2">
      <c r="H6151" s="238"/>
    </row>
    <row r="6152" spans="8:8" x14ac:dyDescent="0.2">
      <c r="H6152" s="238"/>
    </row>
    <row r="6153" spans="8:8" x14ac:dyDescent="0.2">
      <c r="H6153" s="238"/>
    </row>
    <row r="6154" spans="8:8" x14ac:dyDescent="0.2">
      <c r="H6154" s="238"/>
    </row>
    <row r="6155" spans="8:8" x14ac:dyDescent="0.2">
      <c r="H6155" s="238"/>
    </row>
    <row r="6156" spans="8:8" x14ac:dyDescent="0.2">
      <c r="H6156" s="238"/>
    </row>
    <row r="6157" spans="8:8" x14ac:dyDescent="0.2">
      <c r="H6157" s="238"/>
    </row>
    <row r="6158" spans="8:8" x14ac:dyDescent="0.2">
      <c r="H6158" s="238"/>
    </row>
    <row r="6159" spans="8:8" x14ac:dyDescent="0.2">
      <c r="H6159" s="238"/>
    </row>
    <row r="6160" spans="8:8" x14ac:dyDescent="0.2">
      <c r="H6160" s="238"/>
    </row>
    <row r="6161" spans="8:8" x14ac:dyDescent="0.2">
      <c r="H6161" s="238"/>
    </row>
    <row r="6162" spans="8:8" x14ac:dyDescent="0.2">
      <c r="H6162" s="238"/>
    </row>
    <row r="6163" spans="8:8" x14ac:dyDescent="0.2">
      <c r="H6163" s="238"/>
    </row>
    <row r="6164" spans="8:8" x14ac:dyDescent="0.2">
      <c r="H6164" s="238"/>
    </row>
    <row r="6165" spans="8:8" x14ac:dyDescent="0.2">
      <c r="H6165" s="238"/>
    </row>
    <row r="6166" spans="8:8" x14ac:dyDescent="0.2">
      <c r="H6166" s="238"/>
    </row>
    <row r="6167" spans="8:8" x14ac:dyDescent="0.2">
      <c r="H6167" s="238"/>
    </row>
    <row r="6168" spans="8:8" x14ac:dyDescent="0.2">
      <c r="H6168" s="238"/>
    </row>
    <row r="6169" spans="8:8" x14ac:dyDescent="0.2">
      <c r="H6169" s="238"/>
    </row>
    <row r="6170" spans="8:8" x14ac:dyDescent="0.2">
      <c r="H6170" s="238"/>
    </row>
    <row r="6171" spans="8:8" x14ac:dyDescent="0.2">
      <c r="H6171" s="238"/>
    </row>
    <row r="6172" spans="8:8" x14ac:dyDescent="0.2">
      <c r="H6172" s="238"/>
    </row>
    <row r="6173" spans="8:8" x14ac:dyDescent="0.2">
      <c r="H6173" s="238"/>
    </row>
    <row r="6174" spans="8:8" x14ac:dyDescent="0.2">
      <c r="H6174" s="238"/>
    </row>
    <row r="6175" spans="8:8" x14ac:dyDescent="0.2">
      <c r="H6175" s="238"/>
    </row>
    <row r="6176" spans="8:8" x14ac:dyDescent="0.2">
      <c r="H6176" s="238"/>
    </row>
    <row r="6177" spans="8:8" x14ac:dyDescent="0.2">
      <c r="H6177" s="238"/>
    </row>
    <row r="6178" spans="8:8" x14ac:dyDescent="0.2">
      <c r="H6178" s="238"/>
    </row>
    <row r="6179" spans="8:8" x14ac:dyDescent="0.2">
      <c r="H6179" s="238"/>
    </row>
    <row r="6180" spans="8:8" x14ac:dyDescent="0.2">
      <c r="H6180" s="238"/>
    </row>
    <row r="6181" spans="8:8" x14ac:dyDescent="0.2">
      <c r="H6181" s="238"/>
    </row>
    <row r="6182" spans="8:8" x14ac:dyDescent="0.2">
      <c r="H6182" s="238"/>
    </row>
    <row r="6183" spans="8:8" x14ac:dyDescent="0.2">
      <c r="H6183" s="238"/>
    </row>
    <row r="6184" spans="8:8" x14ac:dyDescent="0.2">
      <c r="H6184" s="238"/>
    </row>
    <row r="6185" spans="8:8" x14ac:dyDescent="0.2">
      <c r="H6185" s="238"/>
    </row>
    <row r="6186" spans="8:8" x14ac:dyDescent="0.2">
      <c r="H6186" s="238"/>
    </row>
    <row r="6187" spans="8:8" x14ac:dyDescent="0.2">
      <c r="H6187" s="238"/>
    </row>
    <row r="6188" spans="8:8" x14ac:dyDescent="0.2">
      <c r="H6188" s="238"/>
    </row>
    <row r="6189" spans="8:8" x14ac:dyDescent="0.2">
      <c r="H6189" s="238"/>
    </row>
    <row r="6190" spans="8:8" x14ac:dyDescent="0.2">
      <c r="H6190" s="238"/>
    </row>
    <row r="6191" spans="8:8" x14ac:dyDescent="0.2">
      <c r="H6191" s="238"/>
    </row>
    <row r="6192" spans="8:8" x14ac:dyDescent="0.2">
      <c r="H6192" s="238"/>
    </row>
    <row r="6193" spans="8:8" x14ac:dyDescent="0.2">
      <c r="H6193" s="238"/>
    </row>
    <row r="6194" spans="8:8" x14ac:dyDescent="0.2">
      <c r="H6194" s="238"/>
    </row>
    <row r="6195" spans="8:8" x14ac:dyDescent="0.2">
      <c r="H6195" s="238"/>
    </row>
    <row r="6196" spans="8:8" x14ac:dyDescent="0.2">
      <c r="H6196" s="238"/>
    </row>
    <row r="6197" spans="8:8" x14ac:dyDescent="0.2">
      <c r="H6197" s="238"/>
    </row>
    <row r="6198" spans="8:8" x14ac:dyDescent="0.2">
      <c r="H6198" s="238"/>
    </row>
    <row r="6199" spans="8:8" x14ac:dyDescent="0.2">
      <c r="H6199" s="238"/>
    </row>
    <row r="6200" spans="8:8" x14ac:dyDescent="0.2">
      <c r="H6200" s="238"/>
    </row>
    <row r="6201" spans="8:8" x14ac:dyDescent="0.2">
      <c r="H6201" s="238"/>
    </row>
    <row r="6202" spans="8:8" x14ac:dyDescent="0.2">
      <c r="H6202" s="238"/>
    </row>
    <row r="6203" spans="8:8" x14ac:dyDescent="0.2">
      <c r="H6203" s="238"/>
    </row>
    <row r="6204" spans="8:8" x14ac:dyDescent="0.2">
      <c r="H6204" s="238"/>
    </row>
    <row r="6205" spans="8:8" x14ac:dyDescent="0.2">
      <c r="H6205" s="238"/>
    </row>
    <row r="6206" spans="8:8" x14ac:dyDescent="0.2">
      <c r="H6206" s="238"/>
    </row>
    <row r="6207" spans="8:8" x14ac:dyDescent="0.2">
      <c r="H6207" s="238"/>
    </row>
    <row r="6208" spans="8:8" x14ac:dyDescent="0.2">
      <c r="H6208" s="238"/>
    </row>
    <row r="6209" spans="8:8" x14ac:dyDescent="0.2">
      <c r="H6209" s="238"/>
    </row>
    <row r="6210" spans="8:8" x14ac:dyDescent="0.2">
      <c r="H6210" s="238"/>
    </row>
    <row r="6211" spans="8:8" x14ac:dyDescent="0.2">
      <c r="H6211" s="238"/>
    </row>
    <row r="6212" spans="8:8" x14ac:dyDescent="0.2">
      <c r="H6212" s="238"/>
    </row>
    <row r="6213" spans="8:8" x14ac:dyDescent="0.2">
      <c r="H6213" s="238"/>
    </row>
    <row r="6214" spans="8:8" x14ac:dyDescent="0.2">
      <c r="H6214" s="238"/>
    </row>
    <row r="6215" spans="8:8" x14ac:dyDescent="0.2">
      <c r="H6215" s="238"/>
    </row>
    <row r="6216" spans="8:8" x14ac:dyDescent="0.2">
      <c r="H6216" s="238"/>
    </row>
    <row r="6217" spans="8:8" x14ac:dyDescent="0.2">
      <c r="H6217" s="238"/>
    </row>
    <row r="6218" spans="8:8" x14ac:dyDescent="0.2">
      <c r="H6218" s="238"/>
    </row>
    <row r="6219" spans="8:8" x14ac:dyDescent="0.2">
      <c r="H6219" s="238"/>
    </row>
    <row r="6220" spans="8:8" x14ac:dyDescent="0.2">
      <c r="H6220" s="238"/>
    </row>
    <row r="6221" spans="8:8" x14ac:dyDescent="0.2">
      <c r="H6221" s="238"/>
    </row>
    <row r="6222" spans="8:8" x14ac:dyDescent="0.2">
      <c r="H6222" s="238"/>
    </row>
    <row r="6223" spans="8:8" x14ac:dyDescent="0.2">
      <c r="H6223" s="238"/>
    </row>
    <row r="6224" spans="8:8" x14ac:dyDescent="0.2">
      <c r="H6224" s="238"/>
    </row>
    <row r="6225" spans="8:8" x14ac:dyDescent="0.2">
      <c r="H6225" s="238"/>
    </row>
    <row r="6226" spans="8:8" x14ac:dyDescent="0.2">
      <c r="H6226" s="238"/>
    </row>
    <row r="6227" spans="8:8" x14ac:dyDescent="0.2">
      <c r="H6227" s="238"/>
    </row>
    <row r="6228" spans="8:8" x14ac:dyDescent="0.2">
      <c r="H6228" s="238"/>
    </row>
    <row r="6229" spans="8:8" x14ac:dyDescent="0.2">
      <c r="H6229" s="238"/>
    </row>
    <row r="6230" spans="8:8" x14ac:dyDescent="0.2">
      <c r="H6230" s="238"/>
    </row>
    <row r="6231" spans="8:8" x14ac:dyDescent="0.2">
      <c r="H6231" s="238"/>
    </row>
    <row r="6232" spans="8:8" x14ac:dyDescent="0.2">
      <c r="H6232" s="238"/>
    </row>
    <row r="6233" spans="8:8" x14ac:dyDescent="0.2">
      <c r="H6233" s="238"/>
    </row>
    <row r="6234" spans="8:8" x14ac:dyDescent="0.2">
      <c r="H6234" s="238"/>
    </row>
    <row r="6235" spans="8:8" x14ac:dyDescent="0.2">
      <c r="H6235" s="238"/>
    </row>
    <row r="6236" spans="8:8" x14ac:dyDescent="0.2">
      <c r="H6236" s="238"/>
    </row>
    <row r="6237" spans="8:8" x14ac:dyDescent="0.2">
      <c r="H6237" s="238"/>
    </row>
    <row r="6238" spans="8:8" x14ac:dyDescent="0.2">
      <c r="H6238" s="238"/>
    </row>
    <row r="6239" spans="8:8" x14ac:dyDescent="0.2">
      <c r="H6239" s="238"/>
    </row>
    <row r="6240" spans="8:8" x14ac:dyDescent="0.2">
      <c r="H6240" s="238"/>
    </row>
    <row r="6241" spans="8:8" x14ac:dyDescent="0.2">
      <c r="H6241" s="238"/>
    </row>
    <row r="6242" spans="8:8" x14ac:dyDescent="0.2">
      <c r="H6242" s="238"/>
    </row>
    <row r="6243" spans="8:8" x14ac:dyDescent="0.2">
      <c r="H6243" s="238"/>
    </row>
    <row r="6244" spans="8:8" x14ac:dyDescent="0.2">
      <c r="H6244" s="238"/>
    </row>
    <row r="6245" spans="8:8" x14ac:dyDescent="0.2">
      <c r="H6245" s="238"/>
    </row>
    <row r="6246" spans="8:8" x14ac:dyDescent="0.2">
      <c r="H6246" s="238"/>
    </row>
    <row r="6247" spans="8:8" x14ac:dyDescent="0.2">
      <c r="H6247" s="238"/>
    </row>
    <row r="6248" spans="8:8" x14ac:dyDescent="0.2">
      <c r="H6248" s="238"/>
    </row>
    <row r="6249" spans="8:8" x14ac:dyDescent="0.2">
      <c r="H6249" s="238"/>
    </row>
    <row r="6250" spans="8:8" x14ac:dyDescent="0.2">
      <c r="H6250" s="238"/>
    </row>
    <row r="6251" spans="8:8" x14ac:dyDescent="0.2">
      <c r="H6251" s="238"/>
    </row>
    <row r="6252" spans="8:8" x14ac:dyDescent="0.2">
      <c r="H6252" s="238"/>
    </row>
    <row r="6253" spans="8:8" x14ac:dyDescent="0.2">
      <c r="H6253" s="238"/>
    </row>
    <row r="6254" spans="8:8" x14ac:dyDescent="0.2">
      <c r="H6254" s="238"/>
    </row>
    <row r="6255" spans="8:8" x14ac:dyDescent="0.2">
      <c r="H6255" s="238"/>
    </row>
    <row r="6256" spans="8:8" x14ac:dyDescent="0.2">
      <c r="H6256" s="238"/>
    </row>
    <row r="6257" spans="8:8" x14ac:dyDescent="0.2">
      <c r="H6257" s="238"/>
    </row>
    <row r="6258" spans="8:8" x14ac:dyDescent="0.2">
      <c r="H6258" s="238"/>
    </row>
    <row r="6259" spans="8:8" x14ac:dyDescent="0.2">
      <c r="H6259" s="238"/>
    </row>
    <row r="6260" spans="8:8" x14ac:dyDescent="0.2">
      <c r="H6260" s="238"/>
    </row>
    <row r="6261" spans="8:8" x14ac:dyDescent="0.2">
      <c r="H6261" s="238"/>
    </row>
    <row r="6262" spans="8:8" x14ac:dyDescent="0.2">
      <c r="H6262" s="238"/>
    </row>
    <row r="6263" spans="8:8" x14ac:dyDescent="0.2">
      <c r="H6263" s="238"/>
    </row>
    <row r="6264" spans="8:8" x14ac:dyDescent="0.2">
      <c r="H6264" s="238"/>
    </row>
    <row r="6265" spans="8:8" x14ac:dyDescent="0.2">
      <c r="H6265" s="238"/>
    </row>
    <row r="6266" spans="8:8" x14ac:dyDescent="0.2">
      <c r="H6266" s="238"/>
    </row>
    <row r="6267" spans="8:8" x14ac:dyDescent="0.2">
      <c r="H6267" s="238"/>
    </row>
    <row r="6268" spans="8:8" x14ac:dyDescent="0.2">
      <c r="H6268" s="238"/>
    </row>
    <row r="6269" spans="8:8" x14ac:dyDescent="0.2">
      <c r="H6269" s="238"/>
    </row>
    <row r="6270" spans="8:8" x14ac:dyDescent="0.2">
      <c r="H6270" s="238"/>
    </row>
    <row r="6271" spans="8:8" x14ac:dyDescent="0.2">
      <c r="H6271" s="238"/>
    </row>
    <row r="6272" spans="8:8" x14ac:dyDescent="0.2">
      <c r="H6272" s="238"/>
    </row>
    <row r="6273" spans="8:8" x14ac:dyDescent="0.2">
      <c r="H6273" s="238"/>
    </row>
    <row r="6274" spans="8:8" x14ac:dyDescent="0.2">
      <c r="H6274" s="238"/>
    </row>
    <row r="6275" spans="8:8" x14ac:dyDescent="0.2">
      <c r="H6275" s="238"/>
    </row>
    <row r="6276" spans="8:8" x14ac:dyDescent="0.2">
      <c r="H6276" s="238"/>
    </row>
    <row r="6277" spans="8:8" x14ac:dyDescent="0.2">
      <c r="H6277" s="238"/>
    </row>
    <row r="6278" spans="8:8" x14ac:dyDescent="0.2">
      <c r="H6278" s="238"/>
    </row>
    <row r="6279" spans="8:8" x14ac:dyDescent="0.2">
      <c r="H6279" s="238"/>
    </row>
    <row r="6280" spans="8:8" x14ac:dyDescent="0.2">
      <c r="H6280" s="238"/>
    </row>
    <row r="6281" spans="8:8" x14ac:dyDescent="0.2">
      <c r="H6281" s="238"/>
    </row>
    <row r="6282" spans="8:8" x14ac:dyDescent="0.2">
      <c r="H6282" s="238"/>
    </row>
    <row r="6283" spans="8:8" x14ac:dyDescent="0.2">
      <c r="H6283" s="238"/>
    </row>
    <row r="6284" spans="8:8" x14ac:dyDescent="0.2">
      <c r="H6284" s="238"/>
    </row>
    <row r="6285" spans="8:8" x14ac:dyDescent="0.2">
      <c r="H6285" s="238"/>
    </row>
    <row r="6286" spans="8:8" x14ac:dyDescent="0.2">
      <c r="H6286" s="238"/>
    </row>
    <row r="6287" spans="8:8" x14ac:dyDescent="0.2">
      <c r="H6287" s="238"/>
    </row>
    <row r="6288" spans="8:8" x14ac:dyDescent="0.2">
      <c r="H6288" s="238"/>
    </row>
    <row r="6289" spans="8:8" x14ac:dyDescent="0.2">
      <c r="H6289" s="238"/>
    </row>
    <row r="6290" spans="8:8" x14ac:dyDescent="0.2">
      <c r="H6290" s="238"/>
    </row>
    <row r="6291" spans="8:8" x14ac:dyDescent="0.2">
      <c r="H6291" s="238"/>
    </row>
    <row r="6292" spans="8:8" x14ac:dyDescent="0.2">
      <c r="H6292" s="238"/>
    </row>
    <row r="6293" spans="8:8" x14ac:dyDescent="0.2">
      <c r="H6293" s="238"/>
    </row>
    <row r="6294" spans="8:8" x14ac:dyDescent="0.2">
      <c r="H6294" s="238"/>
    </row>
    <row r="6295" spans="8:8" x14ac:dyDescent="0.2">
      <c r="H6295" s="238"/>
    </row>
    <row r="6296" spans="8:8" x14ac:dyDescent="0.2">
      <c r="H6296" s="238"/>
    </row>
    <row r="6297" spans="8:8" x14ac:dyDescent="0.2">
      <c r="H6297" s="238"/>
    </row>
    <row r="6298" spans="8:8" x14ac:dyDescent="0.2">
      <c r="H6298" s="238"/>
    </row>
    <row r="6299" spans="8:8" x14ac:dyDescent="0.2">
      <c r="H6299" s="238"/>
    </row>
    <row r="6300" spans="8:8" x14ac:dyDescent="0.2">
      <c r="H6300" s="238"/>
    </row>
    <row r="6301" spans="8:8" x14ac:dyDescent="0.2">
      <c r="H6301" s="238"/>
    </row>
    <row r="6302" spans="8:8" x14ac:dyDescent="0.2">
      <c r="H6302" s="238"/>
    </row>
    <row r="6303" spans="8:8" x14ac:dyDescent="0.2">
      <c r="H6303" s="238"/>
    </row>
    <row r="6304" spans="8:8" x14ac:dyDescent="0.2">
      <c r="H6304" s="238"/>
    </row>
    <row r="6305" spans="8:8" x14ac:dyDescent="0.2">
      <c r="H6305" s="238"/>
    </row>
    <row r="6306" spans="8:8" x14ac:dyDescent="0.2">
      <c r="H6306" s="238"/>
    </row>
    <row r="6307" spans="8:8" x14ac:dyDescent="0.2">
      <c r="H6307" s="238"/>
    </row>
    <row r="6308" spans="8:8" x14ac:dyDescent="0.2">
      <c r="H6308" s="238"/>
    </row>
    <row r="6309" spans="8:8" x14ac:dyDescent="0.2">
      <c r="H6309" s="238"/>
    </row>
    <row r="6310" spans="8:8" x14ac:dyDescent="0.2">
      <c r="H6310" s="238"/>
    </row>
    <row r="6311" spans="8:8" x14ac:dyDescent="0.2">
      <c r="H6311" s="238"/>
    </row>
    <row r="6312" spans="8:8" x14ac:dyDescent="0.2">
      <c r="H6312" s="238"/>
    </row>
    <row r="6313" spans="8:8" x14ac:dyDescent="0.2">
      <c r="H6313" s="238"/>
    </row>
    <row r="6314" spans="8:8" x14ac:dyDescent="0.2">
      <c r="H6314" s="238"/>
    </row>
    <row r="6315" spans="8:8" x14ac:dyDescent="0.2">
      <c r="H6315" s="238"/>
    </row>
    <row r="6316" spans="8:8" x14ac:dyDescent="0.2">
      <c r="H6316" s="238"/>
    </row>
    <row r="6317" spans="8:8" x14ac:dyDescent="0.2">
      <c r="H6317" s="238"/>
    </row>
    <row r="6318" spans="8:8" x14ac:dyDescent="0.2">
      <c r="H6318" s="238"/>
    </row>
    <row r="6319" spans="8:8" x14ac:dyDescent="0.2">
      <c r="H6319" s="238"/>
    </row>
    <row r="6320" spans="8:8" x14ac:dyDescent="0.2">
      <c r="H6320" s="238"/>
    </row>
    <row r="6321" spans="8:8" x14ac:dyDescent="0.2">
      <c r="H6321" s="238"/>
    </row>
    <row r="6322" spans="8:8" x14ac:dyDescent="0.2">
      <c r="H6322" s="238"/>
    </row>
    <row r="6323" spans="8:8" x14ac:dyDescent="0.2">
      <c r="H6323" s="238"/>
    </row>
    <row r="6324" spans="8:8" x14ac:dyDescent="0.2">
      <c r="H6324" s="238"/>
    </row>
    <row r="6325" spans="8:8" x14ac:dyDescent="0.2">
      <c r="H6325" s="238"/>
    </row>
    <row r="6326" spans="8:8" x14ac:dyDescent="0.2">
      <c r="H6326" s="238"/>
    </row>
    <row r="6327" spans="8:8" x14ac:dyDescent="0.2">
      <c r="H6327" s="238"/>
    </row>
    <row r="6328" spans="8:8" x14ac:dyDescent="0.2">
      <c r="H6328" s="238"/>
    </row>
    <row r="6329" spans="8:8" x14ac:dyDescent="0.2">
      <c r="H6329" s="238"/>
    </row>
    <row r="6330" spans="8:8" x14ac:dyDescent="0.2">
      <c r="H6330" s="238"/>
    </row>
    <row r="6331" spans="8:8" x14ac:dyDescent="0.2">
      <c r="H6331" s="238"/>
    </row>
    <row r="6332" spans="8:8" x14ac:dyDescent="0.2">
      <c r="H6332" s="238"/>
    </row>
    <row r="6333" spans="8:8" x14ac:dyDescent="0.2">
      <c r="H6333" s="238"/>
    </row>
    <row r="6334" spans="8:8" x14ac:dyDescent="0.2">
      <c r="H6334" s="238"/>
    </row>
    <row r="6335" spans="8:8" x14ac:dyDescent="0.2">
      <c r="H6335" s="238"/>
    </row>
    <row r="6336" spans="8:8" x14ac:dyDescent="0.2">
      <c r="H6336" s="238"/>
    </row>
    <row r="6337" spans="8:8" x14ac:dyDescent="0.2">
      <c r="H6337" s="238"/>
    </row>
    <row r="6338" spans="8:8" x14ac:dyDescent="0.2">
      <c r="H6338" s="238"/>
    </row>
    <row r="6339" spans="8:8" x14ac:dyDescent="0.2">
      <c r="H6339" s="238"/>
    </row>
    <row r="6340" spans="8:8" x14ac:dyDescent="0.2">
      <c r="H6340" s="238"/>
    </row>
    <row r="6341" spans="8:8" x14ac:dyDescent="0.2">
      <c r="H6341" s="238"/>
    </row>
    <row r="6342" spans="8:8" x14ac:dyDescent="0.2">
      <c r="H6342" s="238"/>
    </row>
    <row r="6343" spans="8:8" x14ac:dyDescent="0.2">
      <c r="H6343" s="238"/>
    </row>
    <row r="6344" spans="8:8" x14ac:dyDescent="0.2">
      <c r="H6344" s="238"/>
    </row>
    <row r="6345" spans="8:8" x14ac:dyDescent="0.2">
      <c r="H6345" s="238"/>
    </row>
    <row r="6346" spans="8:8" x14ac:dyDescent="0.2">
      <c r="H6346" s="238"/>
    </row>
    <row r="6347" spans="8:8" x14ac:dyDescent="0.2">
      <c r="H6347" s="238"/>
    </row>
    <row r="6348" spans="8:8" x14ac:dyDescent="0.2">
      <c r="H6348" s="238"/>
    </row>
    <row r="6349" spans="8:8" x14ac:dyDescent="0.2">
      <c r="H6349" s="238"/>
    </row>
    <row r="6350" spans="8:8" x14ac:dyDescent="0.2">
      <c r="H6350" s="238"/>
    </row>
    <row r="6351" spans="8:8" x14ac:dyDescent="0.2">
      <c r="H6351" s="238"/>
    </row>
    <row r="6352" spans="8:8" x14ac:dyDescent="0.2">
      <c r="H6352" s="238"/>
    </row>
    <row r="6353" spans="8:8" x14ac:dyDescent="0.2">
      <c r="H6353" s="238"/>
    </row>
    <row r="6354" spans="8:8" x14ac:dyDescent="0.2">
      <c r="H6354" s="238"/>
    </row>
    <row r="6355" spans="8:8" x14ac:dyDescent="0.2">
      <c r="H6355" s="238"/>
    </row>
    <row r="6356" spans="8:8" x14ac:dyDescent="0.2">
      <c r="H6356" s="238"/>
    </row>
    <row r="6357" spans="8:8" x14ac:dyDescent="0.2">
      <c r="H6357" s="238"/>
    </row>
    <row r="6358" spans="8:8" x14ac:dyDescent="0.2">
      <c r="H6358" s="238"/>
    </row>
    <row r="6359" spans="8:8" x14ac:dyDescent="0.2">
      <c r="H6359" s="238"/>
    </row>
    <row r="6360" spans="8:8" x14ac:dyDescent="0.2">
      <c r="H6360" s="238"/>
    </row>
    <row r="6361" spans="8:8" x14ac:dyDescent="0.2">
      <c r="H6361" s="238"/>
    </row>
    <row r="6362" spans="8:8" x14ac:dyDescent="0.2">
      <c r="H6362" s="238"/>
    </row>
    <row r="6363" spans="8:8" x14ac:dyDescent="0.2">
      <c r="H6363" s="238"/>
    </row>
    <row r="6364" spans="8:8" x14ac:dyDescent="0.2">
      <c r="H6364" s="238"/>
    </row>
    <row r="6365" spans="8:8" x14ac:dyDescent="0.2">
      <c r="H6365" s="238"/>
    </row>
    <row r="6366" spans="8:8" x14ac:dyDescent="0.2">
      <c r="H6366" s="238"/>
    </row>
    <row r="6367" spans="8:8" x14ac:dyDescent="0.2">
      <c r="H6367" s="238"/>
    </row>
    <row r="6368" spans="8:8" x14ac:dyDescent="0.2">
      <c r="H6368" s="238"/>
    </row>
    <row r="6369" spans="8:8" x14ac:dyDescent="0.2">
      <c r="H6369" s="238"/>
    </row>
    <row r="6370" spans="8:8" x14ac:dyDescent="0.2">
      <c r="H6370" s="238"/>
    </row>
    <row r="6371" spans="8:8" x14ac:dyDescent="0.2">
      <c r="H6371" s="238"/>
    </row>
    <row r="6372" spans="8:8" x14ac:dyDescent="0.2">
      <c r="H6372" s="238"/>
    </row>
    <row r="6373" spans="8:8" x14ac:dyDescent="0.2">
      <c r="H6373" s="238"/>
    </row>
    <row r="6374" spans="8:8" x14ac:dyDescent="0.2">
      <c r="H6374" s="238"/>
    </row>
    <row r="6375" spans="8:8" x14ac:dyDescent="0.2">
      <c r="H6375" s="238"/>
    </row>
    <row r="6376" spans="8:8" x14ac:dyDescent="0.2">
      <c r="H6376" s="238"/>
    </row>
    <row r="6377" spans="8:8" x14ac:dyDescent="0.2">
      <c r="H6377" s="238"/>
    </row>
    <row r="6378" spans="8:8" x14ac:dyDescent="0.2">
      <c r="H6378" s="238"/>
    </row>
    <row r="6379" spans="8:8" x14ac:dyDescent="0.2">
      <c r="H6379" s="238"/>
    </row>
    <row r="6380" spans="8:8" x14ac:dyDescent="0.2">
      <c r="H6380" s="238"/>
    </row>
    <row r="6381" spans="8:8" x14ac:dyDescent="0.2">
      <c r="H6381" s="238"/>
    </row>
    <row r="6382" spans="8:8" x14ac:dyDescent="0.2">
      <c r="H6382" s="238"/>
    </row>
    <row r="6383" spans="8:8" x14ac:dyDescent="0.2">
      <c r="H6383" s="238"/>
    </row>
    <row r="6384" spans="8:8" x14ac:dyDescent="0.2">
      <c r="H6384" s="238"/>
    </row>
    <row r="6385" spans="8:8" x14ac:dyDescent="0.2">
      <c r="H6385" s="238"/>
    </row>
    <row r="6386" spans="8:8" x14ac:dyDescent="0.2">
      <c r="H6386" s="238"/>
    </row>
    <row r="6387" spans="8:8" x14ac:dyDescent="0.2">
      <c r="H6387" s="238"/>
    </row>
    <row r="6388" spans="8:8" x14ac:dyDescent="0.2">
      <c r="H6388" s="238"/>
    </row>
    <row r="6389" spans="8:8" x14ac:dyDescent="0.2">
      <c r="H6389" s="238"/>
    </row>
    <row r="6390" spans="8:8" x14ac:dyDescent="0.2">
      <c r="H6390" s="238"/>
    </row>
    <row r="6391" spans="8:8" x14ac:dyDescent="0.2">
      <c r="H6391" s="238"/>
    </row>
    <row r="6392" spans="8:8" x14ac:dyDescent="0.2">
      <c r="H6392" s="238"/>
    </row>
    <row r="6393" spans="8:8" x14ac:dyDescent="0.2">
      <c r="H6393" s="238"/>
    </row>
    <row r="6394" spans="8:8" x14ac:dyDescent="0.2">
      <c r="H6394" s="238"/>
    </row>
    <row r="6395" spans="8:8" x14ac:dyDescent="0.2">
      <c r="H6395" s="238"/>
    </row>
    <row r="6396" spans="8:8" x14ac:dyDescent="0.2">
      <c r="H6396" s="238"/>
    </row>
    <row r="6397" spans="8:8" x14ac:dyDescent="0.2">
      <c r="H6397" s="238"/>
    </row>
    <row r="6398" spans="8:8" x14ac:dyDescent="0.2">
      <c r="H6398" s="238"/>
    </row>
    <row r="6399" spans="8:8" x14ac:dyDescent="0.2">
      <c r="H6399" s="238"/>
    </row>
    <row r="6400" spans="8:8" x14ac:dyDescent="0.2">
      <c r="H6400" s="238"/>
    </row>
    <row r="6401" spans="8:8" x14ac:dyDescent="0.2">
      <c r="H6401" s="238"/>
    </row>
    <row r="6402" spans="8:8" x14ac:dyDescent="0.2">
      <c r="H6402" s="238"/>
    </row>
    <row r="6403" spans="8:8" x14ac:dyDescent="0.2">
      <c r="H6403" s="238"/>
    </row>
    <row r="6404" spans="8:8" x14ac:dyDescent="0.2">
      <c r="H6404" s="238"/>
    </row>
    <row r="6405" spans="8:8" x14ac:dyDescent="0.2">
      <c r="H6405" s="238"/>
    </row>
    <row r="6406" spans="8:8" x14ac:dyDescent="0.2">
      <c r="H6406" s="238"/>
    </row>
    <row r="6407" spans="8:8" x14ac:dyDescent="0.2">
      <c r="H6407" s="238"/>
    </row>
    <row r="6408" spans="8:8" x14ac:dyDescent="0.2">
      <c r="H6408" s="238"/>
    </row>
    <row r="6409" spans="8:8" x14ac:dyDescent="0.2">
      <c r="H6409" s="238"/>
    </row>
    <row r="6410" spans="8:8" x14ac:dyDescent="0.2">
      <c r="H6410" s="238"/>
    </row>
    <row r="6411" spans="8:8" x14ac:dyDescent="0.2">
      <c r="H6411" s="238"/>
    </row>
    <row r="6412" spans="8:8" x14ac:dyDescent="0.2">
      <c r="H6412" s="238"/>
    </row>
    <row r="6413" spans="8:8" x14ac:dyDescent="0.2">
      <c r="H6413" s="238"/>
    </row>
    <row r="6414" spans="8:8" x14ac:dyDescent="0.2">
      <c r="H6414" s="238"/>
    </row>
    <row r="6415" spans="8:8" x14ac:dyDescent="0.2">
      <c r="H6415" s="238"/>
    </row>
    <row r="6416" spans="8:8" x14ac:dyDescent="0.2">
      <c r="H6416" s="238"/>
    </row>
    <row r="6417" spans="8:8" x14ac:dyDescent="0.2">
      <c r="H6417" s="238"/>
    </row>
    <row r="6418" spans="8:8" x14ac:dyDescent="0.2">
      <c r="H6418" s="238"/>
    </row>
    <row r="6419" spans="8:8" x14ac:dyDescent="0.2">
      <c r="H6419" s="238"/>
    </row>
    <row r="6420" spans="8:8" x14ac:dyDescent="0.2">
      <c r="H6420" s="238"/>
    </row>
    <row r="6421" spans="8:8" x14ac:dyDescent="0.2">
      <c r="H6421" s="238"/>
    </row>
    <row r="6422" spans="8:8" x14ac:dyDescent="0.2">
      <c r="H6422" s="238"/>
    </row>
    <row r="6423" spans="8:8" x14ac:dyDescent="0.2">
      <c r="H6423" s="238"/>
    </row>
    <row r="6424" spans="8:8" x14ac:dyDescent="0.2">
      <c r="H6424" s="238"/>
    </row>
    <row r="6425" spans="8:8" x14ac:dyDescent="0.2">
      <c r="H6425" s="238"/>
    </row>
    <row r="6426" spans="8:8" x14ac:dyDescent="0.2">
      <c r="H6426" s="238"/>
    </row>
    <row r="6427" spans="8:8" x14ac:dyDescent="0.2">
      <c r="H6427" s="238"/>
    </row>
    <row r="6428" spans="8:8" x14ac:dyDescent="0.2">
      <c r="H6428" s="238"/>
    </row>
    <row r="6429" spans="8:8" x14ac:dyDescent="0.2">
      <c r="H6429" s="238"/>
    </row>
    <row r="6430" spans="8:8" x14ac:dyDescent="0.2">
      <c r="H6430" s="238"/>
    </row>
    <row r="6431" spans="8:8" x14ac:dyDescent="0.2">
      <c r="H6431" s="238"/>
    </row>
    <row r="6432" spans="8:8" x14ac:dyDescent="0.2">
      <c r="H6432" s="238"/>
    </row>
    <row r="6433" spans="8:8" x14ac:dyDescent="0.2">
      <c r="H6433" s="238"/>
    </row>
    <row r="6434" spans="8:8" x14ac:dyDescent="0.2">
      <c r="H6434" s="238"/>
    </row>
    <row r="6435" spans="8:8" x14ac:dyDescent="0.2">
      <c r="H6435" s="238"/>
    </row>
    <row r="6436" spans="8:8" x14ac:dyDescent="0.2">
      <c r="H6436" s="238"/>
    </row>
    <row r="6437" spans="8:8" x14ac:dyDescent="0.2">
      <c r="H6437" s="238"/>
    </row>
    <row r="6438" spans="8:8" x14ac:dyDescent="0.2">
      <c r="H6438" s="238"/>
    </row>
    <row r="6439" spans="8:8" x14ac:dyDescent="0.2">
      <c r="H6439" s="238"/>
    </row>
    <row r="6440" spans="8:8" x14ac:dyDescent="0.2">
      <c r="H6440" s="238"/>
    </row>
    <row r="6441" spans="8:8" x14ac:dyDescent="0.2">
      <c r="H6441" s="238"/>
    </row>
    <row r="6442" spans="8:8" x14ac:dyDescent="0.2">
      <c r="H6442" s="238"/>
    </row>
    <row r="6443" spans="8:8" x14ac:dyDescent="0.2">
      <c r="H6443" s="238"/>
    </row>
    <row r="6444" spans="8:8" x14ac:dyDescent="0.2">
      <c r="H6444" s="238"/>
    </row>
    <row r="6445" spans="8:8" x14ac:dyDescent="0.2">
      <c r="H6445" s="238"/>
    </row>
    <row r="6446" spans="8:8" x14ac:dyDescent="0.2">
      <c r="H6446" s="238"/>
    </row>
    <row r="6447" spans="8:8" x14ac:dyDescent="0.2">
      <c r="H6447" s="238"/>
    </row>
    <row r="6448" spans="8:8" x14ac:dyDescent="0.2">
      <c r="H6448" s="238"/>
    </row>
    <row r="6449" spans="8:8" x14ac:dyDescent="0.2">
      <c r="H6449" s="238"/>
    </row>
    <row r="6450" spans="8:8" x14ac:dyDescent="0.2">
      <c r="H6450" s="238"/>
    </row>
    <row r="6451" spans="8:8" x14ac:dyDescent="0.2">
      <c r="H6451" s="238"/>
    </row>
    <row r="6452" spans="8:8" x14ac:dyDescent="0.2">
      <c r="H6452" s="238"/>
    </row>
    <row r="6453" spans="8:8" x14ac:dyDescent="0.2">
      <c r="H6453" s="238"/>
    </row>
    <row r="6454" spans="8:8" x14ac:dyDescent="0.2">
      <c r="H6454" s="238"/>
    </row>
    <row r="6455" spans="8:8" x14ac:dyDescent="0.2">
      <c r="H6455" s="238"/>
    </row>
    <row r="6456" spans="8:8" x14ac:dyDescent="0.2">
      <c r="H6456" s="238"/>
    </row>
    <row r="6457" spans="8:8" x14ac:dyDescent="0.2">
      <c r="H6457" s="238"/>
    </row>
    <row r="6458" spans="8:8" x14ac:dyDescent="0.2">
      <c r="H6458" s="238"/>
    </row>
    <row r="6459" spans="8:8" x14ac:dyDescent="0.2">
      <c r="H6459" s="238"/>
    </row>
    <row r="6460" spans="8:8" x14ac:dyDescent="0.2">
      <c r="H6460" s="238"/>
    </row>
    <row r="6461" spans="8:8" x14ac:dyDescent="0.2">
      <c r="H6461" s="238"/>
    </row>
    <row r="6462" spans="8:8" x14ac:dyDescent="0.2">
      <c r="H6462" s="238"/>
    </row>
    <row r="6463" spans="8:8" x14ac:dyDescent="0.2">
      <c r="H6463" s="238"/>
    </row>
    <row r="6464" spans="8:8" x14ac:dyDescent="0.2">
      <c r="H6464" s="238"/>
    </row>
    <row r="6465" spans="8:8" x14ac:dyDescent="0.2">
      <c r="H6465" s="238"/>
    </row>
    <row r="6466" spans="8:8" x14ac:dyDescent="0.2">
      <c r="H6466" s="238"/>
    </row>
    <row r="6467" spans="8:8" x14ac:dyDescent="0.2">
      <c r="H6467" s="238"/>
    </row>
    <row r="6468" spans="8:8" x14ac:dyDescent="0.2">
      <c r="H6468" s="238"/>
    </row>
    <row r="6469" spans="8:8" x14ac:dyDescent="0.2">
      <c r="H6469" s="238"/>
    </row>
    <row r="6470" spans="8:8" x14ac:dyDescent="0.2">
      <c r="H6470" s="238"/>
    </row>
    <row r="6471" spans="8:8" x14ac:dyDescent="0.2">
      <c r="H6471" s="238"/>
    </row>
    <row r="6472" spans="8:8" x14ac:dyDescent="0.2">
      <c r="H6472" s="238"/>
    </row>
    <row r="6473" spans="8:8" x14ac:dyDescent="0.2">
      <c r="H6473" s="238"/>
    </row>
    <row r="6474" spans="8:8" x14ac:dyDescent="0.2">
      <c r="H6474" s="238"/>
    </row>
    <row r="6475" spans="8:8" x14ac:dyDescent="0.2">
      <c r="H6475" s="238"/>
    </row>
    <row r="6476" spans="8:8" x14ac:dyDescent="0.2">
      <c r="H6476" s="238"/>
    </row>
    <row r="6477" spans="8:8" x14ac:dyDescent="0.2">
      <c r="H6477" s="238"/>
    </row>
    <row r="6478" spans="8:8" x14ac:dyDescent="0.2">
      <c r="H6478" s="238"/>
    </row>
    <row r="6479" spans="8:8" x14ac:dyDescent="0.2">
      <c r="H6479" s="238"/>
    </row>
    <row r="6480" spans="8:8" x14ac:dyDescent="0.2">
      <c r="H6480" s="238"/>
    </row>
    <row r="6481" spans="8:8" x14ac:dyDescent="0.2">
      <c r="H6481" s="238"/>
    </row>
    <row r="6482" spans="8:8" x14ac:dyDescent="0.2">
      <c r="H6482" s="238"/>
    </row>
    <row r="6483" spans="8:8" x14ac:dyDescent="0.2">
      <c r="H6483" s="238"/>
    </row>
    <row r="6484" spans="8:8" x14ac:dyDescent="0.2">
      <c r="H6484" s="238"/>
    </row>
    <row r="6485" spans="8:8" x14ac:dyDescent="0.2">
      <c r="H6485" s="238"/>
    </row>
    <row r="6486" spans="8:8" x14ac:dyDescent="0.2">
      <c r="H6486" s="238"/>
    </row>
    <row r="6487" spans="8:8" x14ac:dyDescent="0.2">
      <c r="H6487" s="238"/>
    </row>
    <row r="6488" spans="8:8" x14ac:dyDescent="0.2">
      <c r="H6488" s="238"/>
    </row>
    <row r="6489" spans="8:8" x14ac:dyDescent="0.2">
      <c r="H6489" s="238"/>
    </row>
    <row r="6490" spans="8:8" x14ac:dyDescent="0.2">
      <c r="H6490" s="238"/>
    </row>
    <row r="6491" spans="8:8" x14ac:dyDescent="0.2">
      <c r="H6491" s="238"/>
    </row>
    <row r="6492" spans="8:8" x14ac:dyDescent="0.2">
      <c r="H6492" s="238"/>
    </row>
    <row r="6493" spans="8:8" x14ac:dyDescent="0.2">
      <c r="H6493" s="238"/>
    </row>
    <row r="6494" spans="8:8" x14ac:dyDescent="0.2">
      <c r="H6494" s="238"/>
    </row>
    <row r="6495" spans="8:8" x14ac:dyDescent="0.2">
      <c r="H6495" s="238"/>
    </row>
    <row r="6496" spans="8:8" x14ac:dyDescent="0.2">
      <c r="H6496" s="238"/>
    </row>
    <row r="6497" spans="8:8" x14ac:dyDescent="0.2">
      <c r="H6497" s="238"/>
    </row>
    <row r="6498" spans="8:8" x14ac:dyDescent="0.2">
      <c r="H6498" s="238"/>
    </row>
    <row r="6499" spans="8:8" x14ac:dyDescent="0.2">
      <c r="H6499" s="238"/>
    </row>
    <row r="6500" spans="8:8" x14ac:dyDescent="0.2">
      <c r="H6500" s="238"/>
    </row>
    <row r="6501" spans="8:8" x14ac:dyDescent="0.2">
      <c r="H6501" s="238"/>
    </row>
    <row r="6502" spans="8:8" x14ac:dyDescent="0.2">
      <c r="H6502" s="238"/>
    </row>
    <row r="6503" spans="8:8" x14ac:dyDescent="0.2">
      <c r="H6503" s="238"/>
    </row>
    <row r="6504" spans="8:8" x14ac:dyDescent="0.2">
      <c r="H6504" s="238"/>
    </row>
    <row r="6505" spans="8:8" x14ac:dyDescent="0.2">
      <c r="H6505" s="238"/>
    </row>
    <row r="6506" spans="8:8" x14ac:dyDescent="0.2">
      <c r="H6506" s="238"/>
    </row>
    <row r="6507" spans="8:8" x14ac:dyDescent="0.2">
      <c r="H6507" s="238"/>
    </row>
    <row r="6508" spans="8:8" x14ac:dyDescent="0.2">
      <c r="H6508" s="238"/>
    </row>
    <row r="6509" spans="8:8" x14ac:dyDescent="0.2">
      <c r="H6509" s="238"/>
    </row>
    <row r="6510" spans="8:8" x14ac:dyDescent="0.2">
      <c r="H6510" s="238"/>
    </row>
    <row r="6511" spans="8:8" x14ac:dyDescent="0.2">
      <c r="H6511" s="238"/>
    </row>
    <row r="6512" spans="8:8" x14ac:dyDescent="0.2">
      <c r="H6512" s="238"/>
    </row>
    <row r="6513" spans="8:8" x14ac:dyDescent="0.2">
      <c r="H6513" s="238"/>
    </row>
    <row r="6514" spans="8:8" x14ac:dyDescent="0.2">
      <c r="H6514" s="238"/>
    </row>
    <row r="6515" spans="8:8" x14ac:dyDescent="0.2">
      <c r="H6515" s="238"/>
    </row>
    <row r="6516" spans="8:8" x14ac:dyDescent="0.2">
      <c r="H6516" s="238"/>
    </row>
    <row r="6517" spans="8:8" x14ac:dyDescent="0.2">
      <c r="H6517" s="238"/>
    </row>
    <row r="6518" spans="8:8" x14ac:dyDescent="0.2">
      <c r="H6518" s="238"/>
    </row>
    <row r="6519" spans="8:8" x14ac:dyDescent="0.2">
      <c r="H6519" s="238"/>
    </row>
    <row r="6520" spans="8:8" x14ac:dyDescent="0.2">
      <c r="H6520" s="238"/>
    </row>
    <row r="6521" spans="8:8" x14ac:dyDescent="0.2">
      <c r="H6521" s="238"/>
    </row>
    <row r="6522" spans="8:8" x14ac:dyDescent="0.2">
      <c r="H6522" s="238"/>
    </row>
    <row r="6523" spans="8:8" x14ac:dyDescent="0.2">
      <c r="H6523" s="238"/>
    </row>
    <row r="6524" spans="8:8" x14ac:dyDescent="0.2">
      <c r="H6524" s="238"/>
    </row>
    <row r="6525" spans="8:8" x14ac:dyDescent="0.2">
      <c r="H6525" s="238"/>
    </row>
    <row r="6526" spans="8:8" x14ac:dyDescent="0.2">
      <c r="H6526" s="238"/>
    </row>
    <row r="6527" spans="8:8" x14ac:dyDescent="0.2">
      <c r="H6527" s="238"/>
    </row>
    <row r="6528" spans="8:8" x14ac:dyDescent="0.2">
      <c r="H6528" s="238"/>
    </row>
    <row r="6529" spans="8:8" x14ac:dyDescent="0.2">
      <c r="H6529" s="238"/>
    </row>
    <row r="6530" spans="8:8" x14ac:dyDescent="0.2">
      <c r="H6530" s="238"/>
    </row>
    <row r="6531" spans="8:8" x14ac:dyDescent="0.2">
      <c r="H6531" s="238"/>
    </row>
    <row r="6532" spans="8:8" x14ac:dyDescent="0.2">
      <c r="H6532" s="238"/>
    </row>
    <row r="6533" spans="8:8" x14ac:dyDescent="0.2">
      <c r="H6533" s="238"/>
    </row>
    <row r="6534" spans="8:8" x14ac:dyDescent="0.2">
      <c r="H6534" s="238"/>
    </row>
    <row r="6535" spans="8:8" x14ac:dyDescent="0.2">
      <c r="H6535" s="238"/>
    </row>
    <row r="6536" spans="8:8" x14ac:dyDescent="0.2">
      <c r="H6536" s="238"/>
    </row>
    <row r="6537" spans="8:8" x14ac:dyDescent="0.2">
      <c r="H6537" s="238"/>
    </row>
    <row r="6538" spans="8:8" x14ac:dyDescent="0.2">
      <c r="H6538" s="238"/>
    </row>
    <row r="6539" spans="8:8" x14ac:dyDescent="0.2">
      <c r="H6539" s="238"/>
    </row>
    <row r="6540" spans="8:8" x14ac:dyDescent="0.2">
      <c r="H6540" s="238"/>
    </row>
    <row r="6541" spans="8:8" x14ac:dyDescent="0.2">
      <c r="H6541" s="238"/>
    </row>
    <row r="6542" spans="8:8" x14ac:dyDescent="0.2">
      <c r="H6542" s="238"/>
    </row>
    <row r="6543" spans="8:8" x14ac:dyDescent="0.2">
      <c r="H6543" s="238"/>
    </row>
    <row r="6544" spans="8:8" x14ac:dyDescent="0.2">
      <c r="H6544" s="238"/>
    </row>
    <row r="6545" spans="8:8" x14ac:dyDescent="0.2">
      <c r="H6545" s="238"/>
    </row>
    <row r="6546" spans="8:8" x14ac:dyDescent="0.2">
      <c r="H6546" s="238"/>
    </row>
    <row r="6547" spans="8:8" x14ac:dyDescent="0.2">
      <c r="H6547" s="238"/>
    </row>
    <row r="6548" spans="8:8" x14ac:dyDescent="0.2">
      <c r="H6548" s="238"/>
    </row>
    <row r="6549" spans="8:8" x14ac:dyDescent="0.2">
      <c r="H6549" s="238"/>
    </row>
    <row r="6550" spans="8:8" x14ac:dyDescent="0.2">
      <c r="H6550" s="238"/>
    </row>
    <row r="6551" spans="8:8" x14ac:dyDescent="0.2">
      <c r="H6551" s="238"/>
    </row>
    <row r="6552" spans="8:8" x14ac:dyDescent="0.2">
      <c r="H6552" s="238"/>
    </row>
    <row r="6553" spans="8:8" x14ac:dyDescent="0.2">
      <c r="H6553" s="238"/>
    </row>
    <row r="6554" spans="8:8" x14ac:dyDescent="0.2">
      <c r="H6554" s="238"/>
    </row>
    <row r="6555" spans="8:8" x14ac:dyDescent="0.2">
      <c r="H6555" s="238"/>
    </row>
    <row r="6556" spans="8:8" x14ac:dyDescent="0.2">
      <c r="H6556" s="238"/>
    </row>
    <row r="6557" spans="8:8" x14ac:dyDescent="0.2">
      <c r="H6557" s="238"/>
    </row>
    <row r="6558" spans="8:8" x14ac:dyDescent="0.2">
      <c r="H6558" s="238"/>
    </row>
    <row r="6559" spans="8:8" x14ac:dyDescent="0.2">
      <c r="H6559" s="238"/>
    </row>
    <row r="6560" spans="8:8" x14ac:dyDescent="0.2">
      <c r="H6560" s="238"/>
    </row>
    <row r="6561" spans="8:8" x14ac:dyDescent="0.2">
      <c r="H6561" s="238"/>
    </row>
    <row r="6562" spans="8:8" x14ac:dyDescent="0.2">
      <c r="H6562" s="238"/>
    </row>
    <row r="6563" spans="8:8" x14ac:dyDescent="0.2">
      <c r="H6563" s="238"/>
    </row>
    <row r="6564" spans="8:8" x14ac:dyDescent="0.2">
      <c r="H6564" s="238"/>
    </row>
    <row r="6565" spans="8:8" x14ac:dyDescent="0.2">
      <c r="H6565" s="238"/>
    </row>
    <row r="6566" spans="8:8" x14ac:dyDescent="0.2">
      <c r="H6566" s="238"/>
    </row>
    <row r="6567" spans="8:8" x14ac:dyDescent="0.2">
      <c r="H6567" s="238"/>
    </row>
    <row r="6568" spans="8:8" x14ac:dyDescent="0.2">
      <c r="H6568" s="238"/>
    </row>
    <row r="6569" spans="8:8" x14ac:dyDescent="0.2">
      <c r="H6569" s="238"/>
    </row>
    <row r="6570" spans="8:8" x14ac:dyDescent="0.2">
      <c r="H6570" s="238"/>
    </row>
    <row r="6571" spans="8:8" x14ac:dyDescent="0.2">
      <c r="H6571" s="238"/>
    </row>
    <row r="6572" spans="8:8" x14ac:dyDescent="0.2">
      <c r="H6572" s="238"/>
    </row>
    <row r="6573" spans="8:8" x14ac:dyDescent="0.2">
      <c r="H6573" s="238"/>
    </row>
    <row r="6574" spans="8:8" x14ac:dyDescent="0.2">
      <c r="H6574" s="238"/>
    </row>
    <row r="6575" spans="8:8" x14ac:dyDescent="0.2">
      <c r="H6575" s="238"/>
    </row>
    <row r="6576" spans="8:8" x14ac:dyDescent="0.2">
      <c r="H6576" s="238"/>
    </row>
    <row r="6577" spans="8:8" x14ac:dyDescent="0.2">
      <c r="H6577" s="238"/>
    </row>
    <row r="6578" spans="8:8" x14ac:dyDescent="0.2">
      <c r="H6578" s="238"/>
    </row>
    <row r="6579" spans="8:8" x14ac:dyDescent="0.2">
      <c r="H6579" s="238"/>
    </row>
    <row r="6580" spans="8:8" x14ac:dyDescent="0.2">
      <c r="H6580" s="238"/>
    </row>
    <row r="6581" spans="8:8" x14ac:dyDescent="0.2">
      <c r="H6581" s="238"/>
    </row>
    <row r="6582" spans="8:8" x14ac:dyDescent="0.2">
      <c r="H6582" s="238"/>
    </row>
    <row r="6583" spans="8:8" x14ac:dyDescent="0.2">
      <c r="H6583" s="238"/>
    </row>
    <row r="6584" spans="8:8" x14ac:dyDescent="0.2">
      <c r="H6584" s="238"/>
    </row>
    <row r="6585" spans="8:8" x14ac:dyDescent="0.2">
      <c r="H6585" s="238"/>
    </row>
    <row r="6586" spans="8:8" x14ac:dyDescent="0.2">
      <c r="H6586" s="238"/>
    </row>
    <row r="6587" spans="8:8" x14ac:dyDescent="0.2">
      <c r="H6587" s="238"/>
    </row>
    <row r="6588" spans="8:8" x14ac:dyDescent="0.2">
      <c r="H6588" s="238"/>
    </row>
    <row r="6589" spans="8:8" x14ac:dyDescent="0.2">
      <c r="H6589" s="238"/>
    </row>
    <row r="6590" spans="8:8" x14ac:dyDescent="0.2">
      <c r="H6590" s="238"/>
    </row>
    <row r="6591" spans="8:8" x14ac:dyDescent="0.2">
      <c r="H6591" s="238"/>
    </row>
    <row r="6592" spans="8:8" x14ac:dyDescent="0.2">
      <c r="H6592" s="238"/>
    </row>
    <row r="6593" spans="8:8" x14ac:dyDescent="0.2">
      <c r="H6593" s="238"/>
    </row>
    <row r="6594" spans="8:8" x14ac:dyDescent="0.2">
      <c r="H6594" s="238"/>
    </row>
    <row r="6595" spans="8:8" x14ac:dyDescent="0.2">
      <c r="H6595" s="238"/>
    </row>
    <row r="6596" spans="8:8" x14ac:dyDescent="0.2">
      <c r="H6596" s="238"/>
    </row>
    <row r="6597" spans="8:8" x14ac:dyDescent="0.2">
      <c r="H6597" s="238"/>
    </row>
    <row r="6598" spans="8:8" x14ac:dyDescent="0.2">
      <c r="H6598" s="238"/>
    </row>
    <row r="6599" spans="8:8" x14ac:dyDescent="0.2">
      <c r="H6599" s="238"/>
    </row>
    <row r="6600" spans="8:8" x14ac:dyDescent="0.2">
      <c r="H6600" s="238"/>
    </row>
    <row r="6601" spans="8:8" x14ac:dyDescent="0.2">
      <c r="H6601" s="238"/>
    </row>
    <row r="6602" spans="8:8" x14ac:dyDescent="0.2">
      <c r="H6602" s="238"/>
    </row>
    <row r="6603" spans="8:8" x14ac:dyDescent="0.2">
      <c r="H6603" s="238"/>
    </row>
    <row r="6604" spans="8:8" x14ac:dyDescent="0.2">
      <c r="H6604" s="238"/>
    </row>
    <row r="6605" spans="8:8" x14ac:dyDescent="0.2">
      <c r="H6605" s="238"/>
    </row>
    <row r="6606" spans="8:8" x14ac:dyDescent="0.2">
      <c r="H6606" s="238"/>
    </row>
    <row r="6607" spans="8:8" x14ac:dyDescent="0.2">
      <c r="H6607" s="238"/>
    </row>
    <row r="6608" spans="8:8" x14ac:dyDescent="0.2">
      <c r="H6608" s="238"/>
    </row>
    <row r="6609" spans="8:8" x14ac:dyDescent="0.2">
      <c r="H6609" s="238"/>
    </row>
    <row r="6610" spans="8:8" x14ac:dyDescent="0.2">
      <c r="H6610" s="238"/>
    </row>
    <row r="6611" spans="8:8" x14ac:dyDescent="0.2">
      <c r="H6611" s="238"/>
    </row>
    <row r="6612" spans="8:8" x14ac:dyDescent="0.2">
      <c r="H6612" s="238"/>
    </row>
    <row r="6613" spans="8:8" x14ac:dyDescent="0.2">
      <c r="H6613" s="238"/>
    </row>
    <row r="6614" spans="8:8" x14ac:dyDescent="0.2">
      <c r="H6614" s="238"/>
    </row>
    <row r="6615" spans="8:8" x14ac:dyDescent="0.2">
      <c r="H6615" s="238"/>
    </row>
    <row r="6616" spans="8:8" x14ac:dyDescent="0.2">
      <c r="H6616" s="238"/>
    </row>
    <row r="6617" spans="8:8" x14ac:dyDescent="0.2">
      <c r="H6617" s="238"/>
    </row>
    <row r="6618" spans="8:8" x14ac:dyDescent="0.2">
      <c r="H6618" s="238"/>
    </row>
    <row r="6619" spans="8:8" x14ac:dyDescent="0.2">
      <c r="H6619" s="238"/>
    </row>
    <row r="6620" spans="8:8" x14ac:dyDescent="0.2">
      <c r="H6620" s="238"/>
    </row>
    <row r="6621" spans="8:8" x14ac:dyDescent="0.2">
      <c r="H6621" s="238"/>
    </row>
    <row r="6622" spans="8:8" x14ac:dyDescent="0.2">
      <c r="H6622" s="238"/>
    </row>
    <row r="6623" spans="8:8" x14ac:dyDescent="0.2">
      <c r="H6623" s="238"/>
    </row>
    <row r="6624" spans="8:8" x14ac:dyDescent="0.2">
      <c r="H6624" s="238"/>
    </row>
    <row r="6625" spans="8:8" x14ac:dyDescent="0.2">
      <c r="H6625" s="238"/>
    </row>
    <row r="6626" spans="8:8" x14ac:dyDescent="0.2">
      <c r="H6626" s="238"/>
    </row>
    <row r="6627" spans="8:8" x14ac:dyDescent="0.2">
      <c r="H6627" s="238"/>
    </row>
    <row r="6628" spans="8:8" x14ac:dyDescent="0.2">
      <c r="H6628" s="238"/>
    </row>
    <row r="6629" spans="8:8" x14ac:dyDescent="0.2">
      <c r="H6629" s="238"/>
    </row>
    <row r="6630" spans="8:8" x14ac:dyDescent="0.2">
      <c r="H6630" s="238"/>
    </row>
    <row r="6631" spans="8:8" x14ac:dyDescent="0.2">
      <c r="H6631" s="238"/>
    </row>
    <row r="6632" spans="8:8" x14ac:dyDescent="0.2">
      <c r="H6632" s="238"/>
    </row>
    <row r="6633" spans="8:8" x14ac:dyDescent="0.2">
      <c r="H6633" s="238"/>
    </row>
    <row r="6634" spans="8:8" x14ac:dyDescent="0.2">
      <c r="H6634" s="238"/>
    </row>
    <row r="6635" spans="8:8" x14ac:dyDescent="0.2">
      <c r="H6635" s="238"/>
    </row>
    <row r="6636" spans="8:8" x14ac:dyDescent="0.2">
      <c r="H6636" s="238"/>
    </row>
    <row r="6637" spans="8:8" x14ac:dyDescent="0.2">
      <c r="H6637" s="238"/>
    </row>
    <row r="6638" spans="8:8" x14ac:dyDescent="0.2">
      <c r="H6638" s="238"/>
    </row>
    <row r="6639" spans="8:8" x14ac:dyDescent="0.2">
      <c r="H6639" s="238"/>
    </row>
    <row r="6640" spans="8:8" x14ac:dyDescent="0.2">
      <c r="H6640" s="238"/>
    </row>
    <row r="6641" spans="8:8" x14ac:dyDescent="0.2">
      <c r="H6641" s="238"/>
    </row>
    <row r="6642" spans="8:8" x14ac:dyDescent="0.2">
      <c r="H6642" s="238"/>
    </row>
    <row r="6643" spans="8:8" x14ac:dyDescent="0.2">
      <c r="H6643" s="238"/>
    </row>
    <row r="6644" spans="8:8" x14ac:dyDescent="0.2">
      <c r="H6644" s="238"/>
    </row>
    <row r="6645" spans="8:8" x14ac:dyDescent="0.2">
      <c r="H6645" s="238"/>
    </row>
    <row r="6646" spans="8:8" x14ac:dyDescent="0.2">
      <c r="H6646" s="238"/>
    </row>
    <row r="6647" spans="8:8" x14ac:dyDescent="0.2">
      <c r="H6647" s="238"/>
    </row>
    <row r="6648" spans="8:8" x14ac:dyDescent="0.2">
      <c r="H6648" s="238"/>
    </row>
    <row r="6649" spans="8:8" x14ac:dyDescent="0.2">
      <c r="H6649" s="238"/>
    </row>
    <row r="6650" spans="8:8" x14ac:dyDescent="0.2">
      <c r="H6650" s="238"/>
    </row>
    <row r="6651" spans="8:8" x14ac:dyDescent="0.2">
      <c r="H6651" s="238"/>
    </row>
    <row r="6652" spans="8:8" x14ac:dyDescent="0.2">
      <c r="H6652" s="238"/>
    </row>
    <row r="6653" spans="8:8" x14ac:dyDescent="0.2">
      <c r="H6653" s="238"/>
    </row>
    <row r="6654" spans="8:8" x14ac:dyDescent="0.2">
      <c r="H6654" s="238"/>
    </row>
    <row r="6655" spans="8:8" x14ac:dyDescent="0.2">
      <c r="H6655" s="238"/>
    </row>
    <row r="6656" spans="8:8" x14ac:dyDescent="0.2">
      <c r="H6656" s="238"/>
    </row>
    <row r="6657" spans="8:8" x14ac:dyDescent="0.2">
      <c r="H6657" s="238"/>
    </row>
    <row r="6658" spans="8:8" x14ac:dyDescent="0.2">
      <c r="H6658" s="238"/>
    </row>
    <row r="6659" spans="8:8" x14ac:dyDescent="0.2">
      <c r="H6659" s="238"/>
    </row>
    <row r="6660" spans="8:8" x14ac:dyDescent="0.2">
      <c r="H6660" s="238"/>
    </row>
    <row r="6661" spans="8:8" x14ac:dyDescent="0.2">
      <c r="H6661" s="238"/>
    </row>
    <row r="6662" spans="8:8" x14ac:dyDescent="0.2">
      <c r="H6662" s="238"/>
    </row>
    <row r="6663" spans="8:8" x14ac:dyDescent="0.2">
      <c r="H6663" s="238"/>
    </row>
    <row r="6664" spans="8:8" x14ac:dyDescent="0.2">
      <c r="H6664" s="238"/>
    </row>
    <row r="6665" spans="8:8" x14ac:dyDescent="0.2">
      <c r="H6665" s="238"/>
    </row>
    <row r="6666" spans="8:8" x14ac:dyDescent="0.2">
      <c r="H6666" s="238"/>
    </row>
    <row r="6667" spans="8:8" x14ac:dyDescent="0.2">
      <c r="H6667" s="238"/>
    </row>
    <row r="6668" spans="8:8" x14ac:dyDescent="0.2">
      <c r="H6668" s="238"/>
    </row>
    <row r="6669" spans="8:8" x14ac:dyDescent="0.2">
      <c r="H6669" s="238"/>
    </row>
    <row r="6670" spans="8:8" x14ac:dyDescent="0.2">
      <c r="H6670" s="238"/>
    </row>
    <row r="6671" spans="8:8" x14ac:dyDescent="0.2">
      <c r="H6671" s="238"/>
    </row>
    <row r="6672" spans="8:8" x14ac:dyDescent="0.2">
      <c r="H6672" s="238"/>
    </row>
    <row r="6673" spans="8:8" x14ac:dyDescent="0.2">
      <c r="H6673" s="238"/>
    </row>
    <row r="6674" spans="8:8" x14ac:dyDescent="0.2">
      <c r="H6674" s="238"/>
    </row>
    <row r="6675" spans="8:8" x14ac:dyDescent="0.2">
      <c r="H6675" s="238"/>
    </row>
    <row r="6676" spans="8:8" x14ac:dyDescent="0.2">
      <c r="H6676" s="238"/>
    </row>
    <row r="6677" spans="8:8" x14ac:dyDescent="0.2">
      <c r="H6677" s="238"/>
    </row>
    <row r="6678" spans="8:8" x14ac:dyDescent="0.2">
      <c r="H6678" s="238"/>
    </row>
    <row r="6679" spans="8:8" x14ac:dyDescent="0.2">
      <c r="H6679" s="238"/>
    </row>
    <row r="6680" spans="8:8" x14ac:dyDescent="0.2">
      <c r="H6680" s="238"/>
    </row>
    <row r="6681" spans="8:8" x14ac:dyDescent="0.2">
      <c r="H6681" s="238"/>
    </row>
    <row r="6682" spans="8:8" x14ac:dyDescent="0.2">
      <c r="H6682" s="238"/>
    </row>
    <row r="6683" spans="8:8" x14ac:dyDescent="0.2">
      <c r="H6683" s="238"/>
    </row>
    <row r="6684" spans="8:8" x14ac:dyDescent="0.2">
      <c r="H6684" s="238"/>
    </row>
    <row r="6685" spans="8:8" x14ac:dyDescent="0.2">
      <c r="H6685" s="238"/>
    </row>
    <row r="6686" spans="8:8" x14ac:dyDescent="0.2">
      <c r="H6686" s="238"/>
    </row>
    <row r="6687" spans="8:8" x14ac:dyDescent="0.2">
      <c r="H6687" s="238"/>
    </row>
    <row r="6688" spans="8:8" x14ac:dyDescent="0.2">
      <c r="H6688" s="238"/>
    </row>
    <row r="6689" spans="8:8" x14ac:dyDescent="0.2">
      <c r="H6689" s="238"/>
    </row>
    <row r="6690" spans="8:8" x14ac:dyDescent="0.2">
      <c r="H6690" s="238"/>
    </row>
    <row r="6691" spans="8:8" x14ac:dyDescent="0.2">
      <c r="H6691" s="238"/>
    </row>
    <row r="6692" spans="8:8" x14ac:dyDescent="0.2">
      <c r="H6692" s="238"/>
    </row>
    <row r="6693" spans="8:8" x14ac:dyDescent="0.2">
      <c r="H6693" s="238"/>
    </row>
    <row r="6694" spans="8:8" x14ac:dyDescent="0.2">
      <c r="H6694" s="238"/>
    </row>
    <row r="6695" spans="8:8" x14ac:dyDescent="0.2">
      <c r="H6695" s="238"/>
    </row>
    <row r="6696" spans="8:8" x14ac:dyDescent="0.2">
      <c r="H6696" s="238"/>
    </row>
    <row r="6697" spans="8:8" x14ac:dyDescent="0.2">
      <c r="H6697" s="238"/>
    </row>
    <row r="6698" spans="8:8" x14ac:dyDescent="0.2">
      <c r="H6698" s="238"/>
    </row>
    <row r="6699" spans="8:8" x14ac:dyDescent="0.2">
      <c r="H6699" s="238"/>
    </row>
    <row r="6700" spans="8:8" x14ac:dyDescent="0.2">
      <c r="H6700" s="238"/>
    </row>
    <row r="6701" spans="8:8" x14ac:dyDescent="0.2">
      <c r="H6701" s="238"/>
    </row>
    <row r="6702" spans="8:8" x14ac:dyDescent="0.2">
      <c r="H6702" s="238"/>
    </row>
    <row r="6703" spans="8:8" x14ac:dyDescent="0.2">
      <c r="H6703" s="238"/>
    </row>
    <row r="6704" spans="8:8" x14ac:dyDescent="0.2">
      <c r="H6704" s="238"/>
    </row>
    <row r="6705" spans="8:8" x14ac:dyDescent="0.2">
      <c r="H6705" s="238"/>
    </row>
    <row r="6706" spans="8:8" x14ac:dyDescent="0.2">
      <c r="H6706" s="238"/>
    </row>
    <row r="6707" spans="8:8" x14ac:dyDescent="0.2">
      <c r="H6707" s="238"/>
    </row>
    <row r="6708" spans="8:8" x14ac:dyDescent="0.2">
      <c r="H6708" s="238"/>
    </row>
    <row r="6709" spans="8:8" x14ac:dyDescent="0.2">
      <c r="H6709" s="238"/>
    </row>
    <row r="6710" spans="8:8" x14ac:dyDescent="0.2">
      <c r="H6710" s="238"/>
    </row>
    <row r="6711" spans="8:8" x14ac:dyDescent="0.2">
      <c r="H6711" s="238"/>
    </row>
    <row r="6712" spans="8:8" x14ac:dyDescent="0.2">
      <c r="H6712" s="238"/>
    </row>
    <row r="6713" spans="8:8" x14ac:dyDescent="0.2">
      <c r="H6713" s="238"/>
    </row>
    <row r="6714" spans="8:8" x14ac:dyDescent="0.2">
      <c r="H6714" s="238"/>
    </row>
    <row r="6715" spans="8:8" x14ac:dyDescent="0.2">
      <c r="H6715" s="238"/>
    </row>
    <row r="6716" spans="8:8" x14ac:dyDescent="0.2">
      <c r="H6716" s="238"/>
    </row>
    <row r="6717" spans="8:8" x14ac:dyDescent="0.2">
      <c r="H6717" s="238"/>
    </row>
    <row r="6718" spans="8:8" x14ac:dyDescent="0.2">
      <c r="H6718" s="238"/>
    </row>
    <row r="6719" spans="8:8" x14ac:dyDescent="0.2">
      <c r="H6719" s="238"/>
    </row>
    <row r="6720" spans="8:8" x14ac:dyDescent="0.2">
      <c r="H6720" s="238"/>
    </row>
    <row r="6721" spans="8:8" x14ac:dyDescent="0.2">
      <c r="H6721" s="238"/>
    </row>
    <row r="6722" spans="8:8" x14ac:dyDescent="0.2">
      <c r="H6722" s="238"/>
    </row>
    <row r="6723" spans="8:8" x14ac:dyDescent="0.2">
      <c r="H6723" s="238"/>
    </row>
    <row r="6724" spans="8:8" x14ac:dyDescent="0.2">
      <c r="H6724" s="238"/>
    </row>
    <row r="6725" spans="8:8" x14ac:dyDescent="0.2">
      <c r="H6725" s="238"/>
    </row>
    <row r="6726" spans="8:8" x14ac:dyDescent="0.2">
      <c r="H6726" s="238"/>
    </row>
    <row r="6727" spans="8:8" x14ac:dyDescent="0.2">
      <c r="H6727" s="238"/>
    </row>
    <row r="6728" spans="8:8" x14ac:dyDescent="0.2">
      <c r="H6728" s="238"/>
    </row>
    <row r="6729" spans="8:8" x14ac:dyDescent="0.2">
      <c r="H6729" s="238"/>
    </row>
    <row r="6730" spans="8:8" x14ac:dyDescent="0.2">
      <c r="H6730" s="238"/>
    </row>
    <row r="6731" spans="8:8" x14ac:dyDescent="0.2">
      <c r="H6731" s="238"/>
    </row>
    <row r="6732" spans="8:8" x14ac:dyDescent="0.2">
      <c r="H6732" s="238"/>
    </row>
    <row r="6733" spans="8:8" x14ac:dyDescent="0.2">
      <c r="H6733" s="238"/>
    </row>
    <row r="6734" spans="8:8" x14ac:dyDescent="0.2">
      <c r="H6734" s="238"/>
    </row>
    <row r="6735" spans="8:8" x14ac:dyDescent="0.2">
      <c r="H6735" s="238"/>
    </row>
    <row r="6736" spans="8:8" x14ac:dyDescent="0.2">
      <c r="H6736" s="238"/>
    </row>
    <row r="6737" spans="8:8" x14ac:dyDescent="0.2">
      <c r="H6737" s="238"/>
    </row>
    <row r="6738" spans="8:8" x14ac:dyDescent="0.2">
      <c r="H6738" s="238"/>
    </row>
    <row r="6739" spans="8:8" x14ac:dyDescent="0.2">
      <c r="H6739" s="238"/>
    </row>
    <row r="6740" spans="8:8" x14ac:dyDescent="0.2">
      <c r="H6740" s="238"/>
    </row>
    <row r="6741" spans="8:8" x14ac:dyDescent="0.2">
      <c r="H6741" s="238"/>
    </row>
    <row r="6742" spans="8:8" x14ac:dyDescent="0.2">
      <c r="H6742" s="238"/>
    </row>
    <row r="6743" spans="8:8" x14ac:dyDescent="0.2">
      <c r="H6743" s="238"/>
    </row>
    <row r="6744" spans="8:8" x14ac:dyDescent="0.2">
      <c r="H6744" s="238"/>
    </row>
    <row r="6745" spans="8:8" x14ac:dyDescent="0.2">
      <c r="H6745" s="238"/>
    </row>
    <row r="6746" spans="8:8" x14ac:dyDescent="0.2">
      <c r="H6746" s="238"/>
    </row>
    <row r="6747" spans="8:8" x14ac:dyDescent="0.2">
      <c r="H6747" s="238"/>
    </row>
    <row r="6748" spans="8:8" x14ac:dyDescent="0.2">
      <c r="H6748" s="238"/>
    </row>
    <row r="6749" spans="8:8" x14ac:dyDescent="0.2">
      <c r="H6749" s="238"/>
    </row>
    <row r="6750" spans="8:8" x14ac:dyDescent="0.2">
      <c r="H6750" s="238"/>
    </row>
    <row r="6751" spans="8:8" x14ac:dyDescent="0.2">
      <c r="H6751" s="238"/>
    </row>
    <row r="6752" spans="8:8" x14ac:dyDescent="0.2">
      <c r="H6752" s="238"/>
    </row>
    <row r="6753" spans="8:8" x14ac:dyDescent="0.2">
      <c r="H6753" s="238"/>
    </row>
    <row r="6754" spans="8:8" x14ac:dyDescent="0.2">
      <c r="H6754" s="238"/>
    </row>
    <row r="6755" spans="8:8" x14ac:dyDescent="0.2">
      <c r="H6755" s="238"/>
    </row>
    <row r="6756" spans="8:8" x14ac:dyDescent="0.2">
      <c r="H6756" s="238"/>
    </row>
    <row r="6757" spans="8:8" x14ac:dyDescent="0.2">
      <c r="H6757" s="238"/>
    </row>
    <row r="6758" spans="8:8" x14ac:dyDescent="0.2">
      <c r="H6758" s="238"/>
    </row>
    <row r="6759" spans="8:8" x14ac:dyDescent="0.2">
      <c r="H6759" s="238"/>
    </row>
    <row r="6760" spans="8:8" x14ac:dyDescent="0.2">
      <c r="H6760" s="238"/>
    </row>
    <row r="6761" spans="8:8" x14ac:dyDescent="0.2">
      <c r="H6761" s="238"/>
    </row>
    <row r="6762" spans="8:8" x14ac:dyDescent="0.2">
      <c r="H6762" s="238"/>
    </row>
    <row r="6763" spans="8:8" x14ac:dyDescent="0.2">
      <c r="H6763" s="238"/>
    </row>
    <row r="6764" spans="8:8" x14ac:dyDescent="0.2">
      <c r="H6764" s="238"/>
    </row>
    <row r="6765" spans="8:8" x14ac:dyDescent="0.2">
      <c r="H6765" s="238"/>
    </row>
    <row r="6766" spans="8:8" x14ac:dyDescent="0.2">
      <c r="H6766" s="238"/>
    </row>
    <row r="6767" spans="8:8" x14ac:dyDescent="0.2">
      <c r="H6767" s="238"/>
    </row>
    <row r="6768" spans="8:8" x14ac:dyDescent="0.2">
      <c r="H6768" s="238"/>
    </row>
    <row r="6769" spans="8:8" x14ac:dyDescent="0.2">
      <c r="H6769" s="238"/>
    </row>
    <row r="6770" spans="8:8" x14ac:dyDescent="0.2">
      <c r="H6770" s="238"/>
    </row>
    <row r="6771" spans="8:8" x14ac:dyDescent="0.2">
      <c r="H6771" s="238"/>
    </row>
    <row r="6772" spans="8:8" x14ac:dyDescent="0.2">
      <c r="H6772" s="238"/>
    </row>
    <row r="6773" spans="8:8" x14ac:dyDescent="0.2">
      <c r="H6773" s="238"/>
    </row>
    <row r="6774" spans="8:8" x14ac:dyDescent="0.2">
      <c r="H6774" s="238"/>
    </row>
    <row r="6775" spans="8:8" x14ac:dyDescent="0.2">
      <c r="H6775" s="238"/>
    </row>
    <row r="6776" spans="8:8" x14ac:dyDescent="0.2">
      <c r="H6776" s="238"/>
    </row>
    <row r="6777" spans="8:8" x14ac:dyDescent="0.2">
      <c r="H6777" s="238"/>
    </row>
    <row r="6778" spans="8:8" x14ac:dyDescent="0.2">
      <c r="H6778" s="238"/>
    </row>
    <row r="6779" spans="8:8" x14ac:dyDescent="0.2">
      <c r="H6779" s="238"/>
    </row>
    <row r="6780" spans="8:8" x14ac:dyDescent="0.2">
      <c r="H6780" s="238"/>
    </row>
    <row r="6781" spans="8:8" x14ac:dyDescent="0.2">
      <c r="H6781" s="238"/>
    </row>
    <row r="6782" spans="8:8" x14ac:dyDescent="0.2">
      <c r="H6782" s="238"/>
    </row>
    <row r="6783" spans="8:8" x14ac:dyDescent="0.2">
      <c r="H6783" s="238"/>
    </row>
    <row r="6784" spans="8:8" x14ac:dyDescent="0.2">
      <c r="H6784" s="238"/>
    </row>
    <row r="6785" spans="8:8" x14ac:dyDescent="0.2">
      <c r="H6785" s="238"/>
    </row>
    <row r="6786" spans="8:8" x14ac:dyDescent="0.2">
      <c r="H6786" s="238"/>
    </row>
    <row r="6787" spans="8:8" x14ac:dyDescent="0.2">
      <c r="H6787" s="238"/>
    </row>
    <row r="6788" spans="8:8" x14ac:dyDescent="0.2">
      <c r="H6788" s="238"/>
    </row>
    <row r="6789" spans="8:8" x14ac:dyDescent="0.2">
      <c r="H6789" s="238"/>
    </row>
    <row r="6790" spans="8:8" x14ac:dyDescent="0.2">
      <c r="H6790" s="238"/>
    </row>
    <row r="6791" spans="8:8" x14ac:dyDescent="0.2">
      <c r="H6791" s="238"/>
    </row>
    <row r="6792" spans="8:8" x14ac:dyDescent="0.2">
      <c r="H6792" s="238"/>
    </row>
    <row r="6793" spans="8:8" x14ac:dyDescent="0.2">
      <c r="H6793" s="238"/>
    </row>
    <row r="6794" spans="8:8" x14ac:dyDescent="0.2">
      <c r="H6794" s="238"/>
    </row>
    <row r="6795" spans="8:8" x14ac:dyDescent="0.2">
      <c r="H6795" s="238"/>
    </row>
    <row r="6796" spans="8:8" x14ac:dyDescent="0.2">
      <c r="H6796" s="238"/>
    </row>
    <row r="6797" spans="8:8" x14ac:dyDescent="0.2">
      <c r="H6797" s="238"/>
    </row>
    <row r="6798" spans="8:8" x14ac:dyDescent="0.2">
      <c r="H6798" s="238"/>
    </row>
    <row r="6799" spans="8:8" x14ac:dyDescent="0.2">
      <c r="H6799" s="238"/>
    </row>
    <row r="6800" spans="8:8" x14ac:dyDescent="0.2">
      <c r="H6800" s="238"/>
    </row>
    <row r="6801" spans="8:8" x14ac:dyDescent="0.2">
      <c r="H6801" s="238"/>
    </row>
    <row r="6802" spans="8:8" x14ac:dyDescent="0.2">
      <c r="H6802" s="238"/>
    </row>
    <row r="6803" spans="8:8" x14ac:dyDescent="0.2">
      <c r="H6803" s="238"/>
    </row>
    <row r="6804" spans="8:8" x14ac:dyDescent="0.2">
      <c r="H6804" s="238"/>
    </row>
    <row r="6805" spans="8:8" x14ac:dyDescent="0.2">
      <c r="H6805" s="238"/>
    </row>
    <row r="6806" spans="8:8" x14ac:dyDescent="0.2">
      <c r="H6806" s="238"/>
    </row>
    <row r="6807" spans="8:8" x14ac:dyDescent="0.2">
      <c r="H6807" s="238"/>
    </row>
    <row r="6808" spans="8:8" x14ac:dyDescent="0.2">
      <c r="H6808" s="238"/>
    </row>
    <row r="6809" spans="8:8" x14ac:dyDescent="0.2">
      <c r="H6809" s="238"/>
    </row>
    <row r="6810" spans="8:8" x14ac:dyDescent="0.2">
      <c r="H6810" s="238"/>
    </row>
    <row r="6811" spans="8:8" x14ac:dyDescent="0.2">
      <c r="H6811" s="238"/>
    </row>
    <row r="6812" spans="8:8" x14ac:dyDescent="0.2">
      <c r="H6812" s="238"/>
    </row>
    <row r="6813" spans="8:8" x14ac:dyDescent="0.2">
      <c r="H6813" s="238"/>
    </row>
    <row r="6814" spans="8:8" x14ac:dyDescent="0.2">
      <c r="H6814" s="238"/>
    </row>
    <row r="6815" spans="8:8" x14ac:dyDescent="0.2">
      <c r="H6815" s="238"/>
    </row>
    <row r="6816" spans="8:8" x14ac:dyDescent="0.2">
      <c r="H6816" s="238"/>
    </row>
    <row r="6817" spans="8:8" x14ac:dyDescent="0.2">
      <c r="H6817" s="238"/>
    </row>
    <row r="6818" spans="8:8" x14ac:dyDescent="0.2">
      <c r="H6818" s="238"/>
    </row>
    <row r="6819" spans="8:8" x14ac:dyDescent="0.2">
      <c r="H6819" s="238"/>
    </row>
    <row r="6820" spans="8:8" x14ac:dyDescent="0.2">
      <c r="H6820" s="238"/>
    </row>
    <row r="6821" spans="8:8" x14ac:dyDescent="0.2">
      <c r="H6821" s="238"/>
    </row>
    <row r="6822" spans="8:8" x14ac:dyDescent="0.2">
      <c r="H6822" s="238"/>
    </row>
    <row r="6823" spans="8:8" x14ac:dyDescent="0.2">
      <c r="H6823" s="238"/>
    </row>
    <row r="6824" spans="8:8" x14ac:dyDescent="0.2">
      <c r="H6824" s="238"/>
    </row>
    <row r="6825" spans="8:8" x14ac:dyDescent="0.2">
      <c r="H6825" s="238"/>
    </row>
    <row r="6826" spans="8:8" x14ac:dyDescent="0.2">
      <c r="H6826" s="238"/>
    </row>
    <row r="6827" spans="8:8" x14ac:dyDescent="0.2">
      <c r="H6827" s="238"/>
    </row>
    <row r="6828" spans="8:8" x14ac:dyDescent="0.2">
      <c r="H6828" s="238"/>
    </row>
    <row r="6829" spans="8:8" x14ac:dyDescent="0.2">
      <c r="H6829" s="238"/>
    </row>
    <row r="6830" spans="8:8" x14ac:dyDescent="0.2">
      <c r="H6830" s="238"/>
    </row>
    <row r="6831" spans="8:8" x14ac:dyDescent="0.2">
      <c r="H6831" s="238"/>
    </row>
    <row r="6832" spans="8:8" x14ac:dyDescent="0.2">
      <c r="H6832" s="238"/>
    </row>
    <row r="6833" spans="8:8" x14ac:dyDescent="0.2">
      <c r="H6833" s="238"/>
    </row>
    <row r="6834" spans="8:8" x14ac:dyDescent="0.2">
      <c r="H6834" s="238"/>
    </row>
    <row r="6835" spans="8:8" x14ac:dyDescent="0.2">
      <c r="H6835" s="238"/>
    </row>
    <row r="6836" spans="8:8" x14ac:dyDescent="0.2">
      <c r="H6836" s="238"/>
    </row>
    <row r="6837" spans="8:8" x14ac:dyDescent="0.2">
      <c r="H6837" s="238"/>
    </row>
    <row r="6838" spans="8:8" x14ac:dyDescent="0.2">
      <c r="H6838" s="238"/>
    </row>
    <row r="6839" spans="8:8" x14ac:dyDescent="0.2">
      <c r="H6839" s="238"/>
    </row>
    <row r="6840" spans="8:8" x14ac:dyDescent="0.2">
      <c r="H6840" s="238"/>
    </row>
    <row r="6841" spans="8:8" x14ac:dyDescent="0.2">
      <c r="H6841" s="238"/>
    </row>
    <row r="6842" spans="8:8" x14ac:dyDescent="0.2">
      <c r="H6842" s="238"/>
    </row>
    <row r="6843" spans="8:8" x14ac:dyDescent="0.2">
      <c r="H6843" s="238"/>
    </row>
    <row r="6844" spans="8:8" x14ac:dyDescent="0.2">
      <c r="H6844" s="238"/>
    </row>
    <row r="6845" spans="8:8" x14ac:dyDescent="0.2">
      <c r="H6845" s="238"/>
    </row>
    <row r="6846" spans="8:8" x14ac:dyDescent="0.2">
      <c r="H6846" s="238"/>
    </row>
    <row r="6847" spans="8:8" x14ac:dyDescent="0.2">
      <c r="H6847" s="238"/>
    </row>
    <row r="6848" spans="8:8" x14ac:dyDescent="0.2">
      <c r="H6848" s="238"/>
    </row>
    <row r="6849" spans="8:8" x14ac:dyDescent="0.2">
      <c r="H6849" s="238"/>
    </row>
    <row r="6850" spans="8:8" x14ac:dyDescent="0.2">
      <c r="H6850" s="238"/>
    </row>
    <row r="6851" spans="8:8" x14ac:dyDescent="0.2">
      <c r="H6851" s="238"/>
    </row>
    <row r="6852" spans="8:8" x14ac:dyDescent="0.2">
      <c r="H6852" s="238"/>
    </row>
    <row r="6853" spans="8:8" x14ac:dyDescent="0.2">
      <c r="H6853" s="238"/>
    </row>
    <row r="6854" spans="8:8" x14ac:dyDescent="0.2">
      <c r="H6854" s="238"/>
    </row>
    <row r="6855" spans="8:8" x14ac:dyDescent="0.2">
      <c r="H6855" s="238"/>
    </row>
    <row r="6856" spans="8:8" x14ac:dyDescent="0.2">
      <c r="H6856" s="238"/>
    </row>
    <row r="6857" spans="8:8" x14ac:dyDescent="0.2">
      <c r="H6857" s="238"/>
    </row>
    <row r="6858" spans="8:8" x14ac:dyDescent="0.2">
      <c r="H6858" s="238"/>
    </row>
    <row r="6859" spans="8:8" x14ac:dyDescent="0.2">
      <c r="H6859" s="238"/>
    </row>
    <row r="6860" spans="8:8" x14ac:dyDescent="0.2">
      <c r="H6860" s="238"/>
    </row>
    <row r="6861" spans="8:8" x14ac:dyDescent="0.2">
      <c r="H6861" s="238"/>
    </row>
    <row r="6862" spans="8:8" x14ac:dyDescent="0.2">
      <c r="H6862" s="238"/>
    </row>
    <row r="6863" spans="8:8" x14ac:dyDescent="0.2">
      <c r="H6863" s="238"/>
    </row>
    <row r="6864" spans="8:8" x14ac:dyDescent="0.2">
      <c r="H6864" s="238"/>
    </row>
    <row r="6865" spans="8:8" x14ac:dyDescent="0.2">
      <c r="H6865" s="238"/>
    </row>
    <row r="6866" spans="8:8" x14ac:dyDescent="0.2">
      <c r="H6866" s="238"/>
    </row>
    <row r="6867" spans="8:8" x14ac:dyDescent="0.2">
      <c r="H6867" s="238"/>
    </row>
    <row r="6868" spans="8:8" x14ac:dyDescent="0.2">
      <c r="H6868" s="238"/>
    </row>
    <row r="6869" spans="8:8" x14ac:dyDescent="0.2">
      <c r="H6869" s="238"/>
    </row>
    <row r="6870" spans="8:8" x14ac:dyDescent="0.2">
      <c r="H6870" s="238"/>
    </row>
    <row r="6871" spans="8:8" x14ac:dyDescent="0.2">
      <c r="H6871" s="238"/>
    </row>
    <row r="6872" spans="8:8" x14ac:dyDescent="0.2">
      <c r="H6872" s="238"/>
    </row>
    <row r="6873" spans="8:8" x14ac:dyDescent="0.2">
      <c r="H6873" s="238"/>
    </row>
    <row r="6874" spans="8:8" x14ac:dyDescent="0.2">
      <c r="H6874" s="238"/>
    </row>
    <row r="6875" spans="8:8" x14ac:dyDescent="0.2">
      <c r="H6875" s="238"/>
    </row>
    <row r="6876" spans="8:8" x14ac:dyDescent="0.2">
      <c r="H6876" s="238"/>
    </row>
    <row r="6877" spans="8:8" x14ac:dyDescent="0.2">
      <c r="H6877" s="238"/>
    </row>
    <row r="6878" spans="8:8" x14ac:dyDescent="0.2">
      <c r="H6878" s="238"/>
    </row>
    <row r="6879" spans="8:8" x14ac:dyDescent="0.2">
      <c r="H6879" s="238"/>
    </row>
    <row r="6880" spans="8:8" x14ac:dyDescent="0.2">
      <c r="H6880" s="238"/>
    </row>
    <row r="6881" spans="8:8" x14ac:dyDescent="0.2">
      <c r="H6881" s="238"/>
    </row>
    <row r="6882" spans="8:8" x14ac:dyDescent="0.2">
      <c r="H6882" s="238"/>
    </row>
    <row r="6883" spans="8:8" x14ac:dyDescent="0.2">
      <c r="H6883" s="238"/>
    </row>
    <row r="6884" spans="8:8" x14ac:dyDescent="0.2">
      <c r="H6884" s="238"/>
    </row>
    <row r="6885" spans="8:8" x14ac:dyDescent="0.2">
      <c r="H6885" s="238"/>
    </row>
    <row r="6886" spans="8:8" x14ac:dyDescent="0.2">
      <c r="H6886" s="238"/>
    </row>
    <row r="6887" spans="8:8" x14ac:dyDescent="0.2">
      <c r="H6887" s="238"/>
    </row>
    <row r="6888" spans="8:8" x14ac:dyDescent="0.2">
      <c r="H6888" s="238"/>
    </row>
    <row r="6889" spans="8:8" x14ac:dyDescent="0.2">
      <c r="H6889" s="238"/>
    </row>
    <row r="6890" spans="8:8" x14ac:dyDescent="0.2">
      <c r="H6890" s="238"/>
    </row>
    <row r="6891" spans="8:8" x14ac:dyDescent="0.2">
      <c r="H6891" s="238"/>
    </row>
    <row r="6892" spans="8:8" x14ac:dyDescent="0.2">
      <c r="H6892" s="238"/>
    </row>
    <row r="6893" spans="8:8" x14ac:dyDescent="0.2">
      <c r="H6893" s="238"/>
    </row>
    <row r="6894" spans="8:8" x14ac:dyDescent="0.2">
      <c r="H6894" s="238"/>
    </row>
    <row r="6895" spans="8:8" x14ac:dyDescent="0.2">
      <c r="H6895" s="238"/>
    </row>
    <row r="6896" spans="8:8" x14ac:dyDescent="0.2">
      <c r="H6896" s="238"/>
    </row>
    <row r="6897" spans="8:8" x14ac:dyDescent="0.2">
      <c r="H6897" s="238"/>
    </row>
    <row r="6898" spans="8:8" x14ac:dyDescent="0.2">
      <c r="H6898" s="238"/>
    </row>
    <row r="6899" spans="8:8" x14ac:dyDescent="0.2">
      <c r="H6899" s="238"/>
    </row>
    <row r="6900" spans="8:8" x14ac:dyDescent="0.2">
      <c r="H6900" s="238"/>
    </row>
    <row r="6901" spans="8:8" x14ac:dyDescent="0.2">
      <c r="H6901" s="238"/>
    </row>
    <row r="6902" spans="8:8" x14ac:dyDescent="0.2">
      <c r="H6902" s="238"/>
    </row>
    <row r="6903" spans="8:8" x14ac:dyDescent="0.2">
      <c r="H6903" s="238"/>
    </row>
    <row r="6904" spans="8:8" x14ac:dyDescent="0.2">
      <c r="H6904" s="238"/>
    </row>
    <row r="6905" spans="8:8" x14ac:dyDescent="0.2">
      <c r="H6905" s="238"/>
    </row>
    <row r="6906" spans="8:8" x14ac:dyDescent="0.2">
      <c r="H6906" s="238"/>
    </row>
    <row r="6907" spans="8:8" x14ac:dyDescent="0.2">
      <c r="H6907" s="238"/>
    </row>
    <row r="6908" spans="8:8" x14ac:dyDescent="0.2">
      <c r="H6908" s="238"/>
    </row>
    <row r="6909" spans="8:8" x14ac:dyDescent="0.2">
      <c r="H6909" s="238"/>
    </row>
    <row r="6910" spans="8:8" x14ac:dyDescent="0.2">
      <c r="H6910" s="238"/>
    </row>
    <row r="6911" spans="8:8" x14ac:dyDescent="0.2">
      <c r="H6911" s="238"/>
    </row>
    <row r="6912" spans="8:8" x14ac:dyDescent="0.2">
      <c r="H6912" s="238"/>
    </row>
    <row r="6913" spans="8:8" x14ac:dyDescent="0.2">
      <c r="H6913" s="238"/>
    </row>
    <row r="6914" spans="8:8" x14ac:dyDescent="0.2">
      <c r="H6914" s="238"/>
    </row>
    <row r="6915" spans="8:8" x14ac:dyDescent="0.2">
      <c r="H6915" s="238"/>
    </row>
    <row r="6916" spans="8:8" x14ac:dyDescent="0.2">
      <c r="H6916" s="238"/>
    </row>
    <row r="6917" spans="8:8" x14ac:dyDescent="0.2">
      <c r="H6917" s="238"/>
    </row>
    <row r="6918" spans="8:8" x14ac:dyDescent="0.2">
      <c r="H6918" s="238"/>
    </row>
    <row r="6919" spans="8:8" x14ac:dyDescent="0.2">
      <c r="H6919" s="238"/>
    </row>
    <row r="6920" spans="8:8" x14ac:dyDescent="0.2">
      <c r="H6920" s="238"/>
    </row>
    <row r="6921" spans="8:8" x14ac:dyDescent="0.2">
      <c r="H6921" s="238"/>
    </row>
    <row r="6922" spans="8:8" x14ac:dyDescent="0.2">
      <c r="H6922" s="238"/>
    </row>
    <row r="6923" spans="8:8" x14ac:dyDescent="0.2">
      <c r="H6923" s="238"/>
    </row>
    <row r="6924" spans="8:8" x14ac:dyDescent="0.2">
      <c r="H6924" s="238"/>
    </row>
    <row r="6925" spans="8:8" x14ac:dyDescent="0.2">
      <c r="H6925" s="238"/>
    </row>
    <row r="6926" spans="8:8" x14ac:dyDescent="0.2">
      <c r="H6926" s="238"/>
    </row>
    <row r="6927" spans="8:8" x14ac:dyDescent="0.2">
      <c r="H6927" s="238"/>
    </row>
    <row r="6928" spans="8:8" x14ac:dyDescent="0.2">
      <c r="H6928" s="238"/>
    </row>
    <row r="6929" spans="8:8" x14ac:dyDescent="0.2">
      <c r="H6929" s="238"/>
    </row>
    <row r="6930" spans="8:8" x14ac:dyDescent="0.2">
      <c r="H6930" s="238"/>
    </row>
    <row r="6931" spans="8:8" x14ac:dyDescent="0.2">
      <c r="H6931" s="238"/>
    </row>
    <row r="6932" spans="8:8" x14ac:dyDescent="0.2">
      <c r="H6932" s="238"/>
    </row>
    <row r="6933" spans="8:8" x14ac:dyDescent="0.2">
      <c r="H6933" s="238"/>
    </row>
    <row r="6934" spans="8:8" x14ac:dyDescent="0.2">
      <c r="H6934" s="238"/>
    </row>
    <row r="6935" spans="8:8" x14ac:dyDescent="0.2">
      <c r="H6935" s="238"/>
    </row>
    <row r="6936" spans="8:8" x14ac:dyDescent="0.2">
      <c r="H6936" s="238"/>
    </row>
    <row r="6937" spans="8:8" x14ac:dyDescent="0.2">
      <c r="H6937" s="238"/>
    </row>
    <row r="6938" spans="8:8" x14ac:dyDescent="0.2">
      <c r="H6938" s="238"/>
    </row>
    <row r="6939" spans="8:8" x14ac:dyDescent="0.2">
      <c r="H6939" s="238"/>
    </row>
    <row r="6940" spans="8:8" x14ac:dyDescent="0.2">
      <c r="H6940" s="238"/>
    </row>
    <row r="6941" spans="8:8" x14ac:dyDescent="0.2">
      <c r="H6941" s="238"/>
    </row>
    <row r="6942" spans="8:8" x14ac:dyDescent="0.2">
      <c r="H6942" s="238"/>
    </row>
    <row r="6943" spans="8:8" x14ac:dyDescent="0.2">
      <c r="H6943" s="238"/>
    </row>
    <row r="6944" spans="8:8" x14ac:dyDescent="0.2">
      <c r="H6944" s="238"/>
    </row>
    <row r="6945" spans="8:8" x14ac:dyDescent="0.2">
      <c r="H6945" s="238"/>
    </row>
    <row r="6946" spans="8:8" x14ac:dyDescent="0.2">
      <c r="H6946" s="238"/>
    </row>
    <row r="6947" spans="8:8" x14ac:dyDescent="0.2">
      <c r="H6947" s="238"/>
    </row>
    <row r="6948" spans="8:8" x14ac:dyDescent="0.2">
      <c r="H6948" s="238"/>
    </row>
    <row r="6949" spans="8:8" x14ac:dyDescent="0.2">
      <c r="H6949" s="238"/>
    </row>
    <row r="6950" spans="8:8" x14ac:dyDescent="0.2">
      <c r="H6950" s="238"/>
    </row>
    <row r="6951" spans="8:8" x14ac:dyDescent="0.2">
      <c r="H6951" s="238"/>
    </row>
    <row r="6952" spans="8:8" x14ac:dyDescent="0.2">
      <c r="H6952" s="238"/>
    </row>
    <row r="6953" spans="8:8" x14ac:dyDescent="0.2">
      <c r="H6953" s="238"/>
    </row>
    <row r="6954" spans="8:8" x14ac:dyDescent="0.2">
      <c r="H6954" s="238"/>
    </row>
    <row r="6955" spans="8:8" x14ac:dyDescent="0.2">
      <c r="H6955" s="238"/>
    </row>
    <row r="6956" spans="8:8" x14ac:dyDescent="0.2">
      <c r="H6956" s="238"/>
    </row>
    <row r="6957" spans="8:8" x14ac:dyDescent="0.2">
      <c r="H6957" s="238"/>
    </row>
    <row r="6958" spans="8:8" x14ac:dyDescent="0.2">
      <c r="H6958" s="238"/>
    </row>
    <row r="6959" spans="8:8" x14ac:dyDescent="0.2">
      <c r="H6959" s="238"/>
    </row>
    <row r="6960" spans="8:8" x14ac:dyDescent="0.2">
      <c r="H6960" s="238"/>
    </row>
    <row r="6961" spans="8:8" x14ac:dyDescent="0.2">
      <c r="H6961" s="238"/>
    </row>
    <row r="6962" spans="8:8" x14ac:dyDescent="0.2">
      <c r="H6962" s="238"/>
    </row>
    <row r="6963" spans="8:8" x14ac:dyDescent="0.2">
      <c r="H6963" s="238"/>
    </row>
    <row r="6964" spans="8:8" x14ac:dyDescent="0.2">
      <c r="H6964" s="238"/>
    </row>
    <row r="6965" spans="8:8" x14ac:dyDescent="0.2">
      <c r="H6965" s="238"/>
    </row>
    <row r="6966" spans="8:8" x14ac:dyDescent="0.2">
      <c r="H6966" s="238"/>
    </row>
    <row r="6967" spans="8:8" x14ac:dyDescent="0.2">
      <c r="H6967" s="238"/>
    </row>
    <row r="6968" spans="8:8" x14ac:dyDescent="0.2">
      <c r="H6968" s="238"/>
    </row>
    <row r="6969" spans="8:8" x14ac:dyDescent="0.2">
      <c r="H6969" s="238"/>
    </row>
    <row r="6970" spans="8:8" x14ac:dyDescent="0.2">
      <c r="H6970" s="238"/>
    </row>
    <row r="6971" spans="8:8" x14ac:dyDescent="0.2">
      <c r="H6971" s="238"/>
    </row>
    <row r="6972" spans="8:8" x14ac:dyDescent="0.2">
      <c r="H6972" s="238"/>
    </row>
    <row r="6973" spans="8:8" x14ac:dyDescent="0.2">
      <c r="H6973" s="238"/>
    </row>
    <row r="6974" spans="8:8" x14ac:dyDescent="0.2">
      <c r="H6974" s="238"/>
    </row>
    <row r="6975" spans="8:8" x14ac:dyDescent="0.2">
      <c r="H6975" s="238"/>
    </row>
    <row r="6976" spans="8:8" x14ac:dyDescent="0.2">
      <c r="H6976" s="238"/>
    </row>
    <row r="6977" spans="8:8" x14ac:dyDescent="0.2">
      <c r="H6977" s="238"/>
    </row>
    <row r="6978" spans="8:8" x14ac:dyDescent="0.2">
      <c r="H6978" s="238"/>
    </row>
    <row r="6979" spans="8:8" x14ac:dyDescent="0.2">
      <c r="H6979" s="238"/>
    </row>
    <row r="6980" spans="8:8" x14ac:dyDescent="0.2">
      <c r="H6980" s="238"/>
    </row>
    <row r="6981" spans="8:8" x14ac:dyDescent="0.2">
      <c r="H6981" s="238"/>
    </row>
    <row r="6982" spans="8:8" x14ac:dyDescent="0.2">
      <c r="H6982" s="238"/>
    </row>
    <row r="6983" spans="8:8" x14ac:dyDescent="0.2">
      <c r="H6983" s="238"/>
    </row>
    <row r="6984" spans="8:8" x14ac:dyDescent="0.2">
      <c r="H6984" s="238"/>
    </row>
    <row r="6985" spans="8:8" x14ac:dyDescent="0.2">
      <c r="H6985" s="238"/>
    </row>
    <row r="6986" spans="8:8" x14ac:dyDescent="0.2">
      <c r="H6986" s="238"/>
    </row>
    <row r="6987" spans="8:8" x14ac:dyDescent="0.2">
      <c r="H6987" s="238"/>
    </row>
    <row r="6988" spans="8:8" x14ac:dyDescent="0.2">
      <c r="H6988" s="238"/>
    </row>
    <row r="6989" spans="8:8" x14ac:dyDescent="0.2">
      <c r="H6989" s="238"/>
    </row>
    <row r="6990" spans="8:8" x14ac:dyDescent="0.2">
      <c r="H6990" s="238"/>
    </row>
    <row r="6991" spans="8:8" x14ac:dyDescent="0.2">
      <c r="H6991" s="238"/>
    </row>
    <row r="6992" spans="8:8" x14ac:dyDescent="0.2">
      <c r="H6992" s="238"/>
    </row>
    <row r="6993" spans="8:8" x14ac:dyDescent="0.2">
      <c r="H6993" s="238"/>
    </row>
    <row r="6994" spans="8:8" x14ac:dyDescent="0.2">
      <c r="H6994" s="238"/>
    </row>
    <row r="6995" spans="8:8" x14ac:dyDescent="0.2">
      <c r="H6995" s="238"/>
    </row>
    <row r="6996" spans="8:8" x14ac:dyDescent="0.2">
      <c r="H6996" s="238"/>
    </row>
    <row r="6997" spans="8:8" x14ac:dyDescent="0.2">
      <c r="H6997" s="238"/>
    </row>
    <row r="6998" spans="8:8" x14ac:dyDescent="0.2">
      <c r="H6998" s="238"/>
    </row>
    <row r="6999" spans="8:8" x14ac:dyDescent="0.2">
      <c r="H6999" s="238"/>
    </row>
    <row r="7000" spans="8:8" x14ac:dyDescent="0.2">
      <c r="H7000" s="238"/>
    </row>
    <row r="7001" spans="8:8" x14ac:dyDescent="0.2">
      <c r="H7001" s="238"/>
    </row>
    <row r="7002" spans="8:8" x14ac:dyDescent="0.2">
      <c r="H7002" s="238"/>
    </row>
    <row r="7003" spans="8:8" x14ac:dyDescent="0.2">
      <c r="H7003" s="238"/>
    </row>
    <row r="7004" spans="8:8" x14ac:dyDescent="0.2">
      <c r="H7004" s="238"/>
    </row>
    <row r="7005" spans="8:8" x14ac:dyDescent="0.2">
      <c r="H7005" s="238"/>
    </row>
    <row r="7006" spans="8:8" x14ac:dyDescent="0.2">
      <c r="H7006" s="238"/>
    </row>
    <row r="7007" spans="8:8" x14ac:dyDescent="0.2">
      <c r="H7007" s="238"/>
    </row>
    <row r="7008" spans="8:8" x14ac:dyDescent="0.2">
      <c r="H7008" s="238"/>
    </row>
    <row r="7009" spans="8:8" x14ac:dyDescent="0.2">
      <c r="H7009" s="238"/>
    </row>
    <row r="7010" spans="8:8" x14ac:dyDescent="0.2">
      <c r="H7010" s="238"/>
    </row>
    <row r="7011" spans="8:8" x14ac:dyDescent="0.2">
      <c r="H7011" s="238"/>
    </row>
    <row r="7012" spans="8:8" x14ac:dyDescent="0.2">
      <c r="H7012" s="238"/>
    </row>
    <row r="7013" spans="8:8" x14ac:dyDescent="0.2">
      <c r="H7013" s="238"/>
    </row>
    <row r="7014" spans="8:8" x14ac:dyDescent="0.2">
      <c r="H7014" s="238"/>
    </row>
    <row r="7015" spans="8:8" x14ac:dyDescent="0.2">
      <c r="H7015" s="238"/>
    </row>
    <row r="7016" spans="8:8" x14ac:dyDescent="0.2">
      <c r="H7016" s="238"/>
    </row>
    <row r="7017" spans="8:8" x14ac:dyDescent="0.2">
      <c r="H7017" s="238"/>
    </row>
    <row r="7018" spans="8:8" x14ac:dyDescent="0.2">
      <c r="H7018" s="238"/>
    </row>
    <row r="7019" spans="8:8" x14ac:dyDescent="0.2">
      <c r="H7019" s="238"/>
    </row>
    <row r="7020" spans="8:8" x14ac:dyDescent="0.2">
      <c r="H7020" s="238"/>
    </row>
    <row r="7021" spans="8:8" x14ac:dyDescent="0.2">
      <c r="H7021" s="238"/>
    </row>
    <row r="7022" spans="8:8" x14ac:dyDescent="0.2">
      <c r="H7022" s="238"/>
    </row>
    <row r="7023" spans="8:8" x14ac:dyDescent="0.2">
      <c r="H7023" s="238"/>
    </row>
    <row r="7024" spans="8:8" x14ac:dyDescent="0.2">
      <c r="H7024" s="238"/>
    </row>
    <row r="7025" spans="8:8" x14ac:dyDescent="0.2">
      <c r="H7025" s="238"/>
    </row>
    <row r="7026" spans="8:8" x14ac:dyDescent="0.2">
      <c r="H7026" s="238"/>
    </row>
    <row r="7027" spans="8:8" x14ac:dyDescent="0.2">
      <c r="H7027" s="238"/>
    </row>
    <row r="7028" spans="8:8" x14ac:dyDescent="0.2">
      <c r="H7028" s="238"/>
    </row>
    <row r="7029" spans="8:8" x14ac:dyDescent="0.2">
      <c r="H7029" s="238"/>
    </row>
    <row r="7030" spans="8:8" x14ac:dyDescent="0.2">
      <c r="H7030" s="238"/>
    </row>
    <row r="7031" spans="8:8" x14ac:dyDescent="0.2">
      <c r="H7031" s="238"/>
    </row>
    <row r="7032" spans="8:8" x14ac:dyDescent="0.2">
      <c r="H7032" s="238"/>
    </row>
    <row r="7033" spans="8:8" x14ac:dyDescent="0.2">
      <c r="H7033" s="238"/>
    </row>
    <row r="7034" spans="8:8" x14ac:dyDescent="0.2">
      <c r="H7034" s="238"/>
    </row>
    <row r="7035" spans="8:8" x14ac:dyDescent="0.2">
      <c r="H7035" s="238"/>
    </row>
    <row r="7036" spans="8:8" x14ac:dyDescent="0.2">
      <c r="H7036" s="238"/>
    </row>
    <row r="7037" spans="8:8" x14ac:dyDescent="0.2">
      <c r="H7037" s="238"/>
    </row>
    <row r="7038" spans="8:8" x14ac:dyDescent="0.2">
      <c r="H7038" s="238"/>
    </row>
    <row r="7039" spans="8:8" x14ac:dyDescent="0.2">
      <c r="H7039" s="238"/>
    </row>
    <row r="7040" spans="8:8" x14ac:dyDescent="0.2">
      <c r="H7040" s="238"/>
    </row>
    <row r="7041" spans="8:8" x14ac:dyDescent="0.2">
      <c r="H7041" s="238"/>
    </row>
    <row r="7042" spans="8:8" x14ac:dyDescent="0.2">
      <c r="H7042" s="238"/>
    </row>
    <row r="7043" spans="8:8" x14ac:dyDescent="0.2">
      <c r="H7043" s="238"/>
    </row>
    <row r="7044" spans="8:8" x14ac:dyDescent="0.2">
      <c r="H7044" s="238"/>
    </row>
    <row r="7045" spans="8:8" x14ac:dyDescent="0.2">
      <c r="H7045" s="238"/>
    </row>
    <row r="7046" spans="8:8" x14ac:dyDescent="0.2">
      <c r="H7046" s="238"/>
    </row>
    <row r="7047" spans="8:8" x14ac:dyDescent="0.2">
      <c r="H7047" s="238"/>
    </row>
    <row r="7048" spans="8:8" x14ac:dyDescent="0.2">
      <c r="H7048" s="238"/>
    </row>
    <row r="7049" spans="8:8" x14ac:dyDescent="0.2">
      <c r="H7049" s="238"/>
    </row>
    <row r="7050" spans="8:8" x14ac:dyDescent="0.2">
      <c r="H7050" s="238"/>
    </row>
    <row r="7051" spans="8:8" x14ac:dyDescent="0.2">
      <c r="H7051" s="238"/>
    </row>
    <row r="7052" spans="8:8" x14ac:dyDescent="0.2">
      <c r="H7052" s="238"/>
    </row>
    <row r="7053" spans="8:8" x14ac:dyDescent="0.2">
      <c r="H7053" s="238"/>
    </row>
    <row r="7054" spans="8:8" x14ac:dyDescent="0.2">
      <c r="H7054" s="238"/>
    </row>
    <row r="7055" spans="8:8" x14ac:dyDescent="0.2">
      <c r="H7055" s="238"/>
    </row>
    <row r="7056" spans="8:8" x14ac:dyDescent="0.2">
      <c r="H7056" s="238"/>
    </row>
    <row r="7057" spans="8:8" x14ac:dyDescent="0.2">
      <c r="H7057" s="238"/>
    </row>
    <row r="7058" spans="8:8" x14ac:dyDescent="0.2">
      <c r="H7058" s="238"/>
    </row>
    <row r="7059" spans="8:8" x14ac:dyDescent="0.2">
      <c r="H7059" s="238"/>
    </row>
    <row r="7060" spans="8:8" x14ac:dyDescent="0.2">
      <c r="H7060" s="238"/>
    </row>
    <row r="7061" spans="8:8" x14ac:dyDescent="0.2">
      <c r="H7061" s="238"/>
    </row>
    <row r="7062" spans="8:8" x14ac:dyDescent="0.2">
      <c r="H7062" s="238"/>
    </row>
    <row r="7063" spans="8:8" x14ac:dyDescent="0.2">
      <c r="H7063" s="238"/>
    </row>
    <row r="7064" spans="8:8" x14ac:dyDescent="0.2">
      <c r="H7064" s="238"/>
    </row>
    <row r="7065" spans="8:8" x14ac:dyDescent="0.2">
      <c r="H7065" s="238"/>
    </row>
    <row r="7066" spans="8:8" x14ac:dyDescent="0.2">
      <c r="H7066" s="238"/>
    </row>
    <row r="7067" spans="8:8" x14ac:dyDescent="0.2">
      <c r="H7067" s="238"/>
    </row>
    <row r="7068" spans="8:8" x14ac:dyDescent="0.2">
      <c r="H7068" s="238"/>
    </row>
    <row r="7069" spans="8:8" x14ac:dyDescent="0.2">
      <c r="H7069" s="238"/>
    </row>
    <row r="7070" spans="8:8" x14ac:dyDescent="0.2">
      <c r="H7070" s="238"/>
    </row>
    <row r="7071" spans="8:8" x14ac:dyDescent="0.2">
      <c r="H7071" s="238"/>
    </row>
    <row r="7072" spans="8:8" x14ac:dyDescent="0.2">
      <c r="H7072" s="238"/>
    </row>
    <row r="7073" spans="8:8" x14ac:dyDescent="0.2">
      <c r="H7073" s="238"/>
    </row>
    <row r="7074" spans="8:8" x14ac:dyDescent="0.2">
      <c r="H7074" s="238"/>
    </row>
    <row r="7075" spans="8:8" x14ac:dyDescent="0.2">
      <c r="H7075" s="238"/>
    </row>
    <row r="7076" spans="8:8" x14ac:dyDescent="0.2">
      <c r="H7076" s="238"/>
    </row>
    <row r="7077" spans="8:8" x14ac:dyDescent="0.2">
      <c r="H7077" s="238"/>
    </row>
    <row r="7078" spans="8:8" x14ac:dyDescent="0.2">
      <c r="H7078" s="238"/>
    </row>
    <row r="7079" spans="8:8" x14ac:dyDescent="0.2">
      <c r="H7079" s="238"/>
    </row>
    <row r="7080" spans="8:8" x14ac:dyDescent="0.2">
      <c r="H7080" s="238"/>
    </row>
    <row r="7081" spans="8:8" x14ac:dyDescent="0.2">
      <c r="H7081" s="238"/>
    </row>
    <row r="7082" spans="8:8" x14ac:dyDescent="0.2">
      <c r="H7082" s="238"/>
    </row>
    <row r="7083" spans="8:8" x14ac:dyDescent="0.2">
      <c r="H7083" s="238"/>
    </row>
    <row r="7084" spans="8:8" x14ac:dyDescent="0.2">
      <c r="H7084" s="238"/>
    </row>
    <row r="7085" spans="8:8" x14ac:dyDescent="0.2">
      <c r="H7085" s="238"/>
    </row>
    <row r="7086" spans="8:8" x14ac:dyDescent="0.2">
      <c r="H7086" s="238"/>
    </row>
    <row r="7087" spans="8:8" x14ac:dyDescent="0.2">
      <c r="H7087" s="238"/>
    </row>
    <row r="7088" spans="8:8" x14ac:dyDescent="0.2">
      <c r="H7088" s="238"/>
    </row>
    <row r="7089" spans="8:8" x14ac:dyDescent="0.2">
      <c r="H7089" s="238"/>
    </row>
    <row r="7090" spans="8:8" x14ac:dyDescent="0.2">
      <c r="H7090" s="238"/>
    </row>
    <row r="7091" spans="8:8" x14ac:dyDescent="0.2">
      <c r="H7091" s="238"/>
    </row>
    <row r="7092" spans="8:8" x14ac:dyDescent="0.2">
      <c r="H7092" s="238"/>
    </row>
    <row r="7093" spans="8:8" x14ac:dyDescent="0.2">
      <c r="H7093" s="238"/>
    </row>
    <row r="7094" spans="8:8" x14ac:dyDescent="0.2">
      <c r="H7094" s="238"/>
    </row>
    <row r="7095" spans="8:8" x14ac:dyDescent="0.2">
      <c r="H7095" s="238"/>
    </row>
    <row r="7096" spans="8:8" x14ac:dyDescent="0.2">
      <c r="H7096" s="238"/>
    </row>
    <row r="7097" spans="8:8" x14ac:dyDescent="0.2">
      <c r="H7097" s="238"/>
    </row>
    <row r="7098" spans="8:8" x14ac:dyDescent="0.2">
      <c r="H7098" s="238"/>
    </row>
    <row r="7099" spans="8:8" x14ac:dyDescent="0.2">
      <c r="H7099" s="238"/>
    </row>
    <row r="7100" spans="8:8" x14ac:dyDescent="0.2">
      <c r="H7100" s="238"/>
    </row>
    <row r="7101" spans="8:8" x14ac:dyDescent="0.2">
      <c r="H7101" s="238"/>
    </row>
    <row r="7102" spans="8:8" x14ac:dyDescent="0.2">
      <c r="H7102" s="238"/>
    </row>
    <row r="7103" spans="8:8" x14ac:dyDescent="0.2">
      <c r="H7103" s="238"/>
    </row>
    <row r="7104" spans="8:8" x14ac:dyDescent="0.2">
      <c r="H7104" s="238"/>
    </row>
    <row r="7105" spans="8:8" x14ac:dyDescent="0.2">
      <c r="H7105" s="238"/>
    </row>
    <row r="7106" spans="8:8" x14ac:dyDescent="0.2">
      <c r="H7106" s="238"/>
    </row>
    <row r="7107" spans="8:8" x14ac:dyDescent="0.2">
      <c r="H7107" s="238"/>
    </row>
    <row r="7108" spans="8:8" x14ac:dyDescent="0.2">
      <c r="H7108" s="238"/>
    </row>
    <row r="7109" spans="8:8" x14ac:dyDescent="0.2">
      <c r="H7109" s="238"/>
    </row>
    <row r="7110" spans="8:8" x14ac:dyDescent="0.2">
      <c r="H7110" s="238"/>
    </row>
    <row r="7111" spans="8:8" x14ac:dyDescent="0.2">
      <c r="H7111" s="238"/>
    </row>
    <row r="7112" spans="8:8" x14ac:dyDescent="0.2">
      <c r="H7112" s="238"/>
    </row>
    <row r="7113" spans="8:8" x14ac:dyDescent="0.2">
      <c r="H7113" s="238"/>
    </row>
    <row r="7114" spans="8:8" x14ac:dyDescent="0.2">
      <c r="H7114" s="238"/>
    </row>
    <row r="7115" spans="8:8" x14ac:dyDescent="0.2">
      <c r="H7115" s="238"/>
    </row>
    <row r="7116" spans="8:8" x14ac:dyDescent="0.2">
      <c r="H7116" s="238"/>
    </row>
    <row r="7117" spans="8:8" x14ac:dyDescent="0.2">
      <c r="H7117" s="238"/>
    </row>
    <row r="7118" spans="8:8" x14ac:dyDescent="0.2">
      <c r="H7118" s="238"/>
    </row>
    <row r="7119" spans="8:8" x14ac:dyDescent="0.2">
      <c r="H7119" s="238"/>
    </row>
    <row r="7120" spans="8:8" x14ac:dyDescent="0.2">
      <c r="H7120" s="238"/>
    </row>
    <row r="7121" spans="8:8" x14ac:dyDescent="0.2">
      <c r="H7121" s="238"/>
    </row>
    <row r="7122" spans="8:8" x14ac:dyDescent="0.2">
      <c r="H7122" s="238"/>
    </row>
    <row r="7123" spans="8:8" x14ac:dyDescent="0.2">
      <c r="H7123" s="238"/>
    </row>
    <row r="7124" spans="8:8" x14ac:dyDescent="0.2">
      <c r="H7124" s="238"/>
    </row>
    <row r="7125" spans="8:8" x14ac:dyDescent="0.2">
      <c r="H7125" s="238"/>
    </row>
    <row r="7126" spans="8:8" x14ac:dyDescent="0.2">
      <c r="H7126" s="238"/>
    </row>
    <row r="7127" spans="8:8" x14ac:dyDescent="0.2">
      <c r="H7127" s="238"/>
    </row>
    <row r="7128" spans="8:8" x14ac:dyDescent="0.2">
      <c r="H7128" s="238"/>
    </row>
    <row r="7129" spans="8:8" x14ac:dyDescent="0.2">
      <c r="H7129" s="238"/>
    </row>
    <row r="7130" spans="8:8" x14ac:dyDescent="0.2">
      <c r="H7130" s="238"/>
    </row>
    <row r="7131" spans="8:8" x14ac:dyDescent="0.2">
      <c r="H7131" s="238"/>
    </row>
    <row r="7132" spans="8:8" x14ac:dyDescent="0.2">
      <c r="H7132" s="238"/>
    </row>
    <row r="7133" spans="8:8" x14ac:dyDescent="0.2">
      <c r="H7133" s="238"/>
    </row>
    <row r="7134" spans="8:8" x14ac:dyDescent="0.2">
      <c r="H7134" s="238"/>
    </row>
    <row r="7135" spans="8:8" x14ac:dyDescent="0.2">
      <c r="H7135" s="238"/>
    </row>
    <row r="7136" spans="8:8" x14ac:dyDescent="0.2">
      <c r="H7136" s="238"/>
    </row>
    <row r="7137" spans="8:8" x14ac:dyDescent="0.2">
      <c r="H7137" s="238"/>
    </row>
    <row r="7138" spans="8:8" x14ac:dyDescent="0.2">
      <c r="H7138" s="238"/>
    </row>
    <row r="7139" spans="8:8" x14ac:dyDescent="0.2">
      <c r="H7139" s="238"/>
    </row>
    <row r="7140" spans="8:8" x14ac:dyDescent="0.2">
      <c r="H7140" s="238"/>
    </row>
    <row r="7141" spans="8:8" x14ac:dyDescent="0.2">
      <c r="H7141" s="238"/>
    </row>
    <row r="7142" spans="8:8" x14ac:dyDescent="0.2">
      <c r="H7142" s="238"/>
    </row>
    <row r="7143" spans="8:8" x14ac:dyDescent="0.2">
      <c r="H7143" s="238"/>
    </row>
    <row r="7144" spans="8:8" x14ac:dyDescent="0.2">
      <c r="H7144" s="238"/>
    </row>
    <row r="7145" spans="8:8" x14ac:dyDescent="0.2">
      <c r="H7145" s="238"/>
    </row>
    <row r="7146" spans="8:8" x14ac:dyDescent="0.2">
      <c r="H7146" s="238"/>
    </row>
    <row r="7147" spans="8:8" x14ac:dyDescent="0.2">
      <c r="H7147" s="238"/>
    </row>
    <row r="7148" spans="8:8" x14ac:dyDescent="0.2">
      <c r="H7148" s="238"/>
    </row>
    <row r="7149" spans="8:8" x14ac:dyDescent="0.2">
      <c r="H7149" s="238"/>
    </row>
    <row r="7150" spans="8:8" x14ac:dyDescent="0.2">
      <c r="H7150" s="238"/>
    </row>
    <row r="7151" spans="8:8" x14ac:dyDescent="0.2">
      <c r="H7151" s="238"/>
    </row>
    <row r="7152" spans="8:8" x14ac:dyDescent="0.2">
      <c r="H7152" s="238"/>
    </row>
    <row r="7153" spans="8:8" x14ac:dyDescent="0.2">
      <c r="H7153" s="238"/>
    </row>
    <row r="7154" spans="8:8" x14ac:dyDescent="0.2">
      <c r="H7154" s="238"/>
    </row>
    <row r="7155" spans="8:8" x14ac:dyDescent="0.2">
      <c r="H7155" s="238"/>
    </row>
    <row r="7156" spans="8:8" x14ac:dyDescent="0.2">
      <c r="H7156" s="238"/>
    </row>
    <row r="7157" spans="8:8" x14ac:dyDescent="0.2">
      <c r="H7157" s="238"/>
    </row>
    <row r="7158" spans="8:8" x14ac:dyDescent="0.2">
      <c r="H7158" s="238"/>
    </row>
    <row r="7159" spans="8:8" x14ac:dyDescent="0.2">
      <c r="H7159" s="238"/>
    </row>
    <row r="7160" spans="8:8" x14ac:dyDescent="0.2">
      <c r="H7160" s="238"/>
    </row>
    <row r="7161" spans="8:8" x14ac:dyDescent="0.2">
      <c r="H7161" s="238"/>
    </row>
    <row r="7162" spans="8:8" x14ac:dyDescent="0.2">
      <c r="H7162" s="238"/>
    </row>
    <row r="7163" spans="8:8" x14ac:dyDescent="0.2">
      <c r="H7163" s="238"/>
    </row>
    <row r="7164" spans="8:8" x14ac:dyDescent="0.2">
      <c r="H7164" s="238"/>
    </row>
    <row r="7165" spans="8:8" x14ac:dyDescent="0.2">
      <c r="H7165" s="238"/>
    </row>
    <row r="7166" spans="8:8" x14ac:dyDescent="0.2">
      <c r="H7166" s="238"/>
    </row>
    <row r="7167" spans="8:8" x14ac:dyDescent="0.2">
      <c r="H7167" s="238"/>
    </row>
    <row r="7168" spans="8:8" x14ac:dyDescent="0.2">
      <c r="H7168" s="238"/>
    </row>
    <row r="7169" spans="8:8" x14ac:dyDescent="0.2">
      <c r="H7169" s="238"/>
    </row>
    <row r="7170" spans="8:8" x14ac:dyDescent="0.2">
      <c r="H7170" s="238"/>
    </row>
    <row r="7171" spans="8:8" x14ac:dyDescent="0.2">
      <c r="H7171" s="238"/>
    </row>
    <row r="7172" spans="8:8" x14ac:dyDescent="0.2">
      <c r="H7172" s="238"/>
    </row>
    <row r="7173" spans="8:8" x14ac:dyDescent="0.2">
      <c r="H7173" s="238"/>
    </row>
    <row r="7174" spans="8:8" x14ac:dyDescent="0.2">
      <c r="H7174" s="238"/>
    </row>
    <row r="7175" spans="8:8" x14ac:dyDescent="0.2">
      <c r="H7175" s="238"/>
    </row>
    <row r="7176" spans="8:8" x14ac:dyDescent="0.2">
      <c r="H7176" s="238"/>
    </row>
    <row r="7177" spans="8:8" x14ac:dyDescent="0.2">
      <c r="H7177" s="238"/>
    </row>
    <row r="7178" spans="8:8" x14ac:dyDescent="0.2">
      <c r="H7178" s="238"/>
    </row>
    <row r="7179" spans="8:8" x14ac:dyDescent="0.2">
      <c r="H7179" s="238"/>
    </row>
    <row r="7180" spans="8:8" x14ac:dyDescent="0.2">
      <c r="H7180" s="238"/>
    </row>
    <row r="7181" spans="8:8" x14ac:dyDescent="0.2">
      <c r="H7181" s="238"/>
    </row>
    <row r="7182" spans="8:8" x14ac:dyDescent="0.2">
      <c r="H7182" s="238"/>
    </row>
    <row r="7183" spans="8:8" x14ac:dyDescent="0.2">
      <c r="H7183" s="238"/>
    </row>
    <row r="7184" spans="8:8" x14ac:dyDescent="0.2">
      <c r="H7184" s="238"/>
    </row>
    <row r="7185" spans="8:8" x14ac:dyDescent="0.2">
      <c r="H7185" s="238"/>
    </row>
    <row r="7186" spans="8:8" x14ac:dyDescent="0.2">
      <c r="H7186" s="238"/>
    </row>
    <row r="7187" spans="8:8" x14ac:dyDescent="0.2">
      <c r="H7187" s="238"/>
    </row>
    <row r="7188" spans="8:8" x14ac:dyDescent="0.2">
      <c r="H7188" s="238"/>
    </row>
    <row r="7189" spans="8:8" x14ac:dyDescent="0.2">
      <c r="H7189" s="238"/>
    </row>
    <row r="7190" spans="8:8" x14ac:dyDescent="0.2">
      <c r="H7190" s="238"/>
    </row>
    <row r="7191" spans="8:8" x14ac:dyDescent="0.2">
      <c r="H7191" s="238"/>
    </row>
    <row r="7192" spans="8:8" x14ac:dyDescent="0.2">
      <c r="H7192" s="238"/>
    </row>
    <row r="7193" spans="8:8" x14ac:dyDescent="0.2">
      <c r="H7193" s="238"/>
    </row>
    <row r="7194" spans="8:8" x14ac:dyDescent="0.2">
      <c r="H7194" s="238"/>
    </row>
    <row r="7195" spans="8:8" x14ac:dyDescent="0.2">
      <c r="H7195" s="238"/>
    </row>
    <row r="7196" spans="8:8" x14ac:dyDescent="0.2">
      <c r="H7196" s="238"/>
    </row>
    <row r="7197" spans="8:8" x14ac:dyDescent="0.2">
      <c r="H7197" s="238"/>
    </row>
    <row r="7198" spans="8:8" x14ac:dyDescent="0.2">
      <c r="H7198" s="238"/>
    </row>
    <row r="7199" spans="8:8" x14ac:dyDescent="0.2">
      <c r="H7199" s="238"/>
    </row>
    <row r="7200" spans="8:8" x14ac:dyDescent="0.2">
      <c r="H7200" s="238"/>
    </row>
    <row r="7201" spans="8:8" x14ac:dyDescent="0.2">
      <c r="H7201" s="238"/>
    </row>
    <row r="7202" spans="8:8" x14ac:dyDescent="0.2">
      <c r="H7202" s="238"/>
    </row>
    <row r="7203" spans="8:8" x14ac:dyDescent="0.2">
      <c r="H7203" s="238"/>
    </row>
    <row r="7204" spans="8:8" x14ac:dyDescent="0.2">
      <c r="H7204" s="238"/>
    </row>
    <row r="7205" spans="8:8" x14ac:dyDescent="0.2">
      <c r="H7205" s="238"/>
    </row>
    <row r="7206" spans="8:8" x14ac:dyDescent="0.2">
      <c r="H7206" s="238"/>
    </row>
    <row r="7207" spans="8:8" x14ac:dyDescent="0.2">
      <c r="H7207" s="238"/>
    </row>
    <row r="7208" spans="8:8" x14ac:dyDescent="0.2">
      <c r="H7208" s="238"/>
    </row>
    <row r="7209" spans="8:8" x14ac:dyDescent="0.2">
      <c r="H7209" s="238"/>
    </row>
    <row r="7210" spans="8:8" x14ac:dyDescent="0.2">
      <c r="H7210" s="238"/>
    </row>
    <row r="7211" spans="8:8" x14ac:dyDescent="0.2">
      <c r="H7211" s="238"/>
    </row>
    <row r="7212" spans="8:8" x14ac:dyDescent="0.2">
      <c r="H7212" s="238"/>
    </row>
    <row r="7213" spans="8:8" x14ac:dyDescent="0.2">
      <c r="H7213" s="238"/>
    </row>
    <row r="7214" spans="8:8" x14ac:dyDescent="0.2">
      <c r="H7214" s="238"/>
    </row>
    <row r="7215" spans="8:8" x14ac:dyDescent="0.2">
      <c r="H7215" s="238"/>
    </row>
    <row r="7216" spans="8:8" x14ac:dyDescent="0.2">
      <c r="H7216" s="238"/>
    </row>
    <row r="7217" spans="8:8" x14ac:dyDescent="0.2">
      <c r="H7217" s="238"/>
    </row>
    <row r="7218" spans="8:8" x14ac:dyDescent="0.2">
      <c r="H7218" s="238"/>
    </row>
    <row r="7219" spans="8:8" x14ac:dyDescent="0.2">
      <c r="H7219" s="238"/>
    </row>
    <row r="7220" spans="8:8" x14ac:dyDescent="0.2">
      <c r="H7220" s="238"/>
    </row>
    <row r="7221" spans="8:8" x14ac:dyDescent="0.2">
      <c r="H7221" s="238"/>
    </row>
    <row r="7222" spans="8:8" x14ac:dyDescent="0.2">
      <c r="H7222" s="238"/>
    </row>
    <row r="7223" spans="8:8" x14ac:dyDescent="0.2">
      <c r="H7223" s="238"/>
    </row>
    <row r="7224" spans="8:8" x14ac:dyDescent="0.2">
      <c r="H7224" s="238"/>
    </row>
    <row r="7225" spans="8:8" x14ac:dyDescent="0.2">
      <c r="H7225" s="238"/>
    </row>
    <row r="7226" spans="8:8" x14ac:dyDescent="0.2">
      <c r="H7226" s="238"/>
    </row>
    <row r="7227" spans="8:8" x14ac:dyDescent="0.2">
      <c r="H7227" s="238"/>
    </row>
    <row r="7228" spans="8:8" x14ac:dyDescent="0.2">
      <c r="H7228" s="238"/>
    </row>
    <row r="7229" spans="8:8" x14ac:dyDescent="0.2">
      <c r="H7229" s="238"/>
    </row>
    <row r="7230" spans="8:8" x14ac:dyDescent="0.2">
      <c r="H7230" s="238"/>
    </row>
    <row r="7231" spans="8:8" x14ac:dyDescent="0.2">
      <c r="H7231" s="238"/>
    </row>
    <row r="7232" spans="8:8" x14ac:dyDescent="0.2">
      <c r="H7232" s="238"/>
    </row>
    <row r="7233" spans="8:8" x14ac:dyDescent="0.2">
      <c r="H7233" s="238"/>
    </row>
    <row r="7234" spans="8:8" x14ac:dyDescent="0.2">
      <c r="H7234" s="238"/>
    </row>
    <row r="7235" spans="8:8" x14ac:dyDescent="0.2">
      <c r="H7235" s="238"/>
    </row>
    <row r="7236" spans="8:8" x14ac:dyDescent="0.2">
      <c r="H7236" s="238"/>
    </row>
    <row r="7237" spans="8:8" x14ac:dyDescent="0.2">
      <c r="H7237" s="238"/>
    </row>
    <row r="7238" spans="8:8" x14ac:dyDescent="0.2">
      <c r="H7238" s="238"/>
    </row>
    <row r="7239" spans="8:8" x14ac:dyDescent="0.2">
      <c r="H7239" s="238"/>
    </row>
    <row r="7240" spans="8:8" x14ac:dyDescent="0.2">
      <c r="H7240" s="238"/>
    </row>
    <row r="7241" spans="8:8" x14ac:dyDescent="0.2">
      <c r="H7241" s="238"/>
    </row>
    <row r="7242" spans="8:8" x14ac:dyDescent="0.2">
      <c r="H7242" s="238"/>
    </row>
    <row r="7243" spans="8:8" x14ac:dyDescent="0.2">
      <c r="H7243" s="238"/>
    </row>
    <row r="7244" spans="8:8" x14ac:dyDescent="0.2">
      <c r="H7244" s="238"/>
    </row>
    <row r="7245" spans="8:8" x14ac:dyDescent="0.2">
      <c r="H7245" s="238"/>
    </row>
    <row r="7246" spans="8:8" x14ac:dyDescent="0.2">
      <c r="H7246" s="238"/>
    </row>
    <row r="7247" spans="8:8" x14ac:dyDescent="0.2">
      <c r="H7247" s="238"/>
    </row>
    <row r="7248" spans="8:8" x14ac:dyDescent="0.2">
      <c r="H7248" s="238"/>
    </row>
    <row r="7249" spans="8:8" x14ac:dyDescent="0.2">
      <c r="H7249" s="238"/>
    </row>
    <row r="7250" spans="8:8" x14ac:dyDescent="0.2">
      <c r="H7250" s="238"/>
    </row>
    <row r="7251" spans="8:8" x14ac:dyDescent="0.2">
      <c r="H7251" s="238"/>
    </row>
    <row r="7252" spans="8:8" x14ac:dyDescent="0.2">
      <c r="H7252" s="238"/>
    </row>
    <row r="7253" spans="8:8" x14ac:dyDescent="0.2">
      <c r="H7253" s="238"/>
    </row>
    <row r="7254" spans="8:8" x14ac:dyDescent="0.2">
      <c r="H7254" s="238"/>
    </row>
    <row r="7255" spans="8:8" x14ac:dyDescent="0.2">
      <c r="H7255" s="238"/>
    </row>
    <row r="7256" spans="8:8" x14ac:dyDescent="0.2">
      <c r="H7256" s="238"/>
    </row>
    <row r="7257" spans="8:8" x14ac:dyDescent="0.2">
      <c r="H7257" s="238"/>
    </row>
    <row r="7258" spans="8:8" x14ac:dyDescent="0.2">
      <c r="H7258" s="238"/>
    </row>
    <row r="7259" spans="8:8" x14ac:dyDescent="0.2">
      <c r="H7259" s="238"/>
    </row>
    <row r="7260" spans="8:8" x14ac:dyDescent="0.2">
      <c r="H7260" s="238"/>
    </row>
    <row r="7261" spans="8:8" x14ac:dyDescent="0.2">
      <c r="H7261" s="238"/>
    </row>
    <row r="7262" spans="8:8" x14ac:dyDescent="0.2">
      <c r="H7262" s="238"/>
    </row>
    <row r="7263" spans="8:8" x14ac:dyDescent="0.2">
      <c r="H7263" s="238"/>
    </row>
    <row r="7264" spans="8:8" x14ac:dyDescent="0.2">
      <c r="H7264" s="238"/>
    </row>
    <row r="7265" spans="8:8" x14ac:dyDescent="0.2">
      <c r="H7265" s="238"/>
    </row>
    <row r="7266" spans="8:8" x14ac:dyDescent="0.2">
      <c r="H7266" s="238"/>
    </row>
    <row r="7267" spans="8:8" x14ac:dyDescent="0.2">
      <c r="H7267" s="238"/>
    </row>
    <row r="7268" spans="8:8" x14ac:dyDescent="0.2">
      <c r="H7268" s="238"/>
    </row>
    <row r="7269" spans="8:8" x14ac:dyDescent="0.2">
      <c r="H7269" s="238"/>
    </row>
    <row r="7270" spans="8:8" x14ac:dyDescent="0.2">
      <c r="H7270" s="238"/>
    </row>
    <row r="7271" spans="8:8" x14ac:dyDescent="0.2">
      <c r="H7271" s="238"/>
    </row>
    <row r="7272" spans="8:8" x14ac:dyDescent="0.2">
      <c r="H7272" s="238"/>
    </row>
    <row r="7273" spans="8:8" x14ac:dyDescent="0.2">
      <c r="H7273" s="238"/>
    </row>
    <row r="7274" spans="8:8" x14ac:dyDescent="0.2">
      <c r="H7274" s="238"/>
    </row>
    <row r="7275" spans="8:8" x14ac:dyDescent="0.2">
      <c r="H7275" s="238"/>
    </row>
    <row r="7276" spans="8:8" x14ac:dyDescent="0.2">
      <c r="H7276" s="238"/>
    </row>
    <row r="7277" spans="8:8" x14ac:dyDescent="0.2">
      <c r="H7277" s="238"/>
    </row>
    <row r="7278" spans="8:8" x14ac:dyDescent="0.2">
      <c r="H7278" s="238"/>
    </row>
    <row r="7279" spans="8:8" x14ac:dyDescent="0.2">
      <c r="H7279" s="238"/>
    </row>
    <row r="7280" spans="8:8" x14ac:dyDescent="0.2">
      <c r="H7280" s="238"/>
    </row>
    <row r="7281" spans="8:8" x14ac:dyDescent="0.2">
      <c r="H7281" s="238"/>
    </row>
    <row r="7282" spans="8:8" x14ac:dyDescent="0.2">
      <c r="H7282" s="238"/>
    </row>
    <row r="7283" spans="8:8" x14ac:dyDescent="0.2">
      <c r="H7283" s="238"/>
    </row>
    <row r="7284" spans="8:8" x14ac:dyDescent="0.2">
      <c r="H7284" s="238"/>
    </row>
    <row r="7285" spans="8:8" x14ac:dyDescent="0.2">
      <c r="H7285" s="238"/>
    </row>
    <row r="7286" spans="8:8" x14ac:dyDescent="0.2">
      <c r="H7286" s="238"/>
    </row>
    <row r="7287" spans="8:8" x14ac:dyDescent="0.2">
      <c r="H7287" s="238"/>
    </row>
    <row r="7288" spans="8:8" x14ac:dyDescent="0.2">
      <c r="H7288" s="238"/>
    </row>
    <row r="7289" spans="8:8" x14ac:dyDescent="0.2">
      <c r="H7289" s="238"/>
    </row>
    <row r="7290" spans="8:8" x14ac:dyDescent="0.2">
      <c r="H7290" s="238"/>
    </row>
    <row r="7291" spans="8:8" x14ac:dyDescent="0.2">
      <c r="H7291" s="238"/>
    </row>
    <row r="7292" spans="8:8" x14ac:dyDescent="0.2">
      <c r="H7292" s="238"/>
    </row>
    <row r="7293" spans="8:8" x14ac:dyDescent="0.2">
      <c r="H7293" s="238"/>
    </row>
    <row r="7294" spans="8:8" x14ac:dyDescent="0.2">
      <c r="H7294" s="238"/>
    </row>
    <row r="7295" spans="8:8" x14ac:dyDescent="0.2">
      <c r="H7295" s="238"/>
    </row>
    <row r="7296" spans="8:8" x14ac:dyDescent="0.2">
      <c r="H7296" s="238"/>
    </row>
    <row r="7297" spans="8:8" x14ac:dyDescent="0.2">
      <c r="H7297" s="238"/>
    </row>
    <row r="7298" spans="8:8" x14ac:dyDescent="0.2">
      <c r="H7298" s="238"/>
    </row>
    <row r="7299" spans="8:8" x14ac:dyDescent="0.2">
      <c r="H7299" s="238"/>
    </row>
    <row r="7300" spans="8:8" x14ac:dyDescent="0.2">
      <c r="H7300" s="238"/>
    </row>
    <row r="7301" spans="8:8" x14ac:dyDescent="0.2">
      <c r="H7301" s="238"/>
    </row>
    <row r="7302" spans="8:8" x14ac:dyDescent="0.2">
      <c r="H7302" s="238"/>
    </row>
    <row r="7303" spans="8:8" x14ac:dyDescent="0.2">
      <c r="H7303" s="238"/>
    </row>
    <row r="7304" spans="8:8" x14ac:dyDescent="0.2">
      <c r="H7304" s="238"/>
    </row>
    <row r="7305" spans="8:8" x14ac:dyDescent="0.2">
      <c r="H7305" s="238"/>
    </row>
    <row r="7306" spans="8:8" x14ac:dyDescent="0.2">
      <c r="H7306" s="238"/>
    </row>
    <row r="7307" spans="8:8" x14ac:dyDescent="0.2">
      <c r="H7307" s="238"/>
    </row>
    <row r="7308" spans="8:8" x14ac:dyDescent="0.2">
      <c r="H7308" s="238"/>
    </row>
    <row r="7309" spans="8:8" x14ac:dyDescent="0.2">
      <c r="H7309" s="238"/>
    </row>
    <row r="7310" spans="8:8" x14ac:dyDescent="0.2">
      <c r="H7310" s="238"/>
    </row>
    <row r="7311" spans="8:8" x14ac:dyDescent="0.2">
      <c r="H7311" s="238"/>
    </row>
    <row r="7312" spans="8:8" x14ac:dyDescent="0.2">
      <c r="H7312" s="238"/>
    </row>
    <row r="7313" spans="8:8" x14ac:dyDescent="0.2">
      <c r="H7313" s="238"/>
    </row>
    <row r="7314" spans="8:8" x14ac:dyDescent="0.2">
      <c r="H7314" s="238"/>
    </row>
    <row r="7315" spans="8:8" x14ac:dyDescent="0.2">
      <c r="H7315" s="238"/>
    </row>
    <row r="7316" spans="8:8" x14ac:dyDescent="0.2">
      <c r="H7316" s="238"/>
    </row>
    <row r="7317" spans="8:8" x14ac:dyDescent="0.2">
      <c r="H7317" s="238"/>
    </row>
    <row r="7318" spans="8:8" x14ac:dyDescent="0.2">
      <c r="H7318" s="238"/>
    </row>
    <row r="7319" spans="8:8" x14ac:dyDescent="0.2">
      <c r="H7319" s="238"/>
    </row>
    <row r="7320" spans="8:8" x14ac:dyDescent="0.2">
      <c r="H7320" s="238"/>
    </row>
    <row r="7321" spans="8:8" x14ac:dyDescent="0.2">
      <c r="H7321" s="238"/>
    </row>
    <row r="7322" spans="8:8" x14ac:dyDescent="0.2">
      <c r="H7322" s="238"/>
    </row>
    <row r="7323" spans="8:8" x14ac:dyDescent="0.2">
      <c r="H7323" s="238"/>
    </row>
    <row r="7324" spans="8:8" x14ac:dyDescent="0.2">
      <c r="H7324" s="238"/>
    </row>
    <row r="7325" spans="8:8" x14ac:dyDescent="0.2">
      <c r="H7325" s="238"/>
    </row>
    <row r="7326" spans="8:8" x14ac:dyDescent="0.2">
      <c r="H7326" s="238"/>
    </row>
    <row r="7327" spans="8:8" x14ac:dyDescent="0.2">
      <c r="H7327" s="238"/>
    </row>
    <row r="7328" spans="8:8" x14ac:dyDescent="0.2">
      <c r="H7328" s="238"/>
    </row>
    <row r="7329" spans="8:8" x14ac:dyDescent="0.2">
      <c r="H7329" s="238"/>
    </row>
    <row r="7330" spans="8:8" x14ac:dyDescent="0.2">
      <c r="H7330" s="238"/>
    </row>
    <row r="7331" spans="8:8" x14ac:dyDescent="0.2">
      <c r="H7331" s="238"/>
    </row>
    <row r="7332" spans="8:8" x14ac:dyDescent="0.2">
      <c r="H7332" s="238"/>
    </row>
    <row r="7333" spans="8:8" x14ac:dyDescent="0.2">
      <c r="H7333" s="238"/>
    </row>
    <row r="7334" spans="8:8" x14ac:dyDescent="0.2">
      <c r="H7334" s="238"/>
    </row>
    <row r="7335" spans="8:8" x14ac:dyDescent="0.2">
      <c r="H7335" s="238"/>
    </row>
    <row r="7336" spans="8:8" x14ac:dyDescent="0.2">
      <c r="H7336" s="238"/>
    </row>
    <row r="7337" spans="8:8" x14ac:dyDescent="0.2">
      <c r="H7337" s="238"/>
    </row>
    <row r="7338" spans="8:8" x14ac:dyDescent="0.2">
      <c r="H7338" s="238"/>
    </row>
    <row r="7339" spans="8:8" x14ac:dyDescent="0.2">
      <c r="H7339" s="238"/>
    </row>
    <row r="7340" spans="8:8" x14ac:dyDescent="0.2">
      <c r="H7340" s="238"/>
    </row>
    <row r="7341" spans="8:8" x14ac:dyDescent="0.2">
      <c r="H7341" s="238"/>
    </row>
    <row r="7342" spans="8:8" x14ac:dyDescent="0.2">
      <c r="H7342" s="238"/>
    </row>
    <row r="7343" spans="8:8" x14ac:dyDescent="0.2">
      <c r="H7343" s="238"/>
    </row>
    <row r="7344" spans="8:8" x14ac:dyDescent="0.2">
      <c r="H7344" s="238"/>
    </row>
    <row r="7345" spans="8:8" x14ac:dyDescent="0.2">
      <c r="H7345" s="238"/>
    </row>
    <row r="7346" spans="8:8" x14ac:dyDescent="0.2">
      <c r="H7346" s="238"/>
    </row>
    <row r="7347" spans="8:8" x14ac:dyDescent="0.2">
      <c r="H7347" s="238"/>
    </row>
    <row r="7348" spans="8:8" x14ac:dyDescent="0.2">
      <c r="H7348" s="238"/>
    </row>
    <row r="7349" spans="8:8" x14ac:dyDescent="0.2">
      <c r="H7349" s="238"/>
    </row>
    <row r="7350" spans="8:8" x14ac:dyDescent="0.2">
      <c r="H7350" s="238"/>
    </row>
    <row r="7351" spans="8:8" x14ac:dyDescent="0.2">
      <c r="H7351" s="238"/>
    </row>
    <row r="7352" spans="8:8" x14ac:dyDescent="0.2">
      <c r="H7352" s="238"/>
    </row>
    <row r="7353" spans="8:8" x14ac:dyDescent="0.2">
      <c r="H7353" s="238"/>
    </row>
    <row r="7354" spans="8:8" x14ac:dyDescent="0.2">
      <c r="H7354" s="238"/>
    </row>
    <row r="7355" spans="8:8" x14ac:dyDescent="0.2">
      <c r="H7355" s="238"/>
    </row>
    <row r="7356" spans="8:8" x14ac:dyDescent="0.2">
      <c r="H7356" s="238"/>
    </row>
    <row r="7357" spans="8:8" x14ac:dyDescent="0.2">
      <c r="H7357" s="238"/>
    </row>
    <row r="7358" spans="8:8" x14ac:dyDescent="0.2">
      <c r="H7358" s="238"/>
    </row>
    <row r="7359" spans="8:8" x14ac:dyDescent="0.2">
      <c r="H7359" s="238"/>
    </row>
    <row r="7360" spans="8:8" x14ac:dyDescent="0.2">
      <c r="H7360" s="238"/>
    </row>
    <row r="7361" spans="8:8" x14ac:dyDescent="0.2">
      <c r="H7361" s="238"/>
    </row>
    <row r="7362" spans="8:8" x14ac:dyDescent="0.2">
      <c r="H7362" s="238"/>
    </row>
    <row r="7363" spans="8:8" x14ac:dyDescent="0.2">
      <c r="H7363" s="238"/>
    </row>
    <row r="7364" spans="8:8" x14ac:dyDescent="0.2">
      <c r="H7364" s="238"/>
    </row>
    <row r="7365" spans="8:8" x14ac:dyDescent="0.2">
      <c r="H7365" s="238"/>
    </row>
    <row r="7366" spans="8:8" x14ac:dyDescent="0.2">
      <c r="H7366" s="238"/>
    </row>
    <row r="7367" spans="8:8" x14ac:dyDescent="0.2">
      <c r="H7367" s="238"/>
    </row>
    <row r="7368" spans="8:8" x14ac:dyDescent="0.2">
      <c r="H7368" s="238"/>
    </row>
    <row r="7369" spans="8:8" x14ac:dyDescent="0.2">
      <c r="H7369" s="238"/>
    </row>
    <row r="7370" spans="8:8" x14ac:dyDescent="0.2">
      <c r="H7370" s="238"/>
    </row>
    <row r="7371" spans="8:8" x14ac:dyDescent="0.2">
      <c r="H7371" s="238"/>
    </row>
    <row r="7372" spans="8:8" x14ac:dyDescent="0.2">
      <c r="H7372" s="238"/>
    </row>
    <row r="7373" spans="8:8" x14ac:dyDescent="0.2">
      <c r="H7373" s="238"/>
    </row>
    <row r="7374" spans="8:8" x14ac:dyDescent="0.2">
      <c r="H7374" s="238"/>
    </row>
    <row r="7375" spans="8:8" x14ac:dyDescent="0.2">
      <c r="H7375" s="238"/>
    </row>
    <row r="7376" spans="8:8" x14ac:dyDescent="0.2">
      <c r="H7376" s="238"/>
    </row>
    <row r="7377" spans="8:8" x14ac:dyDescent="0.2">
      <c r="H7377" s="238"/>
    </row>
    <row r="7378" spans="8:8" x14ac:dyDescent="0.2">
      <c r="H7378" s="238"/>
    </row>
    <row r="7379" spans="8:8" x14ac:dyDescent="0.2">
      <c r="H7379" s="238"/>
    </row>
    <row r="7380" spans="8:8" x14ac:dyDescent="0.2">
      <c r="H7380" s="238"/>
    </row>
    <row r="7381" spans="8:8" x14ac:dyDescent="0.2">
      <c r="H7381" s="238"/>
    </row>
    <row r="7382" spans="8:8" x14ac:dyDescent="0.2">
      <c r="H7382" s="238"/>
    </row>
    <row r="7383" spans="8:8" x14ac:dyDescent="0.2">
      <c r="H7383" s="238"/>
    </row>
    <row r="7384" spans="8:8" x14ac:dyDescent="0.2">
      <c r="H7384" s="238"/>
    </row>
    <row r="7385" spans="8:8" x14ac:dyDescent="0.2">
      <c r="H7385" s="238"/>
    </row>
    <row r="7386" spans="8:8" x14ac:dyDescent="0.2">
      <c r="H7386" s="238"/>
    </row>
    <row r="7387" spans="8:8" x14ac:dyDescent="0.2">
      <c r="H7387" s="238"/>
    </row>
    <row r="7388" spans="8:8" x14ac:dyDescent="0.2">
      <c r="H7388" s="238"/>
    </row>
    <row r="7389" spans="8:8" x14ac:dyDescent="0.2">
      <c r="H7389" s="238"/>
    </row>
    <row r="7390" spans="8:8" x14ac:dyDescent="0.2">
      <c r="H7390" s="238"/>
    </row>
    <row r="7391" spans="8:8" x14ac:dyDescent="0.2">
      <c r="H7391" s="238"/>
    </row>
    <row r="7392" spans="8:8" x14ac:dyDescent="0.2">
      <c r="H7392" s="238"/>
    </row>
    <row r="7393" spans="8:8" x14ac:dyDescent="0.2">
      <c r="H7393" s="238"/>
    </row>
    <row r="7394" spans="8:8" x14ac:dyDescent="0.2">
      <c r="H7394" s="238"/>
    </row>
    <row r="7395" spans="8:8" x14ac:dyDescent="0.2">
      <c r="H7395" s="238"/>
    </row>
    <row r="7396" spans="8:8" x14ac:dyDescent="0.2">
      <c r="H7396" s="238"/>
    </row>
    <row r="7397" spans="8:8" x14ac:dyDescent="0.2">
      <c r="H7397" s="238"/>
    </row>
    <row r="7398" spans="8:8" x14ac:dyDescent="0.2">
      <c r="H7398" s="238"/>
    </row>
    <row r="7399" spans="8:8" x14ac:dyDescent="0.2">
      <c r="H7399" s="238"/>
    </row>
    <row r="7400" spans="8:8" x14ac:dyDescent="0.2">
      <c r="H7400" s="238"/>
    </row>
    <row r="7401" spans="8:8" x14ac:dyDescent="0.2">
      <c r="H7401" s="238"/>
    </row>
    <row r="7402" spans="8:8" x14ac:dyDescent="0.2">
      <c r="H7402" s="238"/>
    </row>
    <row r="7403" spans="8:8" x14ac:dyDescent="0.2">
      <c r="H7403" s="238"/>
    </row>
    <row r="7404" spans="8:8" x14ac:dyDescent="0.2">
      <c r="H7404" s="238"/>
    </row>
    <row r="7405" spans="8:8" x14ac:dyDescent="0.2">
      <c r="H7405" s="238"/>
    </row>
    <row r="7406" spans="8:8" x14ac:dyDescent="0.2">
      <c r="H7406" s="238"/>
    </row>
    <row r="7407" spans="8:8" x14ac:dyDescent="0.2">
      <c r="H7407" s="238"/>
    </row>
    <row r="7408" spans="8:8" x14ac:dyDescent="0.2">
      <c r="H7408" s="238"/>
    </row>
    <row r="7409" spans="8:8" x14ac:dyDescent="0.2">
      <c r="H7409" s="238"/>
    </row>
    <row r="7410" spans="8:8" x14ac:dyDescent="0.2">
      <c r="H7410" s="238"/>
    </row>
    <row r="7411" spans="8:8" x14ac:dyDescent="0.2">
      <c r="H7411" s="238"/>
    </row>
    <row r="7412" spans="8:8" x14ac:dyDescent="0.2">
      <c r="H7412" s="238"/>
    </row>
    <row r="7413" spans="8:8" x14ac:dyDescent="0.2">
      <c r="H7413" s="238"/>
    </row>
    <row r="7414" spans="8:8" x14ac:dyDescent="0.2">
      <c r="H7414" s="238"/>
    </row>
    <row r="7415" spans="8:8" x14ac:dyDescent="0.2">
      <c r="H7415" s="238"/>
    </row>
    <row r="7416" spans="8:8" x14ac:dyDescent="0.2">
      <c r="H7416" s="238"/>
    </row>
    <row r="7417" spans="8:8" x14ac:dyDescent="0.2">
      <c r="H7417" s="238"/>
    </row>
    <row r="7418" spans="8:8" x14ac:dyDescent="0.2">
      <c r="H7418" s="238"/>
    </row>
    <row r="7419" spans="8:8" x14ac:dyDescent="0.2">
      <c r="H7419" s="238"/>
    </row>
    <row r="7420" spans="8:8" x14ac:dyDescent="0.2">
      <c r="H7420" s="238"/>
    </row>
    <row r="7421" spans="8:8" x14ac:dyDescent="0.2">
      <c r="H7421" s="238"/>
    </row>
    <row r="7422" spans="8:8" x14ac:dyDescent="0.2">
      <c r="H7422" s="238"/>
    </row>
    <row r="7423" spans="8:8" x14ac:dyDescent="0.2">
      <c r="H7423" s="238"/>
    </row>
    <row r="7424" spans="8:8" x14ac:dyDescent="0.2">
      <c r="H7424" s="238"/>
    </row>
    <row r="7425" spans="8:8" x14ac:dyDescent="0.2">
      <c r="H7425" s="238"/>
    </row>
    <row r="7426" spans="8:8" x14ac:dyDescent="0.2">
      <c r="H7426" s="238"/>
    </row>
    <row r="7427" spans="8:8" x14ac:dyDescent="0.2">
      <c r="H7427" s="238"/>
    </row>
    <row r="7428" spans="8:8" x14ac:dyDescent="0.2">
      <c r="H7428" s="238"/>
    </row>
    <row r="7429" spans="8:8" x14ac:dyDescent="0.2">
      <c r="H7429" s="238"/>
    </row>
    <row r="7430" spans="8:8" x14ac:dyDescent="0.2">
      <c r="H7430" s="238"/>
    </row>
    <row r="7431" spans="8:8" x14ac:dyDescent="0.2">
      <c r="H7431" s="238"/>
    </row>
    <row r="7432" spans="8:8" x14ac:dyDescent="0.2">
      <c r="H7432" s="238"/>
    </row>
    <row r="7433" spans="8:8" x14ac:dyDescent="0.2">
      <c r="H7433" s="238"/>
    </row>
    <row r="7434" spans="8:8" x14ac:dyDescent="0.2">
      <c r="H7434" s="238"/>
    </row>
    <row r="7435" spans="8:8" x14ac:dyDescent="0.2">
      <c r="H7435" s="238"/>
    </row>
    <row r="7436" spans="8:8" x14ac:dyDescent="0.2">
      <c r="H7436" s="238"/>
    </row>
    <row r="7437" spans="8:8" x14ac:dyDescent="0.2">
      <c r="H7437" s="238"/>
    </row>
    <row r="7438" spans="8:8" x14ac:dyDescent="0.2">
      <c r="H7438" s="238"/>
    </row>
    <row r="7439" spans="8:8" x14ac:dyDescent="0.2">
      <c r="H7439" s="238"/>
    </row>
    <row r="7440" spans="8:8" x14ac:dyDescent="0.2">
      <c r="H7440" s="238"/>
    </row>
    <row r="7441" spans="8:8" x14ac:dyDescent="0.2">
      <c r="H7441" s="238"/>
    </row>
    <row r="7442" spans="8:8" x14ac:dyDescent="0.2">
      <c r="H7442" s="238"/>
    </row>
    <row r="7443" spans="8:8" x14ac:dyDescent="0.2">
      <c r="H7443" s="238"/>
    </row>
    <row r="7444" spans="8:8" x14ac:dyDescent="0.2">
      <c r="H7444" s="238"/>
    </row>
    <row r="7445" spans="8:8" x14ac:dyDescent="0.2">
      <c r="H7445" s="238"/>
    </row>
    <row r="7446" spans="8:8" x14ac:dyDescent="0.2">
      <c r="H7446" s="238"/>
    </row>
    <row r="7447" spans="8:8" x14ac:dyDescent="0.2">
      <c r="H7447" s="238"/>
    </row>
    <row r="7448" spans="8:8" x14ac:dyDescent="0.2">
      <c r="H7448" s="238"/>
    </row>
    <row r="7449" spans="8:8" x14ac:dyDescent="0.2">
      <c r="H7449" s="238"/>
    </row>
    <row r="7450" spans="8:8" x14ac:dyDescent="0.2">
      <c r="H7450" s="238"/>
    </row>
    <row r="7451" spans="8:8" x14ac:dyDescent="0.2">
      <c r="H7451" s="238"/>
    </row>
    <row r="7452" spans="8:8" x14ac:dyDescent="0.2">
      <c r="H7452" s="238"/>
    </row>
    <row r="7453" spans="8:8" x14ac:dyDescent="0.2">
      <c r="H7453" s="238"/>
    </row>
    <row r="7454" spans="8:8" x14ac:dyDescent="0.2">
      <c r="H7454" s="238"/>
    </row>
    <row r="7455" spans="8:8" x14ac:dyDescent="0.2">
      <c r="H7455" s="238"/>
    </row>
    <row r="7456" spans="8:8" x14ac:dyDescent="0.2">
      <c r="H7456" s="238"/>
    </row>
    <row r="7457" spans="8:8" x14ac:dyDescent="0.2">
      <c r="H7457" s="238"/>
    </row>
    <row r="7458" spans="8:8" x14ac:dyDescent="0.2">
      <c r="H7458" s="238"/>
    </row>
    <row r="7459" spans="8:8" x14ac:dyDescent="0.2">
      <c r="H7459" s="238"/>
    </row>
    <row r="7460" spans="8:8" x14ac:dyDescent="0.2">
      <c r="H7460" s="238"/>
    </row>
    <row r="7461" spans="8:8" x14ac:dyDescent="0.2">
      <c r="H7461" s="238"/>
    </row>
    <row r="7462" spans="8:8" x14ac:dyDescent="0.2">
      <c r="H7462" s="238"/>
    </row>
    <row r="7463" spans="8:8" x14ac:dyDescent="0.2">
      <c r="H7463" s="238"/>
    </row>
    <row r="7464" spans="8:8" x14ac:dyDescent="0.2">
      <c r="H7464" s="238"/>
    </row>
    <row r="7465" spans="8:8" x14ac:dyDescent="0.2">
      <c r="H7465" s="238"/>
    </row>
    <row r="7466" spans="8:8" x14ac:dyDescent="0.2">
      <c r="H7466" s="238"/>
    </row>
    <row r="7467" spans="8:8" x14ac:dyDescent="0.2">
      <c r="H7467" s="238"/>
    </row>
    <row r="7468" spans="8:8" x14ac:dyDescent="0.2">
      <c r="H7468" s="238"/>
    </row>
    <row r="7469" spans="8:8" x14ac:dyDescent="0.2">
      <c r="H7469" s="238"/>
    </row>
    <row r="7470" spans="8:8" x14ac:dyDescent="0.2">
      <c r="H7470" s="238"/>
    </row>
    <row r="7471" spans="8:8" x14ac:dyDescent="0.2">
      <c r="H7471" s="238"/>
    </row>
    <row r="7472" spans="8:8" x14ac:dyDescent="0.2">
      <c r="H7472" s="238"/>
    </row>
    <row r="7473" spans="8:8" x14ac:dyDescent="0.2">
      <c r="H7473" s="238"/>
    </row>
    <row r="7474" spans="8:8" x14ac:dyDescent="0.2">
      <c r="H7474" s="238"/>
    </row>
    <row r="7475" spans="8:8" x14ac:dyDescent="0.2">
      <c r="H7475" s="238"/>
    </row>
    <row r="7476" spans="8:8" x14ac:dyDescent="0.2">
      <c r="H7476" s="238"/>
    </row>
    <row r="7477" spans="8:8" x14ac:dyDescent="0.2">
      <c r="H7477" s="238"/>
    </row>
    <row r="7478" spans="8:8" x14ac:dyDescent="0.2">
      <c r="H7478" s="238"/>
    </row>
    <row r="7479" spans="8:8" x14ac:dyDescent="0.2">
      <c r="H7479" s="238"/>
    </row>
    <row r="7480" spans="8:8" x14ac:dyDescent="0.2">
      <c r="H7480" s="238"/>
    </row>
    <row r="7481" spans="8:8" x14ac:dyDescent="0.2">
      <c r="H7481" s="238"/>
    </row>
    <row r="7482" spans="8:8" x14ac:dyDescent="0.2">
      <c r="H7482" s="238"/>
    </row>
    <row r="7483" spans="8:8" x14ac:dyDescent="0.2">
      <c r="H7483" s="238"/>
    </row>
    <row r="7484" spans="8:8" x14ac:dyDescent="0.2">
      <c r="H7484" s="238"/>
    </row>
    <row r="7485" spans="8:8" x14ac:dyDescent="0.2">
      <c r="H7485" s="238"/>
    </row>
    <row r="7486" spans="8:8" x14ac:dyDescent="0.2">
      <c r="H7486" s="238"/>
    </row>
    <row r="7487" spans="8:8" x14ac:dyDescent="0.2">
      <c r="H7487" s="238"/>
    </row>
    <row r="7488" spans="8:8" x14ac:dyDescent="0.2">
      <c r="H7488" s="238"/>
    </row>
    <row r="7489" spans="8:8" x14ac:dyDescent="0.2">
      <c r="H7489" s="238"/>
    </row>
    <row r="7490" spans="8:8" x14ac:dyDescent="0.2">
      <c r="H7490" s="238"/>
    </row>
    <row r="7491" spans="8:8" x14ac:dyDescent="0.2">
      <c r="H7491" s="238"/>
    </row>
    <row r="7492" spans="8:8" x14ac:dyDescent="0.2">
      <c r="H7492" s="238"/>
    </row>
    <row r="7493" spans="8:8" x14ac:dyDescent="0.2">
      <c r="H7493" s="238"/>
    </row>
    <row r="7494" spans="8:8" x14ac:dyDescent="0.2">
      <c r="H7494" s="238"/>
    </row>
    <row r="7495" spans="8:8" x14ac:dyDescent="0.2">
      <c r="H7495" s="238"/>
    </row>
    <row r="7496" spans="8:8" x14ac:dyDescent="0.2">
      <c r="H7496" s="238"/>
    </row>
    <row r="7497" spans="8:8" x14ac:dyDescent="0.2">
      <c r="H7497" s="238"/>
    </row>
    <row r="7498" spans="8:8" x14ac:dyDescent="0.2">
      <c r="H7498" s="238"/>
    </row>
    <row r="7499" spans="8:8" x14ac:dyDescent="0.2">
      <c r="H7499" s="238"/>
    </row>
    <row r="7500" spans="8:8" x14ac:dyDescent="0.2">
      <c r="H7500" s="238"/>
    </row>
    <row r="7501" spans="8:8" x14ac:dyDescent="0.2">
      <c r="H7501" s="238"/>
    </row>
    <row r="7502" spans="8:8" x14ac:dyDescent="0.2">
      <c r="H7502" s="238"/>
    </row>
    <row r="7503" spans="8:8" x14ac:dyDescent="0.2">
      <c r="H7503" s="238"/>
    </row>
    <row r="7504" spans="8:8" x14ac:dyDescent="0.2">
      <c r="H7504" s="238"/>
    </row>
    <row r="7505" spans="8:8" x14ac:dyDescent="0.2">
      <c r="H7505" s="238"/>
    </row>
    <row r="7506" spans="8:8" x14ac:dyDescent="0.2">
      <c r="H7506" s="238"/>
    </row>
    <row r="7507" spans="8:8" x14ac:dyDescent="0.2">
      <c r="H7507" s="238"/>
    </row>
    <row r="7508" spans="8:8" x14ac:dyDescent="0.2">
      <c r="H7508" s="238"/>
    </row>
    <row r="7509" spans="8:8" x14ac:dyDescent="0.2">
      <c r="H7509" s="238"/>
    </row>
    <row r="7510" spans="8:8" x14ac:dyDescent="0.2">
      <c r="H7510" s="238"/>
    </row>
    <row r="7511" spans="8:8" x14ac:dyDescent="0.2">
      <c r="H7511" s="238"/>
    </row>
    <row r="7512" spans="8:8" x14ac:dyDescent="0.2">
      <c r="H7512" s="238"/>
    </row>
    <row r="7513" spans="8:8" x14ac:dyDescent="0.2">
      <c r="H7513" s="238"/>
    </row>
    <row r="7514" spans="8:8" x14ac:dyDescent="0.2">
      <c r="H7514" s="238"/>
    </row>
    <row r="7515" spans="8:8" x14ac:dyDescent="0.2">
      <c r="H7515" s="238"/>
    </row>
    <row r="7516" spans="8:8" x14ac:dyDescent="0.2">
      <c r="H7516" s="238"/>
    </row>
    <row r="7517" spans="8:8" x14ac:dyDescent="0.2">
      <c r="H7517" s="238"/>
    </row>
    <row r="7518" spans="8:8" x14ac:dyDescent="0.2">
      <c r="H7518" s="238"/>
    </row>
    <row r="7519" spans="8:8" x14ac:dyDescent="0.2">
      <c r="H7519" s="238"/>
    </row>
    <row r="7520" spans="8:8" x14ac:dyDescent="0.2">
      <c r="H7520" s="238"/>
    </row>
    <row r="7521" spans="8:8" x14ac:dyDescent="0.2">
      <c r="H7521" s="238"/>
    </row>
    <row r="7522" spans="8:8" x14ac:dyDescent="0.2">
      <c r="H7522" s="238"/>
    </row>
    <row r="7523" spans="8:8" x14ac:dyDescent="0.2">
      <c r="H7523" s="238"/>
    </row>
    <row r="7524" spans="8:8" x14ac:dyDescent="0.2">
      <c r="H7524" s="238"/>
    </row>
    <row r="7525" spans="8:8" x14ac:dyDescent="0.2">
      <c r="H7525" s="238"/>
    </row>
    <row r="7526" spans="8:8" x14ac:dyDescent="0.2">
      <c r="H7526" s="238"/>
    </row>
    <row r="7527" spans="8:8" x14ac:dyDescent="0.2">
      <c r="H7527" s="238"/>
    </row>
    <row r="7528" spans="8:8" x14ac:dyDescent="0.2">
      <c r="H7528" s="238"/>
    </row>
    <row r="7529" spans="8:8" x14ac:dyDescent="0.2">
      <c r="H7529" s="238"/>
    </row>
    <row r="7530" spans="8:8" x14ac:dyDescent="0.2">
      <c r="H7530" s="238"/>
    </row>
    <row r="7531" spans="8:8" x14ac:dyDescent="0.2">
      <c r="H7531" s="238"/>
    </row>
    <row r="7532" spans="8:8" x14ac:dyDescent="0.2">
      <c r="H7532" s="238"/>
    </row>
    <row r="7533" spans="8:8" x14ac:dyDescent="0.2">
      <c r="H7533" s="238"/>
    </row>
    <row r="7534" spans="8:8" x14ac:dyDescent="0.2">
      <c r="H7534" s="238"/>
    </row>
    <row r="7535" spans="8:8" x14ac:dyDescent="0.2">
      <c r="H7535" s="238"/>
    </row>
    <row r="7536" spans="8:8" x14ac:dyDescent="0.2">
      <c r="H7536" s="238"/>
    </row>
    <row r="7537" spans="8:8" x14ac:dyDescent="0.2">
      <c r="H7537" s="238"/>
    </row>
    <row r="7538" spans="8:8" x14ac:dyDescent="0.2">
      <c r="H7538" s="238"/>
    </row>
    <row r="7539" spans="8:8" x14ac:dyDescent="0.2">
      <c r="H7539" s="238"/>
    </row>
    <row r="7540" spans="8:8" x14ac:dyDescent="0.2">
      <c r="H7540" s="238"/>
    </row>
    <row r="7541" spans="8:8" x14ac:dyDescent="0.2">
      <c r="H7541" s="238"/>
    </row>
    <row r="7542" spans="8:8" x14ac:dyDescent="0.2">
      <c r="H7542" s="238"/>
    </row>
    <row r="7543" spans="8:8" x14ac:dyDescent="0.2">
      <c r="H7543" s="238"/>
    </row>
    <row r="7544" spans="8:8" x14ac:dyDescent="0.2">
      <c r="H7544" s="238"/>
    </row>
    <row r="7545" spans="8:8" x14ac:dyDescent="0.2">
      <c r="H7545" s="238"/>
    </row>
    <row r="7546" spans="8:8" x14ac:dyDescent="0.2">
      <c r="H7546" s="238"/>
    </row>
    <row r="7547" spans="8:8" x14ac:dyDescent="0.2">
      <c r="H7547" s="238"/>
    </row>
    <row r="7548" spans="8:8" x14ac:dyDescent="0.2">
      <c r="H7548" s="238"/>
    </row>
    <row r="7549" spans="8:8" x14ac:dyDescent="0.2">
      <c r="H7549" s="238"/>
    </row>
    <row r="7550" spans="8:8" x14ac:dyDescent="0.2">
      <c r="H7550" s="238"/>
    </row>
    <row r="7551" spans="8:8" x14ac:dyDescent="0.2">
      <c r="H7551" s="238"/>
    </row>
    <row r="7552" spans="8:8" x14ac:dyDescent="0.2">
      <c r="H7552" s="238"/>
    </row>
    <row r="7553" spans="8:8" x14ac:dyDescent="0.2">
      <c r="H7553" s="238"/>
    </row>
    <row r="7554" spans="8:8" x14ac:dyDescent="0.2">
      <c r="H7554" s="238"/>
    </row>
    <row r="7555" spans="8:8" x14ac:dyDescent="0.2">
      <c r="H7555" s="238"/>
    </row>
    <row r="7556" spans="8:8" x14ac:dyDescent="0.2">
      <c r="H7556" s="238"/>
    </row>
    <row r="7557" spans="8:8" x14ac:dyDescent="0.2">
      <c r="H7557" s="238"/>
    </row>
    <row r="7558" spans="8:8" x14ac:dyDescent="0.2">
      <c r="H7558" s="238"/>
    </row>
    <row r="7559" spans="8:8" x14ac:dyDescent="0.2">
      <c r="H7559" s="238"/>
    </row>
    <row r="7560" spans="8:8" x14ac:dyDescent="0.2">
      <c r="H7560" s="238"/>
    </row>
    <row r="7561" spans="8:8" x14ac:dyDescent="0.2">
      <c r="H7561" s="238"/>
    </row>
    <row r="7562" spans="8:8" x14ac:dyDescent="0.2">
      <c r="H7562" s="238"/>
    </row>
    <row r="7563" spans="8:8" x14ac:dyDescent="0.2">
      <c r="H7563" s="238"/>
    </row>
    <row r="7564" spans="8:8" x14ac:dyDescent="0.2">
      <c r="H7564" s="238"/>
    </row>
    <row r="7565" spans="8:8" x14ac:dyDescent="0.2">
      <c r="H7565" s="238"/>
    </row>
    <row r="7566" spans="8:8" x14ac:dyDescent="0.2">
      <c r="H7566" s="238"/>
    </row>
    <row r="7567" spans="8:8" x14ac:dyDescent="0.2">
      <c r="H7567" s="238"/>
    </row>
    <row r="7568" spans="8:8" x14ac:dyDescent="0.2">
      <c r="H7568" s="238"/>
    </row>
    <row r="7569" spans="8:8" x14ac:dyDescent="0.2">
      <c r="H7569" s="238"/>
    </row>
    <row r="7570" spans="8:8" x14ac:dyDescent="0.2">
      <c r="H7570" s="238"/>
    </row>
    <row r="7571" spans="8:8" x14ac:dyDescent="0.2">
      <c r="H7571" s="238"/>
    </row>
    <row r="7572" spans="8:8" x14ac:dyDescent="0.2">
      <c r="H7572" s="238"/>
    </row>
    <row r="7573" spans="8:8" x14ac:dyDescent="0.2">
      <c r="H7573" s="238"/>
    </row>
    <row r="7574" spans="8:8" x14ac:dyDescent="0.2">
      <c r="H7574" s="238"/>
    </row>
    <row r="7575" spans="8:8" x14ac:dyDescent="0.2">
      <c r="H7575" s="238"/>
    </row>
    <row r="7576" spans="8:8" x14ac:dyDescent="0.2">
      <c r="H7576" s="238"/>
    </row>
    <row r="7577" spans="8:8" x14ac:dyDescent="0.2">
      <c r="H7577" s="238"/>
    </row>
    <row r="7578" spans="8:8" x14ac:dyDescent="0.2">
      <c r="H7578" s="238"/>
    </row>
    <row r="7579" spans="8:8" x14ac:dyDescent="0.2">
      <c r="H7579" s="238"/>
    </row>
    <row r="7580" spans="8:8" x14ac:dyDescent="0.2">
      <c r="H7580" s="238"/>
    </row>
    <row r="7581" spans="8:8" x14ac:dyDescent="0.2">
      <c r="H7581" s="238"/>
    </row>
    <row r="7582" spans="8:8" x14ac:dyDescent="0.2">
      <c r="H7582" s="238"/>
    </row>
    <row r="7583" spans="8:8" x14ac:dyDescent="0.2">
      <c r="H7583" s="238"/>
    </row>
    <row r="7584" spans="8:8" x14ac:dyDescent="0.2">
      <c r="H7584" s="238"/>
    </row>
    <row r="7585" spans="8:8" x14ac:dyDescent="0.2">
      <c r="H7585" s="238"/>
    </row>
    <row r="7586" spans="8:8" x14ac:dyDescent="0.2">
      <c r="H7586" s="238"/>
    </row>
    <row r="7587" spans="8:8" x14ac:dyDescent="0.2">
      <c r="H7587" s="238"/>
    </row>
    <row r="7588" spans="8:8" x14ac:dyDescent="0.2">
      <c r="H7588" s="238"/>
    </row>
    <row r="7589" spans="8:8" x14ac:dyDescent="0.2">
      <c r="H7589" s="238"/>
    </row>
    <row r="7590" spans="8:8" x14ac:dyDescent="0.2">
      <c r="H7590" s="238"/>
    </row>
    <row r="7591" spans="8:8" x14ac:dyDescent="0.2">
      <c r="H7591" s="238"/>
    </row>
    <row r="7592" spans="8:8" x14ac:dyDescent="0.2">
      <c r="H7592" s="238"/>
    </row>
    <row r="7593" spans="8:8" x14ac:dyDescent="0.2">
      <c r="H7593" s="238"/>
    </row>
    <row r="7594" spans="8:8" x14ac:dyDescent="0.2">
      <c r="H7594" s="238"/>
    </row>
    <row r="7595" spans="8:8" x14ac:dyDescent="0.2">
      <c r="H7595" s="238"/>
    </row>
    <row r="7596" spans="8:8" x14ac:dyDescent="0.2">
      <c r="H7596" s="238"/>
    </row>
    <row r="7597" spans="8:8" x14ac:dyDescent="0.2">
      <c r="H7597" s="238"/>
    </row>
    <row r="7598" spans="8:8" x14ac:dyDescent="0.2">
      <c r="H7598" s="238"/>
    </row>
    <row r="7599" spans="8:8" x14ac:dyDescent="0.2">
      <c r="H7599" s="238"/>
    </row>
    <row r="7600" spans="8:8" x14ac:dyDescent="0.2">
      <c r="H7600" s="238"/>
    </row>
    <row r="7601" spans="8:8" x14ac:dyDescent="0.2">
      <c r="H7601" s="238"/>
    </row>
    <row r="7602" spans="8:8" x14ac:dyDescent="0.2">
      <c r="H7602" s="238"/>
    </row>
    <row r="7603" spans="8:8" x14ac:dyDescent="0.2">
      <c r="H7603" s="238"/>
    </row>
    <row r="7604" spans="8:8" x14ac:dyDescent="0.2">
      <c r="H7604" s="238"/>
    </row>
    <row r="7605" spans="8:8" x14ac:dyDescent="0.2">
      <c r="H7605" s="238"/>
    </row>
    <row r="7606" spans="8:8" x14ac:dyDescent="0.2">
      <c r="H7606" s="238"/>
    </row>
    <row r="7607" spans="8:8" x14ac:dyDescent="0.2">
      <c r="H7607" s="238"/>
    </row>
    <row r="7608" spans="8:8" x14ac:dyDescent="0.2">
      <c r="H7608" s="238"/>
    </row>
    <row r="7609" spans="8:8" x14ac:dyDescent="0.2">
      <c r="H7609" s="238"/>
    </row>
    <row r="7610" spans="8:8" x14ac:dyDescent="0.2">
      <c r="H7610" s="238"/>
    </row>
    <row r="7611" spans="8:8" x14ac:dyDescent="0.2">
      <c r="H7611" s="238"/>
    </row>
    <row r="7612" spans="8:8" x14ac:dyDescent="0.2">
      <c r="H7612" s="238"/>
    </row>
    <row r="7613" spans="8:8" x14ac:dyDescent="0.2">
      <c r="H7613" s="238"/>
    </row>
    <row r="7614" spans="8:8" x14ac:dyDescent="0.2">
      <c r="H7614" s="238"/>
    </row>
    <row r="7615" spans="8:8" x14ac:dyDescent="0.2">
      <c r="H7615" s="238"/>
    </row>
    <row r="7616" spans="8:8" x14ac:dyDescent="0.2">
      <c r="H7616" s="238"/>
    </row>
    <row r="7617" spans="8:8" x14ac:dyDescent="0.2">
      <c r="H7617" s="238"/>
    </row>
    <row r="7618" spans="8:8" x14ac:dyDescent="0.2">
      <c r="H7618" s="238"/>
    </row>
    <row r="7619" spans="8:8" x14ac:dyDescent="0.2">
      <c r="H7619" s="238"/>
    </row>
    <row r="7620" spans="8:8" x14ac:dyDescent="0.2">
      <c r="H7620" s="238"/>
    </row>
    <row r="7621" spans="8:8" x14ac:dyDescent="0.2">
      <c r="H7621" s="238"/>
    </row>
    <row r="7622" spans="8:8" x14ac:dyDescent="0.2">
      <c r="H7622" s="238"/>
    </row>
    <row r="7623" spans="8:8" x14ac:dyDescent="0.2">
      <c r="H7623" s="238"/>
    </row>
    <row r="7624" spans="8:8" x14ac:dyDescent="0.2">
      <c r="H7624" s="238"/>
    </row>
    <row r="7625" spans="8:8" x14ac:dyDescent="0.2">
      <c r="H7625" s="238"/>
    </row>
    <row r="7626" spans="8:8" x14ac:dyDescent="0.2">
      <c r="H7626" s="238"/>
    </row>
    <row r="7627" spans="8:8" x14ac:dyDescent="0.2">
      <c r="H7627" s="238"/>
    </row>
    <row r="7628" spans="8:8" x14ac:dyDescent="0.2">
      <c r="H7628" s="238"/>
    </row>
    <row r="7629" spans="8:8" x14ac:dyDescent="0.2">
      <c r="H7629" s="238"/>
    </row>
    <row r="7630" spans="8:8" x14ac:dyDescent="0.2">
      <c r="H7630" s="238"/>
    </row>
    <row r="7631" spans="8:8" x14ac:dyDescent="0.2">
      <c r="H7631" s="238"/>
    </row>
    <row r="7632" spans="8:8" x14ac:dyDescent="0.2">
      <c r="H7632" s="238"/>
    </row>
    <row r="7633" spans="8:8" x14ac:dyDescent="0.2">
      <c r="H7633" s="238"/>
    </row>
    <row r="7634" spans="8:8" x14ac:dyDescent="0.2">
      <c r="H7634" s="238"/>
    </row>
    <row r="7635" spans="8:8" x14ac:dyDescent="0.2">
      <c r="H7635" s="238"/>
    </row>
    <row r="7636" spans="8:8" x14ac:dyDescent="0.2">
      <c r="H7636" s="238"/>
    </row>
    <row r="7637" spans="8:8" x14ac:dyDescent="0.2">
      <c r="H7637" s="238"/>
    </row>
    <row r="7638" spans="8:8" x14ac:dyDescent="0.2">
      <c r="H7638" s="238"/>
    </row>
    <row r="7639" spans="8:8" x14ac:dyDescent="0.2">
      <c r="H7639" s="238"/>
    </row>
    <row r="7640" spans="8:8" x14ac:dyDescent="0.2">
      <c r="H7640" s="238"/>
    </row>
    <row r="7641" spans="8:8" x14ac:dyDescent="0.2">
      <c r="H7641" s="238"/>
    </row>
    <row r="7642" spans="8:8" x14ac:dyDescent="0.2">
      <c r="H7642" s="238"/>
    </row>
    <row r="7643" spans="8:8" x14ac:dyDescent="0.2">
      <c r="H7643" s="238"/>
    </row>
    <row r="7644" spans="8:8" x14ac:dyDescent="0.2">
      <c r="H7644" s="238"/>
    </row>
    <row r="7645" spans="8:8" x14ac:dyDescent="0.2">
      <c r="H7645" s="238"/>
    </row>
    <row r="7646" spans="8:8" x14ac:dyDescent="0.2">
      <c r="H7646" s="238"/>
    </row>
    <row r="7647" spans="8:8" x14ac:dyDescent="0.2">
      <c r="H7647" s="238"/>
    </row>
    <row r="7648" spans="8:8" x14ac:dyDescent="0.2">
      <c r="H7648" s="238"/>
    </row>
    <row r="7649" spans="8:8" x14ac:dyDescent="0.2">
      <c r="H7649" s="238"/>
    </row>
    <row r="7650" spans="8:8" x14ac:dyDescent="0.2">
      <c r="H7650" s="238"/>
    </row>
    <row r="7651" spans="8:8" x14ac:dyDescent="0.2">
      <c r="H7651" s="238"/>
    </row>
    <row r="7652" spans="8:8" x14ac:dyDescent="0.2">
      <c r="H7652" s="238"/>
    </row>
    <row r="7653" spans="8:8" x14ac:dyDescent="0.2">
      <c r="H7653" s="238"/>
    </row>
    <row r="7654" spans="8:8" x14ac:dyDescent="0.2">
      <c r="H7654" s="238"/>
    </row>
    <row r="7655" spans="8:8" x14ac:dyDescent="0.2">
      <c r="H7655" s="238"/>
    </row>
    <row r="7656" spans="8:8" x14ac:dyDescent="0.2">
      <c r="H7656" s="238"/>
    </row>
    <row r="7657" spans="8:8" x14ac:dyDescent="0.2">
      <c r="H7657" s="238"/>
    </row>
    <row r="7658" spans="8:8" x14ac:dyDescent="0.2">
      <c r="H7658" s="238"/>
    </row>
    <row r="7659" spans="8:8" x14ac:dyDescent="0.2">
      <c r="H7659" s="238"/>
    </row>
    <row r="7660" spans="8:8" x14ac:dyDescent="0.2">
      <c r="H7660" s="238"/>
    </row>
    <row r="7661" spans="8:8" x14ac:dyDescent="0.2">
      <c r="H7661" s="238"/>
    </row>
    <row r="7662" spans="8:8" x14ac:dyDescent="0.2">
      <c r="H7662" s="238"/>
    </row>
    <row r="7663" spans="8:8" x14ac:dyDescent="0.2">
      <c r="H7663" s="238"/>
    </row>
    <row r="7664" spans="8:8" x14ac:dyDescent="0.2">
      <c r="H7664" s="238"/>
    </row>
    <row r="7665" spans="8:8" x14ac:dyDescent="0.2">
      <c r="H7665" s="238"/>
    </row>
    <row r="7666" spans="8:8" x14ac:dyDescent="0.2">
      <c r="H7666" s="238"/>
    </row>
    <row r="7667" spans="8:8" x14ac:dyDescent="0.2">
      <c r="H7667" s="238"/>
    </row>
    <row r="7668" spans="8:8" x14ac:dyDescent="0.2">
      <c r="H7668" s="238"/>
    </row>
    <row r="7669" spans="8:8" x14ac:dyDescent="0.2">
      <c r="H7669" s="238"/>
    </row>
    <row r="7670" spans="8:8" x14ac:dyDescent="0.2">
      <c r="H7670" s="238"/>
    </row>
    <row r="7671" spans="8:8" x14ac:dyDescent="0.2">
      <c r="H7671" s="238"/>
    </row>
    <row r="7672" spans="8:8" x14ac:dyDescent="0.2">
      <c r="H7672" s="238"/>
    </row>
    <row r="7673" spans="8:8" x14ac:dyDescent="0.2">
      <c r="H7673" s="238"/>
    </row>
    <row r="7674" spans="8:8" x14ac:dyDescent="0.2">
      <c r="H7674" s="238"/>
    </row>
    <row r="7675" spans="8:8" x14ac:dyDescent="0.2">
      <c r="H7675" s="238"/>
    </row>
    <row r="7676" spans="8:8" x14ac:dyDescent="0.2">
      <c r="H7676" s="238"/>
    </row>
    <row r="7677" spans="8:8" x14ac:dyDescent="0.2">
      <c r="H7677" s="238"/>
    </row>
    <row r="7678" spans="8:8" x14ac:dyDescent="0.2">
      <c r="H7678" s="238"/>
    </row>
    <row r="7679" spans="8:8" x14ac:dyDescent="0.2">
      <c r="H7679" s="238"/>
    </row>
    <row r="7680" spans="8:8" x14ac:dyDescent="0.2">
      <c r="H7680" s="238"/>
    </row>
    <row r="7681" spans="8:8" x14ac:dyDescent="0.2">
      <c r="H7681" s="238"/>
    </row>
    <row r="7682" spans="8:8" x14ac:dyDescent="0.2">
      <c r="H7682" s="238"/>
    </row>
    <row r="7683" spans="8:8" x14ac:dyDescent="0.2">
      <c r="H7683" s="238"/>
    </row>
    <row r="7684" spans="8:8" x14ac:dyDescent="0.2">
      <c r="H7684" s="238"/>
    </row>
    <row r="7685" spans="8:8" x14ac:dyDescent="0.2">
      <c r="H7685" s="238"/>
    </row>
    <row r="7686" spans="8:8" x14ac:dyDescent="0.2">
      <c r="H7686" s="238"/>
    </row>
    <row r="7687" spans="8:8" x14ac:dyDescent="0.2">
      <c r="H7687" s="238"/>
    </row>
    <row r="7688" spans="8:8" x14ac:dyDescent="0.2">
      <c r="H7688" s="238"/>
    </row>
    <row r="7689" spans="8:8" x14ac:dyDescent="0.2">
      <c r="H7689" s="238"/>
    </row>
    <row r="7690" spans="8:8" x14ac:dyDescent="0.2">
      <c r="H7690" s="238"/>
    </row>
    <row r="7691" spans="8:8" x14ac:dyDescent="0.2">
      <c r="H7691" s="238"/>
    </row>
    <row r="7692" spans="8:8" x14ac:dyDescent="0.2">
      <c r="H7692" s="238"/>
    </row>
    <row r="7693" spans="8:8" x14ac:dyDescent="0.2">
      <c r="H7693" s="238"/>
    </row>
    <row r="7694" spans="8:8" x14ac:dyDescent="0.2">
      <c r="H7694" s="238"/>
    </row>
    <row r="7695" spans="8:8" x14ac:dyDescent="0.2">
      <c r="H7695" s="238"/>
    </row>
    <row r="7696" spans="8:8" x14ac:dyDescent="0.2">
      <c r="H7696" s="238"/>
    </row>
    <row r="7697" spans="8:8" x14ac:dyDescent="0.2">
      <c r="H7697" s="238"/>
    </row>
    <row r="7698" spans="8:8" x14ac:dyDescent="0.2">
      <c r="H7698" s="238"/>
    </row>
    <row r="7699" spans="8:8" x14ac:dyDescent="0.2">
      <c r="H7699" s="238"/>
    </row>
    <row r="7700" spans="8:8" x14ac:dyDescent="0.2">
      <c r="H7700" s="238"/>
    </row>
    <row r="7701" spans="8:8" x14ac:dyDescent="0.2">
      <c r="H7701" s="238"/>
    </row>
    <row r="7702" spans="8:8" x14ac:dyDescent="0.2">
      <c r="H7702" s="238"/>
    </row>
    <row r="7703" spans="8:8" x14ac:dyDescent="0.2">
      <c r="H7703" s="238"/>
    </row>
    <row r="7704" spans="8:8" x14ac:dyDescent="0.2">
      <c r="H7704" s="238"/>
    </row>
    <row r="7705" spans="8:8" x14ac:dyDescent="0.2">
      <c r="H7705" s="238"/>
    </row>
    <row r="7706" spans="8:8" x14ac:dyDescent="0.2">
      <c r="H7706" s="238"/>
    </row>
    <row r="7707" spans="8:8" x14ac:dyDescent="0.2">
      <c r="H7707" s="238"/>
    </row>
    <row r="7708" spans="8:8" x14ac:dyDescent="0.2">
      <c r="H7708" s="238"/>
    </row>
    <row r="7709" spans="8:8" x14ac:dyDescent="0.2">
      <c r="H7709" s="238"/>
    </row>
    <row r="7710" spans="8:8" x14ac:dyDescent="0.2">
      <c r="H7710" s="238"/>
    </row>
    <row r="7711" spans="8:8" x14ac:dyDescent="0.2">
      <c r="H7711" s="238"/>
    </row>
    <row r="7712" spans="8:8" x14ac:dyDescent="0.2">
      <c r="H7712" s="238"/>
    </row>
    <row r="7713" spans="8:8" x14ac:dyDescent="0.2">
      <c r="H7713" s="238"/>
    </row>
    <row r="7714" spans="8:8" x14ac:dyDescent="0.2">
      <c r="H7714" s="238"/>
    </row>
    <row r="7715" spans="8:8" x14ac:dyDescent="0.2">
      <c r="H7715" s="238"/>
    </row>
    <row r="7716" spans="8:8" x14ac:dyDescent="0.2">
      <c r="H7716" s="238"/>
    </row>
    <row r="7717" spans="8:8" x14ac:dyDescent="0.2">
      <c r="H7717" s="238"/>
    </row>
    <row r="7718" spans="8:8" x14ac:dyDescent="0.2">
      <c r="H7718" s="238"/>
    </row>
    <row r="7719" spans="8:8" x14ac:dyDescent="0.2">
      <c r="H7719" s="238"/>
    </row>
    <row r="7720" spans="8:8" x14ac:dyDescent="0.2">
      <c r="H7720" s="238"/>
    </row>
    <row r="7721" spans="8:8" x14ac:dyDescent="0.2">
      <c r="H7721" s="238"/>
    </row>
    <row r="7722" spans="8:8" x14ac:dyDescent="0.2">
      <c r="H7722" s="238"/>
    </row>
    <row r="7723" spans="8:8" x14ac:dyDescent="0.2">
      <c r="H7723" s="238"/>
    </row>
    <row r="7724" spans="8:8" x14ac:dyDescent="0.2">
      <c r="H7724" s="238"/>
    </row>
    <row r="7725" spans="8:8" x14ac:dyDescent="0.2">
      <c r="H7725" s="238"/>
    </row>
    <row r="7726" spans="8:8" x14ac:dyDescent="0.2">
      <c r="H7726" s="238"/>
    </row>
    <row r="7727" spans="8:8" x14ac:dyDescent="0.2">
      <c r="H7727" s="238"/>
    </row>
    <row r="7728" spans="8:8" x14ac:dyDescent="0.2">
      <c r="H7728" s="238"/>
    </row>
    <row r="7729" spans="8:8" x14ac:dyDescent="0.2">
      <c r="H7729" s="238"/>
    </row>
    <row r="7730" spans="8:8" x14ac:dyDescent="0.2">
      <c r="H7730" s="238"/>
    </row>
    <row r="7731" spans="8:8" x14ac:dyDescent="0.2">
      <c r="H7731" s="238"/>
    </row>
    <row r="7732" spans="8:8" x14ac:dyDescent="0.2">
      <c r="H7732" s="238"/>
    </row>
    <row r="7733" spans="8:8" x14ac:dyDescent="0.2">
      <c r="H7733" s="238"/>
    </row>
    <row r="7734" spans="8:8" x14ac:dyDescent="0.2">
      <c r="H7734" s="238"/>
    </row>
    <row r="7735" spans="8:8" x14ac:dyDescent="0.2">
      <c r="H7735" s="238"/>
    </row>
    <row r="7736" spans="8:8" x14ac:dyDescent="0.2">
      <c r="H7736" s="238"/>
    </row>
    <row r="7737" spans="8:8" x14ac:dyDescent="0.2">
      <c r="H7737" s="238"/>
    </row>
    <row r="7738" spans="8:8" x14ac:dyDescent="0.2">
      <c r="H7738" s="238"/>
    </row>
    <row r="7739" spans="8:8" x14ac:dyDescent="0.2">
      <c r="H7739" s="238"/>
    </row>
    <row r="7740" spans="8:8" x14ac:dyDescent="0.2">
      <c r="H7740" s="238"/>
    </row>
    <row r="7741" spans="8:8" x14ac:dyDescent="0.2">
      <c r="H7741" s="238"/>
    </row>
    <row r="7742" spans="8:8" x14ac:dyDescent="0.2">
      <c r="H7742" s="238"/>
    </row>
    <row r="7743" spans="8:8" x14ac:dyDescent="0.2">
      <c r="H7743" s="238"/>
    </row>
    <row r="7744" spans="8:8" x14ac:dyDescent="0.2">
      <c r="H7744" s="238"/>
    </row>
    <row r="7745" spans="8:8" x14ac:dyDescent="0.2">
      <c r="H7745" s="238"/>
    </row>
    <row r="7746" spans="8:8" x14ac:dyDescent="0.2">
      <c r="H7746" s="238"/>
    </row>
    <row r="7747" spans="8:8" x14ac:dyDescent="0.2">
      <c r="H7747" s="238"/>
    </row>
    <row r="7748" spans="8:8" x14ac:dyDescent="0.2">
      <c r="H7748" s="238"/>
    </row>
    <row r="7749" spans="8:8" x14ac:dyDescent="0.2">
      <c r="H7749" s="238"/>
    </row>
    <row r="7750" spans="8:8" x14ac:dyDescent="0.2">
      <c r="H7750" s="238"/>
    </row>
    <row r="7751" spans="8:8" x14ac:dyDescent="0.2">
      <c r="H7751" s="238"/>
    </row>
    <row r="7752" spans="8:8" x14ac:dyDescent="0.2">
      <c r="H7752" s="238"/>
    </row>
    <row r="7753" spans="8:8" x14ac:dyDescent="0.2">
      <c r="H7753" s="238"/>
    </row>
    <row r="7754" spans="8:8" x14ac:dyDescent="0.2">
      <c r="H7754" s="238"/>
    </row>
    <row r="7755" spans="8:8" x14ac:dyDescent="0.2">
      <c r="H7755" s="238"/>
    </row>
    <row r="7756" spans="8:8" x14ac:dyDescent="0.2">
      <c r="H7756" s="238"/>
    </row>
    <row r="7757" spans="8:8" x14ac:dyDescent="0.2">
      <c r="H7757" s="238"/>
    </row>
    <row r="7758" spans="8:8" x14ac:dyDescent="0.2">
      <c r="H7758" s="238"/>
    </row>
    <row r="7759" spans="8:8" x14ac:dyDescent="0.2">
      <c r="H7759" s="238"/>
    </row>
    <row r="7760" spans="8:8" x14ac:dyDescent="0.2">
      <c r="H7760" s="238"/>
    </row>
    <row r="7761" spans="8:8" x14ac:dyDescent="0.2">
      <c r="H7761" s="238"/>
    </row>
    <row r="7762" spans="8:8" x14ac:dyDescent="0.2">
      <c r="H7762" s="238"/>
    </row>
    <row r="7763" spans="8:8" x14ac:dyDescent="0.2">
      <c r="H7763" s="238"/>
    </row>
    <row r="7764" spans="8:8" x14ac:dyDescent="0.2">
      <c r="H7764" s="238"/>
    </row>
    <row r="7765" spans="8:8" x14ac:dyDescent="0.2">
      <c r="H7765" s="238"/>
    </row>
    <row r="7766" spans="8:8" x14ac:dyDescent="0.2">
      <c r="H7766" s="238"/>
    </row>
    <row r="7767" spans="8:8" x14ac:dyDescent="0.2">
      <c r="H7767" s="238"/>
    </row>
    <row r="7768" spans="8:8" x14ac:dyDescent="0.2">
      <c r="H7768" s="238"/>
    </row>
    <row r="7769" spans="8:8" x14ac:dyDescent="0.2">
      <c r="H7769" s="238"/>
    </row>
    <row r="7770" spans="8:8" x14ac:dyDescent="0.2">
      <c r="H7770" s="238"/>
    </row>
    <row r="7771" spans="8:8" x14ac:dyDescent="0.2">
      <c r="H7771" s="238"/>
    </row>
    <row r="7772" spans="8:8" x14ac:dyDescent="0.2">
      <c r="H7772" s="238"/>
    </row>
    <row r="7773" spans="8:8" x14ac:dyDescent="0.2">
      <c r="H7773" s="238"/>
    </row>
    <row r="7774" spans="8:8" x14ac:dyDescent="0.2">
      <c r="H7774" s="238"/>
    </row>
    <row r="7775" spans="8:8" x14ac:dyDescent="0.2">
      <c r="H7775" s="238"/>
    </row>
    <row r="7776" spans="8:8" x14ac:dyDescent="0.2">
      <c r="H7776" s="238"/>
    </row>
    <row r="7777" spans="8:8" x14ac:dyDescent="0.2">
      <c r="H7777" s="238"/>
    </row>
    <row r="7778" spans="8:8" x14ac:dyDescent="0.2">
      <c r="H7778" s="238"/>
    </row>
    <row r="7779" spans="8:8" x14ac:dyDescent="0.2">
      <c r="H7779" s="238"/>
    </row>
    <row r="7780" spans="8:8" x14ac:dyDescent="0.2">
      <c r="H7780" s="238"/>
    </row>
    <row r="7781" spans="8:8" x14ac:dyDescent="0.2">
      <c r="H7781" s="238"/>
    </row>
    <row r="7782" spans="8:8" x14ac:dyDescent="0.2">
      <c r="H7782" s="238"/>
    </row>
    <row r="7783" spans="8:8" x14ac:dyDescent="0.2">
      <c r="H7783" s="238"/>
    </row>
    <row r="7784" spans="8:8" x14ac:dyDescent="0.2">
      <c r="H7784" s="238"/>
    </row>
    <row r="7785" spans="8:8" x14ac:dyDescent="0.2">
      <c r="H7785" s="238"/>
    </row>
    <row r="7786" spans="8:8" x14ac:dyDescent="0.2">
      <c r="H7786" s="238"/>
    </row>
    <row r="7787" spans="8:8" x14ac:dyDescent="0.2">
      <c r="H7787" s="238"/>
    </row>
    <row r="7788" spans="8:8" x14ac:dyDescent="0.2">
      <c r="H7788" s="238"/>
    </row>
    <row r="7789" spans="8:8" x14ac:dyDescent="0.2">
      <c r="H7789" s="238"/>
    </row>
    <row r="7790" spans="8:8" x14ac:dyDescent="0.2">
      <c r="H7790" s="238"/>
    </row>
    <row r="7791" spans="8:8" x14ac:dyDescent="0.2">
      <c r="H7791" s="238"/>
    </row>
    <row r="7792" spans="8:8" x14ac:dyDescent="0.2">
      <c r="H7792" s="238"/>
    </row>
    <row r="7793" spans="8:8" x14ac:dyDescent="0.2">
      <c r="H7793" s="238"/>
    </row>
    <row r="7794" spans="8:8" x14ac:dyDescent="0.2">
      <c r="H7794" s="238"/>
    </row>
    <row r="7795" spans="8:8" x14ac:dyDescent="0.2">
      <c r="H7795" s="238"/>
    </row>
    <row r="7796" spans="8:8" x14ac:dyDescent="0.2">
      <c r="H7796" s="238"/>
    </row>
    <row r="7797" spans="8:8" x14ac:dyDescent="0.2">
      <c r="H7797" s="238"/>
    </row>
    <row r="7798" spans="8:8" x14ac:dyDescent="0.2">
      <c r="H7798" s="238"/>
    </row>
    <row r="7799" spans="8:8" x14ac:dyDescent="0.2">
      <c r="H7799" s="238"/>
    </row>
    <row r="7800" spans="8:8" x14ac:dyDescent="0.2">
      <c r="H7800" s="238"/>
    </row>
    <row r="7801" spans="8:8" x14ac:dyDescent="0.2">
      <c r="H7801" s="238"/>
    </row>
    <row r="7802" spans="8:8" x14ac:dyDescent="0.2">
      <c r="H7802" s="238"/>
    </row>
    <row r="7803" spans="8:8" x14ac:dyDescent="0.2">
      <c r="H7803" s="238"/>
    </row>
    <row r="7804" spans="8:8" x14ac:dyDescent="0.2">
      <c r="H7804" s="238"/>
    </row>
    <row r="7805" spans="8:8" x14ac:dyDescent="0.2">
      <c r="H7805" s="238"/>
    </row>
    <row r="7806" spans="8:8" x14ac:dyDescent="0.2">
      <c r="H7806" s="238"/>
    </row>
    <row r="7807" spans="8:8" x14ac:dyDescent="0.2">
      <c r="H7807" s="238"/>
    </row>
    <row r="7808" spans="8:8" x14ac:dyDescent="0.2">
      <c r="H7808" s="238"/>
    </row>
    <row r="7809" spans="8:8" x14ac:dyDescent="0.2">
      <c r="H7809" s="238"/>
    </row>
    <row r="7810" spans="8:8" x14ac:dyDescent="0.2">
      <c r="H7810" s="238"/>
    </row>
    <row r="7811" spans="8:8" x14ac:dyDescent="0.2">
      <c r="H7811" s="238"/>
    </row>
    <row r="7812" spans="8:8" x14ac:dyDescent="0.2">
      <c r="H7812" s="238"/>
    </row>
    <row r="7813" spans="8:8" x14ac:dyDescent="0.2">
      <c r="H7813" s="238"/>
    </row>
    <row r="7814" spans="8:8" x14ac:dyDescent="0.2">
      <c r="H7814" s="238"/>
    </row>
    <row r="7815" spans="8:8" x14ac:dyDescent="0.2">
      <c r="H7815" s="238"/>
    </row>
    <row r="7816" spans="8:8" x14ac:dyDescent="0.2">
      <c r="H7816" s="238"/>
    </row>
    <row r="7817" spans="8:8" x14ac:dyDescent="0.2">
      <c r="H7817" s="238"/>
    </row>
    <row r="7818" spans="8:8" x14ac:dyDescent="0.2">
      <c r="H7818" s="238"/>
    </row>
    <row r="7819" spans="8:8" x14ac:dyDescent="0.2">
      <c r="H7819" s="238"/>
    </row>
    <row r="7820" spans="8:8" x14ac:dyDescent="0.2">
      <c r="H7820" s="238"/>
    </row>
    <row r="7821" spans="8:8" x14ac:dyDescent="0.2">
      <c r="H7821" s="238"/>
    </row>
    <row r="7822" spans="8:8" x14ac:dyDescent="0.2">
      <c r="H7822" s="238"/>
    </row>
    <row r="7823" spans="8:8" x14ac:dyDescent="0.2">
      <c r="H7823" s="238"/>
    </row>
    <row r="7824" spans="8:8" x14ac:dyDescent="0.2">
      <c r="H7824" s="238"/>
    </row>
    <row r="7825" spans="8:8" x14ac:dyDescent="0.2">
      <c r="H7825" s="238"/>
    </row>
    <row r="7826" spans="8:8" x14ac:dyDescent="0.2">
      <c r="H7826" s="238"/>
    </row>
    <row r="7827" spans="8:8" x14ac:dyDescent="0.2">
      <c r="H7827" s="238"/>
    </row>
    <row r="7828" spans="8:8" x14ac:dyDescent="0.2">
      <c r="H7828" s="238"/>
    </row>
    <row r="7829" spans="8:8" x14ac:dyDescent="0.2">
      <c r="H7829" s="238"/>
    </row>
    <row r="7830" spans="8:8" x14ac:dyDescent="0.2">
      <c r="H7830" s="238"/>
    </row>
    <row r="7831" spans="8:8" x14ac:dyDescent="0.2">
      <c r="H7831" s="238"/>
    </row>
    <row r="7832" spans="8:8" x14ac:dyDescent="0.2">
      <c r="H7832" s="238"/>
    </row>
    <row r="7833" spans="8:8" x14ac:dyDescent="0.2">
      <c r="H7833" s="238"/>
    </row>
    <row r="7834" spans="8:8" x14ac:dyDescent="0.2">
      <c r="H7834" s="238"/>
    </row>
    <row r="7835" spans="8:8" x14ac:dyDescent="0.2">
      <c r="H7835" s="238"/>
    </row>
    <row r="7836" spans="8:8" x14ac:dyDescent="0.2">
      <c r="H7836" s="238"/>
    </row>
    <row r="7837" spans="8:8" x14ac:dyDescent="0.2">
      <c r="H7837" s="238"/>
    </row>
    <row r="7838" spans="8:8" x14ac:dyDescent="0.2">
      <c r="H7838" s="238"/>
    </row>
    <row r="7839" spans="8:8" x14ac:dyDescent="0.2">
      <c r="H7839" s="238"/>
    </row>
    <row r="7840" spans="8:8" x14ac:dyDescent="0.2">
      <c r="H7840" s="238"/>
    </row>
    <row r="7841" spans="8:8" x14ac:dyDescent="0.2">
      <c r="H7841" s="238"/>
    </row>
    <row r="7842" spans="8:8" x14ac:dyDescent="0.2">
      <c r="H7842" s="238"/>
    </row>
    <row r="7843" spans="8:8" x14ac:dyDescent="0.2">
      <c r="H7843" s="238"/>
    </row>
    <row r="7844" spans="8:8" x14ac:dyDescent="0.2">
      <c r="H7844" s="238"/>
    </row>
    <row r="7845" spans="8:8" x14ac:dyDescent="0.2">
      <c r="H7845" s="238"/>
    </row>
    <row r="7846" spans="8:8" x14ac:dyDescent="0.2">
      <c r="H7846" s="238"/>
    </row>
    <row r="7847" spans="8:8" x14ac:dyDescent="0.2">
      <c r="H7847" s="238"/>
    </row>
    <row r="7848" spans="8:8" x14ac:dyDescent="0.2">
      <c r="H7848" s="238"/>
    </row>
    <row r="7849" spans="8:8" x14ac:dyDescent="0.2">
      <c r="H7849" s="238"/>
    </row>
    <row r="7850" spans="8:8" x14ac:dyDescent="0.2">
      <c r="H7850" s="238"/>
    </row>
    <row r="7851" spans="8:8" x14ac:dyDescent="0.2">
      <c r="H7851" s="238"/>
    </row>
    <row r="7852" spans="8:8" x14ac:dyDescent="0.2">
      <c r="H7852" s="238"/>
    </row>
    <row r="7853" spans="8:8" x14ac:dyDescent="0.2">
      <c r="H7853" s="238"/>
    </row>
    <row r="7854" spans="8:8" x14ac:dyDescent="0.2">
      <c r="H7854" s="238"/>
    </row>
    <row r="7855" spans="8:8" x14ac:dyDescent="0.2">
      <c r="H7855" s="238"/>
    </row>
    <row r="7856" spans="8:8" x14ac:dyDescent="0.2">
      <c r="H7856" s="238"/>
    </row>
    <row r="7857" spans="8:8" x14ac:dyDescent="0.2">
      <c r="H7857" s="238"/>
    </row>
    <row r="7858" spans="8:8" x14ac:dyDescent="0.2">
      <c r="H7858" s="238"/>
    </row>
    <row r="7859" spans="8:8" x14ac:dyDescent="0.2">
      <c r="H7859" s="238"/>
    </row>
    <row r="7860" spans="8:8" x14ac:dyDescent="0.2">
      <c r="H7860" s="238"/>
    </row>
    <row r="7861" spans="8:8" x14ac:dyDescent="0.2">
      <c r="H7861" s="238"/>
    </row>
    <row r="7862" spans="8:8" x14ac:dyDescent="0.2">
      <c r="H7862" s="238"/>
    </row>
    <row r="7863" spans="8:8" x14ac:dyDescent="0.2">
      <c r="H7863" s="238"/>
    </row>
    <row r="7864" spans="8:8" x14ac:dyDescent="0.2">
      <c r="H7864" s="238"/>
    </row>
    <row r="7865" spans="8:8" x14ac:dyDescent="0.2">
      <c r="H7865" s="238"/>
    </row>
    <row r="7866" spans="8:8" x14ac:dyDescent="0.2">
      <c r="H7866" s="238"/>
    </row>
    <row r="7867" spans="8:8" x14ac:dyDescent="0.2">
      <c r="H7867" s="238"/>
    </row>
    <row r="7868" spans="8:8" x14ac:dyDescent="0.2">
      <c r="H7868" s="238"/>
    </row>
    <row r="7869" spans="8:8" x14ac:dyDescent="0.2">
      <c r="H7869" s="238"/>
    </row>
    <row r="7870" spans="8:8" x14ac:dyDescent="0.2">
      <c r="H7870" s="238"/>
    </row>
    <row r="7871" spans="8:8" x14ac:dyDescent="0.2">
      <c r="H7871" s="238"/>
    </row>
    <row r="7872" spans="8:8" x14ac:dyDescent="0.2">
      <c r="H7872" s="238"/>
    </row>
    <row r="7873" spans="8:8" x14ac:dyDescent="0.2">
      <c r="H7873" s="238"/>
    </row>
    <row r="7874" spans="8:8" x14ac:dyDescent="0.2">
      <c r="H7874" s="238"/>
    </row>
    <row r="7875" spans="8:8" x14ac:dyDescent="0.2">
      <c r="H7875" s="238"/>
    </row>
    <row r="7876" spans="8:8" x14ac:dyDescent="0.2">
      <c r="H7876" s="238"/>
    </row>
    <row r="7877" spans="8:8" x14ac:dyDescent="0.2">
      <c r="H7877" s="238"/>
    </row>
    <row r="7878" spans="8:8" x14ac:dyDescent="0.2">
      <c r="H7878" s="238"/>
    </row>
    <row r="7879" spans="8:8" x14ac:dyDescent="0.2">
      <c r="H7879" s="238"/>
    </row>
    <row r="7880" spans="8:8" x14ac:dyDescent="0.2">
      <c r="H7880" s="238"/>
    </row>
    <row r="7881" spans="8:8" x14ac:dyDescent="0.2">
      <c r="H7881" s="238"/>
    </row>
    <row r="7882" spans="8:8" x14ac:dyDescent="0.2">
      <c r="H7882" s="238"/>
    </row>
    <row r="7883" spans="8:8" x14ac:dyDescent="0.2">
      <c r="H7883" s="238"/>
    </row>
    <row r="7884" spans="8:8" x14ac:dyDescent="0.2">
      <c r="H7884" s="238"/>
    </row>
    <row r="7885" spans="8:8" x14ac:dyDescent="0.2">
      <c r="H7885" s="238"/>
    </row>
    <row r="7886" spans="8:8" x14ac:dyDescent="0.2">
      <c r="H7886" s="238"/>
    </row>
    <row r="7887" spans="8:8" x14ac:dyDescent="0.2">
      <c r="H7887" s="238"/>
    </row>
    <row r="7888" spans="8:8" x14ac:dyDescent="0.2">
      <c r="H7888" s="238"/>
    </row>
    <row r="7889" spans="8:8" x14ac:dyDescent="0.2">
      <c r="H7889" s="238"/>
    </row>
    <row r="7890" spans="8:8" x14ac:dyDescent="0.2">
      <c r="H7890" s="238"/>
    </row>
    <row r="7891" spans="8:8" x14ac:dyDescent="0.2">
      <c r="H7891" s="238"/>
    </row>
    <row r="7892" spans="8:8" x14ac:dyDescent="0.2">
      <c r="H7892" s="238"/>
    </row>
    <row r="7893" spans="8:8" x14ac:dyDescent="0.2">
      <c r="H7893" s="238"/>
    </row>
    <row r="7894" spans="8:8" x14ac:dyDescent="0.2">
      <c r="H7894" s="238"/>
    </row>
    <row r="7895" spans="8:8" x14ac:dyDescent="0.2">
      <c r="H7895" s="238"/>
    </row>
    <row r="7896" spans="8:8" x14ac:dyDescent="0.2">
      <c r="H7896" s="238"/>
    </row>
    <row r="7897" spans="8:8" x14ac:dyDescent="0.2">
      <c r="H7897" s="238"/>
    </row>
    <row r="7898" spans="8:8" x14ac:dyDescent="0.2">
      <c r="H7898" s="238"/>
    </row>
    <row r="7899" spans="8:8" x14ac:dyDescent="0.2">
      <c r="H7899" s="238"/>
    </row>
    <row r="7900" spans="8:8" x14ac:dyDescent="0.2">
      <c r="H7900" s="238"/>
    </row>
    <row r="7901" spans="8:8" x14ac:dyDescent="0.2">
      <c r="H7901" s="238"/>
    </row>
    <row r="7902" spans="8:8" x14ac:dyDescent="0.2">
      <c r="H7902" s="238"/>
    </row>
    <row r="7903" spans="8:8" x14ac:dyDescent="0.2">
      <c r="H7903" s="238"/>
    </row>
    <row r="7904" spans="8:8" x14ac:dyDescent="0.2">
      <c r="H7904" s="238"/>
    </row>
    <row r="7905" spans="8:8" x14ac:dyDescent="0.2">
      <c r="H7905" s="238"/>
    </row>
    <row r="7906" spans="8:8" x14ac:dyDescent="0.2">
      <c r="H7906" s="238"/>
    </row>
    <row r="7907" spans="8:8" x14ac:dyDescent="0.2">
      <c r="H7907" s="238"/>
    </row>
    <row r="7908" spans="8:8" x14ac:dyDescent="0.2">
      <c r="H7908" s="238"/>
    </row>
    <row r="7909" spans="8:8" x14ac:dyDescent="0.2">
      <c r="H7909" s="238"/>
    </row>
    <row r="7910" spans="8:8" x14ac:dyDescent="0.2">
      <c r="H7910" s="238"/>
    </row>
    <row r="7911" spans="8:8" x14ac:dyDescent="0.2">
      <c r="H7911" s="238"/>
    </row>
    <row r="7912" spans="8:8" x14ac:dyDescent="0.2">
      <c r="H7912" s="238"/>
    </row>
    <row r="7913" spans="8:8" x14ac:dyDescent="0.2">
      <c r="H7913" s="238"/>
    </row>
    <row r="7914" spans="8:8" x14ac:dyDescent="0.2">
      <c r="H7914" s="238"/>
    </row>
    <row r="7915" spans="8:8" x14ac:dyDescent="0.2">
      <c r="H7915" s="238"/>
    </row>
    <row r="7916" spans="8:8" x14ac:dyDescent="0.2">
      <c r="H7916" s="238"/>
    </row>
    <row r="7917" spans="8:8" x14ac:dyDescent="0.2">
      <c r="H7917" s="238"/>
    </row>
    <row r="7918" spans="8:8" x14ac:dyDescent="0.2">
      <c r="H7918" s="238"/>
    </row>
    <row r="7919" spans="8:8" x14ac:dyDescent="0.2">
      <c r="H7919" s="238"/>
    </row>
    <row r="7920" spans="8:8" x14ac:dyDescent="0.2">
      <c r="H7920" s="238"/>
    </row>
    <row r="7921" spans="8:8" x14ac:dyDescent="0.2">
      <c r="H7921" s="238"/>
    </row>
    <row r="7922" spans="8:8" x14ac:dyDescent="0.2">
      <c r="H7922" s="238"/>
    </row>
    <row r="7923" spans="8:8" x14ac:dyDescent="0.2">
      <c r="H7923" s="238"/>
    </row>
    <row r="7924" spans="8:8" x14ac:dyDescent="0.2">
      <c r="H7924" s="238"/>
    </row>
    <row r="7925" spans="8:8" x14ac:dyDescent="0.2">
      <c r="H7925" s="238"/>
    </row>
    <row r="7926" spans="8:8" x14ac:dyDescent="0.2">
      <c r="H7926" s="238"/>
    </row>
    <row r="7927" spans="8:8" x14ac:dyDescent="0.2">
      <c r="H7927" s="238"/>
    </row>
    <row r="7928" spans="8:8" x14ac:dyDescent="0.2">
      <c r="H7928" s="238"/>
    </row>
    <row r="7929" spans="8:8" x14ac:dyDescent="0.2">
      <c r="H7929" s="238"/>
    </row>
    <row r="7930" spans="8:8" x14ac:dyDescent="0.2">
      <c r="H7930" s="238"/>
    </row>
    <row r="7931" spans="8:8" x14ac:dyDescent="0.2">
      <c r="H7931" s="238"/>
    </row>
    <row r="7932" spans="8:8" x14ac:dyDescent="0.2">
      <c r="H7932" s="238"/>
    </row>
    <row r="7933" spans="8:8" x14ac:dyDescent="0.2">
      <c r="H7933" s="238"/>
    </row>
    <row r="7934" spans="8:8" x14ac:dyDescent="0.2">
      <c r="H7934" s="238"/>
    </row>
    <row r="7935" spans="8:8" x14ac:dyDescent="0.2">
      <c r="H7935" s="238"/>
    </row>
    <row r="7936" spans="8:8" x14ac:dyDescent="0.2">
      <c r="H7936" s="238"/>
    </row>
    <row r="7937" spans="8:8" x14ac:dyDescent="0.2">
      <c r="H7937" s="238"/>
    </row>
    <row r="7938" spans="8:8" x14ac:dyDescent="0.2">
      <c r="H7938" s="238"/>
    </row>
    <row r="7939" spans="8:8" x14ac:dyDescent="0.2">
      <c r="H7939" s="238"/>
    </row>
    <row r="7940" spans="8:8" x14ac:dyDescent="0.2">
      <c r="H7940" s="238"/>
    </row>
    <row r="7941" spans="8:8" x14ac:dyDescent="0.2">
      <c r="H7941" s="238"/>
    </row>
    <row r="7942" spans="8:8" x14ac:dyDescent="0.2">
      <c r="H7942" s="238"/>
    </row>
    <row r="7943" spans="8:8" x14ac:dyDescent="0.2">
      <c r="H7943" s="238"/>
    </row>
    <row r="7944" spans="8:8" x14ac:dyDescent="0.2">
      <c r="H7944" s="238"/>
    </row>
    <row r="7945" spans="8:8" x14ac:dyDescent="0.2">
      <c r="H7945" s="238"/>
    </row>
    <row r="7946" spans="8:8" x14ac:dyDescent="0.2">
      <c r="H7946" s="238"/>
    </row>
    <row r="7947" spans="8:8" x14ac:dyDescent="0.2">
      <c r="H7947" s="238"/>
    </row>
    <row r="7948" spans="8:8" x14ac:dyDescent="0.2">
      <c r="H7948" s="238"/>
    </row>
    <row r="7949" spans="8:8" x14ac:dyDescent="0.2">
      <c r="H7949" s="238"/>
    </row>
    <row r="7950" spans="8:8" x14ac:dyDescent="0.2">
      <c r="H7950" s="238"/>
    </row>
    <row r="7951" spans="8:8" x14ac:dyDescent="0.2">
      <c r="H7951" s="238"/>
    </row>
    <row r="7952" spans="8:8" x14ac:dyDescent="0.2">
      <c r="H7952" s="238"/>
    </row>
    <row r="7953" spans="8:8" x14ac:dyDescent="0.2">
      <c r="H7953" s="238"/>
    </row>
    <row r="7954" spans="8:8" x14ac:dyDescent="0.2">
      <c r="H7954" s="238"/>
    </row>
    <row r="7955" spans="8:8" x14ac:dyDescent="0.2">
      <c r="H7955" s="238"/>
    </row>
    <row r="7956" spans="8:8" x14ac:dyDescent="0.2">
      <c r="H7956" s="238"/>
    </row>
    <row r="7957" spans="8:8" x14ac:dyDescent="0.2">
      <c r="H7957" s="238"/>
    </row>
    <row r="7958" spans="8:8" x14ac:dyDescent="0.2">
      <c r="H7958" s="238"/>
    </row>
    <row r="7959" spans="8:8" x14ac:dyDescent="0.2">
      <c r="H7959" s="238"/>
    </row>
    <row r="7960" spans="8:8" x14ac:dyDescent="0.2">
      <c r="H7960" s="238"/>
    </row>
    <row r="7961" spans="8:8" x14ac:dyDescent="0.2">
      <c r="H7961" s="238"/>
    </row>
    <row r="7962" spans="8:8" x14ac:dyDescent="0.2">
      <c r="H7962" s="238"/>
    </row>
    <row r="7963" spans="8:8" x14ac:dyDescent="0.2">
      <c r="H7963" s="238"/>
    </row>
    <row r="7964" spans="8:8" x14ac:dyDescent="0.2">
      <c r="H7964" s="238"/>
    </row>
    <row r="7965" spans="8:8" x14ac:dyDescent="0.2">
      <c r="H7965" s="238"/>
    </row>
    <row r="7966" spans="8:8" x14ac:dyDescent="0.2">
      <c r="H7966" s="238"/>
    </row>
    <row r="7967" spans="8:8" x14ac:dyDescent="0.2">
      <c r="H7967" s="238"/>
    </row>
    <row r="7968" spans="8:8" x14ac:dyDescent="0.2">
      <c r="H7968" s="238"/>
    </row>
    <row r="7969" spans="8:8" x14ac:dyDescent="0.2">
      <c r="H7969" s="238"/>
    </row>
    <row r="7970" spans="8:8" x14ac:dyDescent="0.2">
      <c r="H7970" s="238"/>
    </row>
    <row r="7971" spans="8:8" x14ac:dyDescent="0.2">
      <c r="H7971" s="238"/>
    </row>
    <row r="7972" spans="8:8" x14ac:dyDescent="0.2">
      <c r="H7972" s="238"/>
    </row>
    <row r="7973" spans="8:8" x14ac:dyDescent="0.2">
      <c r="H7973" s="238"/>
    </row>
    <row r="7974" spans="8:8" x14ac:dyDescent="0.2">
      <c r="H7974" s="238"/>
    </row>
    <row r="7975" spans="8:8" x14ac:dyDescent="0.2">
      <c r="H7975" s="238"/>
    </row>
    <row r="7976" spans="8:8" x14ac:dyDescent="0.2">
      <c r="H7976" s="238"/>
    </row>
    <row r="7977" spans="8:8" x14ac:dyDescent="0.2">
      <c r="H7977" s="238"/>
    </row>
    <row r="7978" spans="8:8" x14ac:dyDescent="0.2">
      <c r="H7978" s="238"/>
    </row>
    <row r="7979" spans="8:8" x14ac:dyDescent="0.2">
      <c r="H7979" s="238"/>
    </row>
    <row r="7980" spans="8:8" x14ac:dyDescent="0.2">
      <c r="H7980" s="238"/>
    </row>
    <row r="7981" spans="8:8" x14ac:dyDescent="0.2">
      <c r="H7981" s="238"/>
    </row>
    <row r="7982" spans="8:8" x14ac:dyDescent="0.2">
      <c r="H7982" s="238"/>
    </row>
    <row r="7983" spans="8:8" x14ac:dyDescent="0.2">
      <c r="H7983" s="238"/>
    </row>
    <row r="7984" spans="8:8" x14ac:dyDescent="0.2">
      <c r="H7984" s="238"/>
    </row>
    <row r="7985" spans="8:8" x14ac:dyDescent="0.2">
      <c r="H7985" s="238"/>
    </row>
    <row r="7986" spans="8:8" x14ac:dyDescent="0.2">
      <c r="H7986" s="238"/>
    </row>
    <row r="7987" spans="8:8" x14ac:dyDescent="0.2">
      <c r="H7987" s="238"/>
    </row>
    <row r="7988" spans="8:8" x14ac:dyDescent="0.2">
      <c r="H7988" s="238"/>
    </row>
    <row r="7989" spans="8:8" x14ac:dyDescent="0.2">
      <c r="H7989" s="238"/>
    </row>
    <row r="7990" spans="8:8" x14ac:dyDescent="0.2">
      <c r="H7990" s="238"/>
    </row>
    <row r="7991" spans="8:8" x14ac:dyDescent="0.2">
      <c r="H7991" s="238"/>
    </row>
    <row r="7992" spans="8:8" x14ac:dyDescent="0.2">
      <c r="H7992" s="238"/>
    </row>
    <row r="7993" spans="8:8" x14ac:dyDescent="0.2">
      <c r="H7993" s="238"/>
    </row>
    <row r="7994" spans="8:8" x14ac:dyDescent="0.2">
      <c r="H7994" s="238"/>
    </row>
    <row r="7995" spans="8:8" x14ac:dyDescent="0.2">
      <c r="H7995" s="238"/>
    </row>
    <row r="7996" spans="8:8" x14ac:dyDescent="0.2">
      <c r="H7996" s="238"/>
    </row>
    <row r="7997" spans="8:8" x14ac:dyDescent="0.2">
      <c r="H7997" s="238"/>
    </row>
    <row r="7998" spans="8:8" x14ac:dyDescent="0.2">
      <c r="H7998" s="238"/>
    </row>
    <row r="7999" spans="8:8" x14ac:dyDescent="0.2">
      <c r="H7999" s="238"/>
    </row>
    <row r="8000" spans="8:8" x14ac:dyDescent="0.2">
      <c r="H8000" s="238"/>
    </row>
    <row r="8001" spans="8:8" x14ac:dyDescent="0.2">
      <c r="H8001" s="238"/>
    </row>
    <row r="8002" spans="8:8" x14ac:dyDescent="0.2">
      <c r="H8002" s="238"/>
    </row>
    <row r="8003" spans="8:8" x14ac:dyDescent="0.2">
      <c r="H8003" s="238"/>
    </row>
    <row r="8004" spans="8:8" x14ac:dyDescent="0.2">
      <c r="H8004" s="238"/>
    </row>
    <row r="8005" spans="8:8" x14ac:dyDescent="0.2">
      <c r="H8005" s="238"/>
    </row>
    <row r="8006" spans="8:8" x14ac:dyDescent="0.2">
      <c r="H8006" s="238"/>
    </row>
    <row r="8007" spans="8:8" x14ac:dyDescent="0.2">
      <c r="H8007" s="238"/>
    </row>
    <row r="8008" spans="8:8" x14ac:dyDescent="0.2">
      <c r="H8008" s="238"/>
    </row>
    <row r="8009" spans="8:8" x14ac:dyDescent="0.2">
      <c r="H8009" s="238"/>
    </row>
    <row r="8010" spans="8:8" x14ac:dyDescent="0.2">
      <c r="H8010" s="238"/>
    </row>
    <row r="8011" spans="8:8" x14ac:dyDescent="0.2">
      <c r="H8011" s="238"/>
    </row>
    <row r="8012" spans="8:8" x14ac:dyDescent="0.2">
      <c r="H8012" s="238"/>
    </row>
    <row r="8013" spans="8:8" x14ac:dyDescent="0.2">
      <c r="H8013" s="238"/>
    </row>
    <row r="8014" spans="8:8" x14ac:dyDescent="0.2">
      <c r="H8014" s="238"/>
    </row>
    <row r="8015" spans="8:8" x14ac:dyDescent="0.2">
      <c r="H8015" s="238"/>
    </row>
    <row r="8016" spans="8:8" x14ac:dyDescent="0.2">
      <c r="H8016" s="238"/>
    </row>
    <row r="8017" spans="8:8" x14ac:dyDescent="0.2">
      <c r="H8017" s="238"/>
    </row>
    <row r="8018" spans="8:8" x14ac:dyDescent="0.2">
      <c r="H8018" s="238"/>
    </row>
    <row r="8019" spans="8:8" x14ac:dyDescent="0.2">
      <c r="H8019" s="238"/>
    </row>
    <row r="8020" spans="8:8" x14ac:dyDescent="0.2">
      <c r="H8020" s="238"/>
    </row>
    <row r="8021" spans="8:8" x14ac:dyDescent="0.2">
      <c r="H8021" s="238"/>
    </row>
    <row r="8022" spans="8:8" x14ac:dyDescent="0.2">
      <c r="H8022" s="238"/>
    </row>
    <row r="8023" spans="8:8" x14ac:dyDescent="0.2">
      <c r="H8023" s="238"/>
    </row>
    <row r="8024" spans="8:8" x14ac:dyDescent="0.2">
      <c r="H8024" s="238"/>
    </row>
    <row r="8025" spans="8:8" x14ac:dyDescent="0.2">
      <c r="H8025" s="238"/>
    </row>
    <row r="8026" spans="8:8" x14ac:dyDescent="0.2">
      <c r="H8026" s="238"/>
    </row>
    <row r="8027" spans="8:8" x14ac:dyDescent="0.2">
      <c r="H8027" s="238"/>
    </row>
    <row r="8028" spans="8:8" x14ac:dyDescent="0.2">
      <c r="H8028" s="238"/>
    </row>
    <row r="8029" spans="8:8" x14ac:dyDescent="0.2">
      <c r="H8029" s="238"/>
    </row>
    <row r="8030" spans="8:8" x14ac:dyDescent="0.2">
      <c r="H8030" s="238"/>
    </row>
    <row r="8031" spans="8:8" x14ac:dyDescent="0.2">
      <c r="H8031" s="238"/>
    </row>
    <row r="8032" spans="8:8" x14ac:dyDescent="0.2">
      <c r="H8032" s="238"/>
    </row>
    <row r="8033" spans="8:8" x14ac:dyDescent="0.2">
      <c r="H8033" s="238"/>
    </row>
    <row r="8034" spans="8:8" x14ac:dyDescent="0.2">
      <c r="H8034" s="238"/>
    </row>
    <row r="8035" spans="8:8" x14ac:dyDescent="0.2">
      <c r="H8035" s="238"/>
    </row>
    <row r="8036" spans="8:8" x14ac:dyDescent="0.2">
      <c r="H8036" s="238"/>
    </row>
    <row r="8037" spans="8:8" x14ac:dyDescent="0.2">
      <c r="H8037" s="238"/>
    </row>
    <row r="8038" spans="8:8" x14ac:dyDescent="0.2">
      <c r="H8038" s="238"/>
    </row>
    <row r="8039" spans="8:8" x14ac:dyDescent="0.2">
      <c r="H8039" s="238"/>
    </row>
    <row r="8040" spans="8:8" x14ac:dyDescent="0.2">
      <c r="H8040" s="238"/>
    </row>
    <row r="8041" spans="8:8" x14ac:dyDescent="0.2">
      <c r="H8041" s="238"/>
    </row>
    <row r="8042" spans="8:8" x14ac:dyDescent="0.2">
      <c r="H8042" s="238"/>
    </row>
    <row r="8043" spans="8:8" x14ac:dyDescent="0.2">
      <c r="H8043" s="238"/>
    </row>
    <row r="8044" spans="8:8" x14ac:dyDescent="0.2">
      <c r="H8044" s="238"/>
    </row>
    <row r="8045" spans="8:8" x14ac:dyDescent="0.2">
      <c r="H8045" s="238"/>
    </row>
    <row r="8046" spans="8:8" x14ac:dyDescent="0.2">
      <c r="H8046" s="238"/>
    </row>
    <row r="8047" spans="8:8" x14ac:dyDescent="0.2">
      <c r="H8047" s="238"/>
    </row>
    <row r="8048" spans="8:8" x14ac:dyDescent="0.2">
      <c r="H8048" s="238"/>
    </row>
    <row r="8049" spans="8:8" x14ac:dyDescent="0.2">
      <c r="H8049" s="238"/>
    </row>
    <row r="8050" spans="8:8" x14ac:dyDescent="0.2">
      <c r="H8050" s="238"/>
    </row>
    <row r="8051" spans="8:8" x14ac:dyDescent="0.2">
      <c r="H8051" s="238"/>
    </row>
    <row r="8052" spans="8:8" x14ac:dyDescent="0.2">
      <c r="H8052" s="238"/>
    </row>
    <row r="8053" spans="8:8" x14ac:dyDescent="0.2">
      <c r="H8053" s="238"/>
    </row>
    <row r="8054" spans="8:8" x14ac:dyDescent="0.2">
      <c r="H8054" s="238"/>
    </row>
    <row r="8055" spans="8:8" x14ac:dyDescent="0.2">
      <c r="H8055" s="238"/>
    </row>
    <row r="8056" spans="8:8" x14ac:dyDescent="0.2">
      <c r="H8056" s="238"/>
    </row>
    <row r="8057" spans="8:8" x14ac:dyDescent="0.2">
      <c r="H8057" s="238"/>
    </row>
    <row r="8058" spans="8:8" x14ac:dyDescent="0.2">
      <c r="H8058" s="238"/>
    </row>
    <row r="8059" spans="8:8" x14ac:dyDescent="0.2">
      <c r="H8059" s="238"/>
    </row>
    <row r="8060" spans="8:8" x14ac:dyDescent="0.2">
      <c r="H8060" s="238"/>
    </row>
    <row r="8061" spans="8:8" x14ac:dyDescent="0.2">
      <c r="H8061" s="238"/>
    </row>
    <row r="8062" spans="8:8" x14ac:dyDescent="0.2">
      <c r="H8062" s="238"/>
    </row>
    <row r="8063" spans="8:8" x14ac:dyDescent="0.2">
      <c r="H8063" s="238"/>
    </row>
    <row r="8064" spans="8:8" x14ac:dyDescent="0.2">
      <c r="H8064" s="238"/>
    </row>
    <row r="8065" spans="8:8" x14ac:dyDescent="0.2">
      <c r="H8065" s="238"/>
    </row>
    <row r="8066" spans="8:8" x14ac:dyDescent="0.2">
      <c r="H8066" s="238"/>
    </row>
    <row r="8067" spans="8:8" x14ac:dyDescent="0.2">
      <c r="H8067" s="238"/>
    </row>
    <row r="8068" spans="8:8" x14ac:dyDescent="0.2">
      <c r="H8068" s="238"/>
    </row>
    <row r="8069" spans="8:8" x14ac:dyDescent="0.2">
      <c r="H8069" s="238"/>
    </row>
    <row r="8070" spans="8:8" x14ac:dyDescent="0.2">
      <c r="H8070" s="238"/>
    </row>
    <row r="8071" spans="8:8" x14ac:dyDescent="0.2">
      <c r="H8071" s="238"/>
    </row>
    <row r="8072" spans="8:8" x14ac:dyDescent="0.2">
      <c r="H8072" s="238"/>
    </row>
    <row r="8073" spans="8:8" x14ac:dyDescent="0.2">
      <c r="H8073" s="238"/>
    </row>
    <row r="8074" spans="8:8" x14ac:dyDescent="0.2">
      <c r="H8074" s="238"/>
    </row>
    <row r="8075" spans="8:8" x14ac:dyDescent="0.2">
      <c r="H8075" s="238"/>
    </row>
    <row r="8076" spans="8:8" x14ac:dyDescent="0.2">
      <c r="H8076" s="238"/>
    </row>
    <row r="8077" spans="8:8" x14ac:dyDescent="0.2">
      <c r="H8077" s="238"/>
    </row>
    <row r="8078" spans="8:8" x14ac:dyDescent="0.2">
      <c r="H8078" s="238"/>
    </row>
    <row r="8079" spans="8:8" x14ac:dyDescent="0.2">
      <c r="H8079" s="238"/>
    </row>
    <row r="8080" spans="8:8" x14ac:dyDescent="0.2">
      <c r="H8080" s="238"/>
    </row>
    <row r="8081" spans="8:8" x14ac:dyDescent="0.2">
      <c r="H8081" s="238"/>
    </row>
    <row r="8082" spans="8:8" x14ac:dyDescent="0.2">
      <c r="H8082" s="238"/>
    </row>
    <row r="8083" spans="8:8" x14ac:dyDescent="0.2">
      <c r="H8083" s="238"/>
    </row>
    <row r="8084" spans="8:8" x14ac:dyDescent="0.2">
      <c r="H8084" s="238"/>
    </row>
    <row r="8085" spans="8:8" x14ac:dyDescent="0.2">
      <c r="H8085" s="238"/>
    </row>
    <row r="8086" spans="8:8" x14ac:dyDescent="0.2">
      <c r="H8086" s="238"/>
    </row>
    <row r="8087" spans="8:8" x14ac:dyDescent="0.2">
      <c r="H8087" s="238"/>
    </row>
    <row r="8088" spans="8:8" x14ac:dyDescent="0.2">
      <c r="H8088" s="238"/>
    </row>
    <row r="8089" spans="8:8" x14ac:dyDescent="0.2">
      <c r="H8089" s="238"/>
    </row>
    <row r="8090" spans="8:8" x14ac:dyDescent="0.2">
      <c r="H8090" s="238"/>
    </row>
    <row r="8091" spans="8:8" x14ac:dyDescent="0.2">
      <c r="H8091" s="238"/>
    </row>
    <row r="8092" spans="8:8" x14ac:dyDescent="0.2">
      <c r="H8092" s="238"/>
    </row>
    <row r="8093" spans="8:8" x14ac:dyDescent="0.2">
      <c r="H8093" s="238"/>
    </row>
    <row r="8094" spans="8:8" x14ac:dyDescent="0.2">
      <c r="H8094" s="238"/>
    </row>
    <row r="8095" spans="8:8" x14ac:dyDescent="0.2">
      <c r="H8095" s="238"/>
    </row>
    <row r="8096" spans="8:8" x14ac:dyDescent="0.2">
      <c r="H8096" s="238"/>
    </row>
    <row r="8097" spans="8:8" x14ac:dyDescent="0.2">
      <c r="H8097" s="238"/>
    </row>
    <row r="8098" spans="8:8" x14ac:dyDescent="0.2">
      <c r="H8098" s="238"/>
    </row>
    <row r="8099" spans="8:8" x14ac:dyDescent="0.2">
      <c r="H8099" s="238"/>
    </row>
    <row r="8100" spans="8:8" x14ac:dyDescent="0.2">
      <c r="H8100" s="238"/>
    </row>
    <row r="8101" spans="8:8" x14ac:dyDescent="0.2">
      <c r="H8101" s="238"/>
    </row>
    <row r="8102" spans="8:8" x14ac:dyDescent="0.2">
      <c r="H8102" s="238"/>
    </row>
    <row r="8103" spans="8:8" x14ac:dyDescent="0.2">
      <c r="H8103" s="238"/>
    </row>
    <row r="8104" spans="8:8" x14ac:dyDescent="0.2">
      <c r="H8104" s="238"/>
    </row>
    <row r="8105" spans="8:8" x14ac:dyDescent="0.2">
      <c r="H8105" s="238"/>
    </row>
    <row r="8106" spans="8:8" x14ac:dyDescent="0.2">
      <c r="H8106" s="238"/>
    </row>
    <row r="8107" spans="8:8" x14ac:dyDescent="0.2">
      <c r="H8107" s="238"/>
    </row>
    <row r="8108" spans="8:8" x14ac:dyDescent="0.2">
      <c r="H8108" s="238"/>
    </row>
    <row r="8109" spans="8:8" x14ac:dyDescent="0.2">
      <c r="H8109" s="238"/>
    </row>
    <row r="8110" spans="8:8" x14ac:dyDescent="0.2">
      <c r="H8110" s="238"/>
    </row>
    <row r="8111" spans="8:8" x14ac:dyDescent="0.2">
      <c r="H8111" s="238"/>
    </row>
    <row r="8112" spans="8:8" x14ac:dyDescent="0.2">
      <c r="H8112" s="238"/>
    </row>
    <row r="8113" spans="8:8" x14ac:dyDescent="0.2">
      <c r="H8113" s="238"/>
    </row>
    <row r="8114" spans="8:8" x14ac:dyDescent="0.2">
      <c r="H8114" s="238"/>
    </row>
    <row r="8115" spans="8:8" x14ac:dyDescent="0.2">
      <c r="H8115" s="238"/>
    </row>
    <row r="8116" spans="8:8" x14ac:dyDescent="0.2">
      <c r="H8116" s="238"/>
    </row>
    <row r="8117" spans="8:8" x14ac:dyDescent="0.2">
      <c r="H8117" s="238"/>
    </row>
    <row r="8118" spans="8:8" x14ac:dyDescent="0.2">
      <c r="H8118" s="238"/>
    </row>
    <row r="8119" spans="8:8" x14ac:dyDescent="0.2">
      <c r="H8119" s="238"/>
    </row>
    <row r="8120" spans="8:8" x14ac:dyDescent="0.2">
      <c r="H8120" s="238"/>
    </row>
    <row r="8121" spans="8:8" x14ac:dyDescent="0.2">
      <c r="H8121" s="238"/>
    </row>
    <row r="8122" spans="8:8" x14ac:dyDescent="0.2">
      <c r="H8122" s="238"/>
    </row>
    <row r="8123" spans="8:8" x14ac:dyDescent="0.2">
      <c r="H8123" s="238"/>
    </row>
    <row r="8124" spans="8:8" x14ac:dyDescent="0.2">
      <c r="H8124" s="238"/>
    </row>
    <row r="8125" spans="8:8" x14ac:dyDescent="0.2">
      <c r="H8125" s="238"/>
    </row>
    <row r="8126" spans="8:8" x14ac:dyDescent="0.2">
      <c r="H8126" s="238"/>
    </row>
    <row r="8127" spans="8:8" x14ac:dyDescent="0.2">
      <c r="H8127" s="238"/>
    </row>
    <row r="8128" spans="8:8" x14ac:dyDescent="0.2">
      <c r="H8128" s="238"/>
    </row>
    <row r="8129" spans="8:8" x14ac:dyDescent="0.2">
      <c r="H8129" s="238"/>
    </row>
    <row r="8130" spans="8:8" x14ac:dyDescent="0.2">
      <c r="H8130" s="238"/>
    </row>
    <row r="8131" spans="8:8" x14ac:dyDescent="0.2">
      <c r="H8131" s="238"/>
    </row>
    <row r="8132" spans="8:8" x14ac:dyDescent="0.2">
      <c r="H8132" s="238"/>
    </row>
    <row r="8133" spans="8:8" x14ac:dyDescent="0.2">
      <c r="H8133" s="238"/>
    </row>
    <row r="8134" spans="8:8" x14ac:dyDescent="0.2">
      <c r="H8134" s="238"/>
    </row>
    <row r="8135" spans="8:8" x14ac:dyDescent="0.2">
      <c r="H8135" s="238"/>
    </row>
    <row r="8136" spans="8:8" x14ac:dyDescent="0.2">
      <c r="H8136" s="238"/>
    </row>
    <row r="8137" spans="8:8" x14ac:dyDescent="0.2">
      <c r="H8137" s="238"/>
    </row>
    <row r="8138" spans="8:8" x14ac:dyDescent="0.2">
      <c r="H8138" s="238"/>
    </row>
    <row r="8139" spans="8:8" x14ac:dyDescent="0.2">
      <c r="H8139" s="238"/>
    </row>
    <row r="8140" spans="8:8" x14ac:dyDescent="0.2">
      <c r="H8140" s="238"/>
    </row>
    <row r="8141" spans="8:8" x14ac:dyDescent="0.2">
      <c r="H8141" s="238"/>
    </row>
    <row r="8142" spans="8:8" x14ac:dyDescent="0.2">
      <c r="H8142" s="238"/>
    </row>
    <row r="8143" spans="8:8" x14ac:dyDescent="0.2">
      <c r="H8143" s="238"/>
    </row>
    <row r="8144" spans="8:8" x14ac:dyDescent="0.2">
      <c r="H8144" s="238"/>
    </row>
    <row r="8145" spans="8:8" x14ac:dyDescent="0.2">
      <c r="H8145" s="238"/>
    </row>
    <row r="8146" spans="8:8" x14ac:dyDescent="0.2">
      <c r="H8146" s="238"/>
    </row>
    <row r="8147" spans="8:8" x14ac:dyDescent="0.2">
      <c r="H8147" s="238"/>
    </row>
    <row r="8148" spans="8:8" x14ac:dyDescent="0.2">
      <c r="H8148" s="238"/>
    </row>
    <row r="8149" spans="8:8" x14ac:dyDescent="0.2">
      <c r="H8149" s="238"/>
    </row>
    <row r="8150" spans="8:8" x14ac:dyDescent="0.2">
      <c r="H8150" s="238"/>
    </row>
    <row r="8151" spans="8:8" x14ac:dyDescent="0.2">
      <c r="H8151" s="238"/>
    </row>
    <row r="8152" spans="8:8" x14ac:dyDescent="0.2">
      <c r="H8152" s="238"/>
    </row>
    <row r="8153" spans="8:8" x14ac:dyDescent="0.2">
      <c r="H8153" s="238"/>
    </row>
    <row r="8154" spans="8:8" x14ac:dyDescent="0.2">
      <c r="H8154" s="238"/>
    </row>
    <row r="8155" spans="8:8" x14ac:dyDescent="0.2">
      <c r="H8155" s="238"/>
    </row>
    <row r="8156" spans="8:8" x14ac:dyDescent="0.2">
      <c r="H8156" s="238"/>
    </row>
    <row r="8157" spans="8:8" x14ac:dyDescent="0.2">
      <c r="H8157" s="238"/>
    </row>
    <row r="8158" spans="8:8" x14ac:dyDescent="0.2">
      <c r="H8158" s="238"/>
    </row>
    <row r="8159" spans="8:8" x14ac:dyDescent="0.2">
      <c r="H8159" s="238"/>
    </row>
    <row r="8160" spans="8:8" x14ac:dyDescent="0.2">
      <c r="H8160" s="238"/>
    </row>
    <row r="8161" spans="8:8" x14ac:dyDescent="0.2">
      <c r="H8161" s="238"/>
    </row>
    <row r="8162" spans="8:8" x14ac:dyDescent="0.2">
      <c r="H8162" s="238"/>
    </row>
    <row r="8163" spans="8:8" x14ac:dyDescent="0.2">
      <c r="H8163" s="238"/>
    </row>
    <row r="8164" spans="8:8" x14ac:dyDescent="0.2">
      <c r="H8164" s="238"/>
    </row>
    <row r="8165" spans="8:8" x14ac:dyDescent="0.2">
      <c r="H8165" s="238"/>
    </row>
    <row r="8166" spans="8:8" x14ac:dyDescent="0.2">
      <c r="H8166" s="238"/>
    </row>
    <row r="8167" spans="8:8" x14ac:dyDescent="0.2">
      <c r="H8167" s="238"/>
    </row>
    <row r="8168" spans="8:8" x14ac:dyDescent="0.2">
      <c r="H8168" s="238"/>
    </row>
    <row r="8169" spans="8:8" x14ac:dyDescent="0.2">
      <c r="H8169" s="238"/>
    </row>
    <row r="8170" spans="8:8" x14ac:dyDescent="0.2">
      <c r="H8170" s="238"/>
    </row>
    <row r="8171" spans="8:8" x14ac:dyDescent="0.2">
      <c r="H8171" s="238"/>
    </row>
    <row r="8172" spans="8:8" x14ac:dyDescent="0.2">
      <c r="H8172" s="238"/>
    </row>
    <row r="8173" spans="8:8" x14ac:dyDescent="0.2">
      <c r="H8173" s="238"/>
    </row>
    <row r="8174" spans="8:8" x14ac:dyDescent="0.2">
      <c r="H8174" s="238"/>
    </row>
    <row r="8175" spans="8:8" x14ac:dyDescent="0.2">
      <c r="H8175" s="238"/>
    </row>
    <row r="8176" spans="8:8" x14ac:dyDescent="0.2">
      <c r="H8176" s="238"/>
    </row>
    <row r="8177" spans="8:8" x14ac:dyDescent="0.2">
      <c r="H8177" s="238"/>
    </row>
    <row r="8178" spans="8:8" x14ac:dyDescent="0.2">
      <c r="H8178" s="238"/>
    </row>
    <row r="8179" spans="8:8" x14ac:dyDescent="0.2">
      <c r="H8179" s="238"/>
    </row>
    <row r="8180" spans="8:8" x14ac:dyDescent="0.2">
      <c r="H8180" s="238"/>
    </row>
    <row r="8181" spans="8:8" x14ac:dyDescent="0.2">
      <c r="H8181" s="238"/>
    </row>
    <row r="8182" spans="8:8" x14ac:dyDescent="0.2">
      <c r="H8182" s="238"/>
    </row>
    <row r="8183" spans="8:8" x14ac:dyDescent="0.2">
      <c r="H8183" s="238"/>
    </row>
    <row r="8184" spans="8:8" x14ac:dyDescent="0.2">
      <c r="H8184" s="238"/>
    </row>
    <row r="8185" spans="8:8" x14ac:dyDescent="0.2">
      <c r="H8185" s="238"/>
    </row>
    <row r="8186" spans="8:8" x14ac:dyDescent="0.2">
      <c r="H8186" s="238"/>
    </row>
    <row r="8187" spans="8:8" x14ac:dyDescent="0.2">
      <c r="H8187" s="238"/>
    </row>
    <row r="8188" spans="8:8" x14ac:dyDescent="0.2">
      <c r="H8188" s="238"/>
    </row>
    <row r="8189" spans="8:8" x14ac:dyDescent="0.2">
      <c r="H8189" s="238"/>
    </row>
    <row r="8190" spans="8:8" x14ac:dyDescent="0.2">
      <c r="H8190" s="238"/>
    </row>
    <row r="8191" spans="8:8" x14ac:dyDescent="0.2">
      <c r="H8191" s="238"/>
    </row>
    <row r="8192" spans="8:8" x14ac:dyDescent="0.2">
      <c r="H8192" s="238"/>
    </row>
    <row r="8193" spans="8:8" x14ac:dyDescent="0.2">
      <c r="H8193" s="238"/>
    </row>
    <row r="8194" spans="8:8" x14ac:dyDescent="0.2">
      <c r="H8194" s="238"/>
    </row>
    <row r="8195" spans="8:8" x14ac:dyDescent="0.2">
      <c r="H8195" s="238"/>
    </row>
    <row r="8196" spans="8:8" x14ac:dyDescent="0.2">
      <c r="H8196" s="238"/>
    </row>
    <row r="8197" spans="8:8" x14ac:dyDescent="0.2">
      <c r="H8197" s="238"/>
    </row>
    <row r="8198" spans="8:8" x14ac:dyDescent="0.2">
      <c r="H8198" s="238"/>
    </row>
    <row r="8199" spans="8:8" x14ac:dyDescent="0.2">
      <c r="H8199" s="238"/>
    </row>
    <row r="8200" spans="8:8" x14ac:dyDescent="0.2">
      <c r="H8200" s="238"/>
    </row>
    <row r="8201" spans="8:8" x14ac:dyDescent="0.2">
      <c r="H8201" s="238"/>
    </row>
    <row r="8202" spans="8:8" x14ac:dyDescent="0.2">
      <c r="H8202" s="238"/>
    </row>
    <row r="8203" spans="8:8" x14ac:dyDescent="0.2">
      <c r="H8203" s="238"/>
    </row>
    <row r="8204" spans="8:8" x14ac:dyDescent="0.2">
      <c r="H8204" s="238"/>
    </row>
    <row r="8205" spans="8:8" x14ac:dyDescent="0.2">
      <c r="H8205" s="238"/>
    </row>
    <row r="8206" spans="8:8" x14ac:dyDescent="0.2">
      <c r="H8206" s="238"/>
    </row>
    <row r="8207" spans="8:8" x14ac:dyDescent="0.2">
      <c r="H8207" s="238"/>
    </row>
    <row r="8208" spans="8:8" x14ac:dyDescent="0.2">
      <c r="H8208" s="238"/>
    </row>
    <row r="8209" spans="8:8" x14ac:dyDescent="0.2">
      <c r="H8209" s="238"/>
    </row>
    <row r="8210" spans="8:8" x14ac:dyDescent="0.2">
      <c r="H8210" s="238"/>
    </row>
    <row r="8211" spans="8:8" x14ac:dyDescent="0.2">
      <c r="H8211" s="238"/>
    </row>
    <row r="8212" spans="8:8" x14ac:dyDescent="0.2">
      <c r="H8212" s="238"/>
    </row>
    <row r="8213" spans="8:8" x14ac:dyDescent="0.2">
      <c r="H8213" s="238"/>
    </row>
    <row r="8214" spans="8:8" x14ac:dyDescent="0.2">
      <c r="H8214" s="238"/>
    </row>
    <row r="8215" spans="8:8" x14ac:dyDescent="0.2">
      <c r="H8215" s="238"/>
    </row>
    <row r="8216" spans="8:8" x14ac:dyDescent="0.2">
      <c r="H8216" s="238"/>
    </row>
    <row r="8217" spans="8:8" x14ac:dyDescent="0.2">
      <c r="H8217" s="238"/>
    </row>
    <row r="8218" spans="8:8" x14ac:dyDescent="0.2">
      <c r="H8218" s="238"/>
    </row>
    <row r="8219" spans="8:8" x14ac:dyDescent="0.2">
      <c r="H8219" s="238"/>
    </row>
    <row r="8220" spans="8:8" x14ac:dyDescent="0.2">
      <c r="H8220" s="238"/>
    </row>
    <row r="8221" spans="8:8" x14ac:dyDescent="0.2">
      <c r="H8221" s="238"/>
    </row>
    <row r="8222" spans="8:8" x14ac:dyDescent="0.2">
      <c r="H8222" s="238"/>
    </row>
    <row r="8223" spans="8:8" x14ac:dyDescent="0.2">
      <c r="H8223" s="238"/>
    </row>
    <row r="8224" spans="8:8" x14ac:dyDescent="0.2">
      <c r="H8224" s="238"/>
    </row>
    <row r="8225" spans="8:8" x14ac:dyDescent="0.2">
      <c r="H8225" s="238"/>
    </row>
    <row r="8226" spans="8:8" x14ac:dyDescent="0.2">
      <c r="H8226" s="238"/>
    </row>
    <row r="8227" spans="8:8" x14ac:dyDescent="0.2">
      <c r="H8227" s="238"/>
    </row>
    <row r="8228" spans="8:8" x14ac:dyDescent="0.2">
      <c r="H8228" s="238"/>
    </row>
    <row r="8229" spans="8:8" x14ac:dyDescent="0.2">
      <c r="H8229" s="238"/>
    </row>
    <row r="8230" spans="8:8" x14ac:dyDescent="0.2">
      <c r="H8230" s="238"/>
    </row>
    <row r="8231" spans="8:8" x14ac:dyDescent="0.2">
      <c r="H8231" s="238"/>
    </row>
    <row r="8232" spans="8:8" x14ac:dyDescent="0.2">
      <c r="H8232" s="238"/>
    </row>
    <row r="8233" spans="8:8" x14ac:dyDescent="0.2">
      <c r="H8233" s="238"/>
    </row>
    <row r="8234" spans="8:8" x14ac:dyDescent="0.2">
      <c r="H8234" s="238"/>
    </row>
    <row r="8235" spans="8:8" x14ac:dyDescent="0.2">
      <c r="H8235" s="238"/>
    </row>
    <row r="8236" spans="8:8" x14ac:dyDescent="0.2">
      <c r="H8236" s="238"/>
    </row>
    <row r="8237" spans="8:8" x14ac:dyDescent="0.2">
      <c r="H8237" s="238"/>
    </row>
    <row r="8238" spans="8:8" x14ac:dyDescent="0.2">
      <c r="H8238" s="238"/>
    </row>
    <row r="8239" spans="8:8" x14ac:dyDescent="0.2">
      <c r="H8239" s="238"/>
    </row>
    <row r="8240" spans="8:8" x14ac:dyDescent="0.2">
      <c r="H8240" s="238"/>
    </row>
    <row r="8241" spans="8:8" x14ac:dyDescent="0.2">
      <c r="H8241" s="238"/>
    </row>
    <row r="8242" spans="8:8" x14ac:dyDescent="0.2">
      <c r="H8242" s="238"/>
    </row>
    <row r="8243" spans="8:8" x14ac:dyDescent="0.2">
      <c r="H8243" s="238"/>
    </row>
    <row r="8244" spans="8:8" x14ac:dyDescent="0.2">
      <c r="H8244" s="238"/>
    </row>
    <row r="8245" spans="8:8" x14ac:dyDescent="0.2">
      <c r="H8245" s="238"/>
    </row>
    <row r="8246" spans="8:8" x14ac:dyDescent="0.2">
      <c r="H8246" s="238"/>
    </row>
    <row r="8247" spans="8:8" x14ac:dyDescent="0.2">
      <c r="H8247" s="238"/>
    </row>
    <row r="8248" spans="8:8" x14ac:dyDescent="0.2">
      <c r="H8248" s="238"/>
    </row>
    <row r="8249" spans="8:8" x14ac:dyDescent="0.2">
      <c r="H8249" s="238"/>
    </row>
    <row r="8250" spans="8:8" x14ac:dyDescent="0.2">
      <c r="H8250" s="238"/>
    </row>
    <row r="8251" spans="8:8" x14ac:dyDescent="0.2">
      <c r="H8251" s="238"/>
    </row>
    <row r="8252" spans="8:8" x14ac:dyDescent="0.2">
      <c r="H8252" s="238"/>
    </row>
    <row r="8253" spans="8:8" x14ac:dyDescent="0.2">
      <c r="H8253" s="238"/>
    </row>
    <row r="8254" spans="8:8" x14ac:dyDescent="0.2">
      <c r="H8254" s="238"/>
    </row>
    <row r="8255" spans="8:8" x14ac:dyDescent="0.2">
      <c r="H8255" s="238"/>
    </row>
    <row r="8256" spans="8:8" x14ac:dyDescent="0.2">
      <c r="H8256" s="238"/>
    </row>
    <row r="8257" spans="8:8" x14ac:dyDescent="0.2">
      <c r="H8257" s="238"/>
    </row>
    <row r="8258" spans="8:8" x14ac:dyDescent="0.2">
      <c r="H8258" s="238"/>
    </row>
    <row r="8259" spans="8:8" x14ac:dyDescent="0.2">
      <c r="H8259" s="238"/>
    </row>
    <row r="8260" spans="8:8" x14ac:dyDescent="0.2">
      <c r="H8260" s="238"/>
    </row>
    <row r="8261" spans="8:8" x14ac:dyDescent="0.2">
      <c r="H8261" s="238"/>
    </row>
    <row r="8262" spans="8:8" x14ac:dyDescent="0.2">
      <c r="H8262" s="238"/>
    </row>
    <row r="8263" spans="8:8" x14ac:dyDescent="0.2">
      <c r="H8263" s="238"/>
    </row>
    <row r="8264" spans="8:8" x14ac:dyDescent="0.2">
      <c r="H8264" s="238"/>
    </row>
    <row r="8265" spans="8:8" x14ac:dyDescent="0.2">
      <c r="H8265" s="238"/>
    </row>
    <row r="8266" spans="8:8" x14ac:dyDescent="0.2">
      <c r="H8266" s="238"/>
    </row>
    <row r="8267" spans="8:8" x14ac:dyDescent="0.2">
      <c r="H8267" s="238"/>
    </row>
    <row r="8268" spans="8:8" x14ac:dyDescent="0.2">
      <c r="H8268" s="238"/>
    </row>
    <row r="8269" spans="8:8" x14ac:dyDescent="0.2">
      <c r="H8269" s="238"/>
    </row>
    <row r="8270" spans="8:8" x14ac:dyDescent="0.2">
      <c r="H8270" s="238"/>
    </row>
    <row r="8271" spans="8:8" x14ac:dyDescent="0.2">
      <c r="H8271" s="238"/>
    </row>
    <row r="8272" spans="8:8" x14ac:dyDescent="0.2">
      <c r="H8272" s="238"/>
    </row>
    <row r="8273" spans="8:8" x14ac:dyDescent="0.2">
      <c r="H8273" s="238"/>
    </row>
    <row r="8274" spans="8:8" x14ac:dyDescent="0.2">
      <c r="H8274" s="238"/>
    </row>
    <row r="8275" spans="8:8" x14ac:dyDescent="0.2">
      <c r="H8275" s="238"/>
    </row>
    <row r="8276" spans="8:8" x14ac:dyDescent="0.2">
      <c r="H8276" s="238"/>
    </row>
    <row r="8277" spans="8:8" x14ac:dyDescent="0.2">
      <c r="H8277" s="238"/>
    </row>
    <row r="8278" spans="8:8" x14ac:dyDescent="0.2">
      <c r="H8278" s="238"/>
    </row>
    <row r="8279" spans="8:8" x14ac:dyDescent="0.2">
      <c r="H8279" s="238"/>
    </row>
    <row r="8280" spans="8:8" x14ac:dyDescent="0.2">
      <c r="H8280" s="238"/>
    </row>
    <row r="8281" spans="8:8" x14ac:dyDescent="0.2">
      <c r="H8281" s="238"/>
    </row>
    <row r="8282" spans="8:8" x14ac:dyDescent="0.2">
      <c r="H8282" s="238"/>
    </row>
    <row r="8283" spans="8:8" x14ac:dyDescent="0.2">
      <c r="H8283" s="238"/>
    </row>
    <row r="8284" spans="8:8" x14ac:dyDescent="0.2">
      <c r="H8284" s="238"/>
    </row>
    <row r="8285" spans="8:8" x14ac:dyDescent="0.2">
      <c r="H8285" s="238"/>
    </row>
    <row r="8286" spans="8:8" x14ac:dyDescent="0.2">
      <c r="H8286" s="238"/>
    </row>
    <row r="8287" spans="8:8" x14ac:dyDescent="0.2">
      <c r="H8287" s="238"/>
    </row>
    <row r="8288" spans="8:8" x14ac:dyDescent="0.2">
      <c r="H8288" s="238"/>
    </row>
    <row r="8289" spans="8:8" x14ac:dyDescent="0.2">
      <c r="H8289" s="238"/>
    </row>
    <row r="8290" spans="8:8" x14ac:dyDescent="0.2">
      <c r="H8290" s="238"/>
    </row>
    <row r="8291" spans="8:8" x14ac:dyDescent="0.2">
      <c r="H8291" s="238"/>
    </row>
    <row r="8292" spans="8:8" x14ac:dyDescent="0.2">
      <c r="H8292" s="238"/>
    </row>
    <row r="8293" spans="8:8" x14ac:dyDescent="0.2">
      <c r="H8293" s="238"/>
    </row>
    <row r="8294" spans="8:8" x14ac:dyDescent="0.2">
      <c r="H8294" s="238"/>
    </row>
    <row r="8295" spans="8:8" x14ac:dyDescent="0.2">
      <c r="H8295" s="238"/>
    </row>
    <row r="8296" spans="8:8" x14ac:dyDescent="0.2">
      <c r="H8296" s="238"/>
    </row>
    <row r="8297" spans="8:8" x14ac:dyDescent="0.2">
      <c r="H8297" s="238"/>
    </row>
    <row r="8298" spans="8:8" x14ac:dyDescent="0.2">
      <c r="H8298" s="238"/>
    </row>
    <row r="8299" spans="8:8" x14ac:dyDescent="0.2">
      <c r="H8299" s="238"/>
    </row>
    <row r="8300" spans="8:8" x14ac:dyDescent="0.2">
      <c r="H8300" s="238"/>
    </row>
    <row r="8301" spans="8:8" x14ac:dyDescent="0.2">
      <c r="H8301" s="238"/>
    </row>
    <row r="8302" spans="8:8" x14ac:dyDescent="0.2">
      <c r="H8302" s="238"/>
    </row>
    <row r="8303" spans="8:8" x14ac:dyDescent="0.2">
      <c r="H8303" s="238"/>
    </row>
    <row r="8304" spans="8:8" x14ac:dyDescent="0.2">
      <c r="H8304" s="238"/>
    </row>
    <row r="8305" spans="8:8" x14ac:dyDescent="0.2">
      <c r="H8305" s="238"/>
    </row>
    <row r="8306" spans="8:8" x14ac:dyDescent="0.2">
      <c r="H8306" s="238"/>
    </row>
    <row r="8307" spans="8:8" x14ac:dyDescent="0.2">
      <c r="H8307" s="238"/>
    </row>
    <row r="8308" spans="8:8" x14ac:dyDescent="0.2">
      <c r="H8308" s="238"/>
    </row>
    <row r="8309" spans="8:8" x14ac:dyDescent="0.2">
      <c r="H8309" s="238"/>
    </row>
    <row r="8310" spans="8:8" x14ac:dyDescent="0.2">
      <c r="H8310" s="238"/>
    </row>
    <row r="8311" spans="8:8" x14ac:dyDescent="0.2">
      <c r="H8311" s="238"/>
    </row>
    <row r="8312" spans="8:8" x14ac:dyDescent="0.2">
      <c r="H8312" s="238"/>
    </row>
    <row r="8313" spans="8:8" x14ac:dyDescent="0.2">
      <c r="H8313" s="238"/>
    </row>
    <row r="8314" spans="8:8" x14ac:dyDescent="0.2">
      <c r="H8314" s="238"/>
    </row>
    <row r="8315" spans="8:8" x14ac:dyDescent="0.2">
      <c r="H8315" s="238"/>
    </row>
    <row r="8316" spans="8:8" x14ac:dyDescent="0.2">
      <c r="H8316" s="238"/>
    </row>
    <row r="8317" spans="8:8" x14ac:dyDescent="0.2">
      <c r="H8317" s="238"/>
    </row>
    <row r="8318" spans="8:8" x14ac:dyDescent="0.2">
      <c r="H8318" s="238"/>
    </row>
    <row r="8319" spans="8:8" x14ac:dyDescent="0.2">
      <c r="H8319" s="238"/>
    </row>
    <row r="8320" spans="8:8" x14ac:dyDescent="0.2">
      <c r="H8320" s="238"/>
    </row>
    <row r="8321" spans="8:8" x14ac:dyDescent="0.2">
      <c r="H8321" s="238"/>
    </row>
    <row r="8322" spans="8:8" x14ac:dyDescent="0.2">
      <c r="H8322" s="238"/>
    </row>
    <row r="8323" spans="8:8" x14ac:dyDescent="0.2">
      <c r="H8323" s="238"/>
    </row>
    <row r="8324" spans="8:8" x14ac:dyDescent="0.2">
      <c r="H8324" s="238"/>
    </row>
    <row r="8325" spans="8:8" x14ac:dyDescent="0.2">
      <c r="H8325" s="238"/>
    </row>
    <row r="8326" spans="8:8" x14ac:dyDescent="0.2">
      <c r="H8326" s="238"/>
    </row>
    <row r="8327" spans="8:8" x14ac:dyDescent="0.2">
      <c r="H8327" s="238"/>
    </row>
    <row r="8328" spans="8:8" x14ac:dyDescent="0.2">
      <c r="H8328" s="238"/>
    </row>
    <row r="8329" spans="8:8" x14ac:dyDescent="0.2">
      <c r="H8329" s="238"/>
    </row>
    <row r="8330" spans="8:8" x14ac:dyDescent="0.2">
      <c r="H8330" s="238"/>
    </row>
    <row r="8331" spans="8:8" x14ac:dyDescent="0.2">
      <c r="H8331" s="238"/>
    </row>
    <row r="8332" spans="8:8" x14ac:dyDescent="0.2">
      <c r="H8332" s="238"/>
    </row>
    <row r="8333" spans="8:8" x14ac:dyDescent="0.2">
      <c r="H8333" s="238"/>
    </row>
    <row r="8334" spans="8:8" x14ac:dyDescent="0.2">
      <c r="H8334" s="238"/>
    </row>
    <row r="8335" spans="8:8" x14ac:dyDescent="0.2">
      <c r="H8335" s="238"/>
    </row>
    <row r="8336" spans="8:8" x14ac:dyDescent="0.2">
      <c r="H8336" s="238"/>
    </row>
    <row r="8337" spans="8:8" x14ac:dyDescent="0.2">
      <c r="H8337" s="238"/>
    </row>
    <row r="8338" spans="8:8" x14ac:dyDescent="0.2">
      <c r="H8338" s="238"/>
    </row>
    <row r="8339" spans="8:8" x14ac:dyDescent="0.2">
      <c r="H8339" s="238"/>
    </row>
    <row r="8340" spans="8:8" x14ac:dyDescent="0.2">
      <c r="H8340" s="238"/>
    </row>
    <row r="8341" spans="8:8" x14ac:dyDescent="0.2">
      <c r="H8341" s="238"/>
    </row>
    <row r="8342" spans="8:8" x14ac:dyDescent="0.2">
      <c r="H8342" s="238"/>
    </row>
    <row r="8343" spans="8:8" x14ac:dyDescent="0.2">
      <c r="H8343" s="238"/>
    </row>
    <row r="8344" spans="8:8" x14ac:dyDescent="0.2">
      <c r="H8344" s="238"/>
    </row>
    <row r="8345" spans="8:8" x14ac:dyDescent="0.2">
      <c r="H8345" s="238"/>
    </row>
    <row r="8346" spans="8:8" x14ac:dyDescent="0.2">
      <c r="H8346" s="238"/>
    </row>
    <row r="8347" spans="8:8" x14ac:dyDescent="0.2">
      <c r="H8347" s="238"/>
    </row>
    <row r="8348" spans="8:8" x14ac:dyDescent="0.2">
      <c r="H8348" s="238"/>
    </row>
    <row r="8349" spans="8:8" x14ac:dyDescent="0.2">
      <c r="H8349" s="238"/>
    </row>
    <row r="8350" spans="8:8" x14ac:dyDescent="0.2">
      <c r="H8350" s="238"/>
    </row>
    <row r="8351" spans="8:8" x14ac:dyDescent="0.2">
      <c r="H8351" s="238"/>
    </row>
    <row r="8352" spans="8:8" x14ac:dyDescent="0.2">
      <c r="H8352" s="238"/>
    </row>
    <row r="8353" spans="8:8" x14ac:dyDescent="0.2">
      <c r="H8353" s="238"/>
    </row>
    <row r="8354" spans="8:8" x14ac:dyDescent="0.2">
      <c r="H8354" s="238"/>
    </row>
    <row r="8355" spans="8:8" x14ac:dyDescent="0.2">
      <c r="H8355" s="238"/>
    </row>
    <row r="8356" spans="8:8" x14ac:dyDescent="0.2">
      <c r="H8356" s="238"/>
    </row>
    <row r="8357" spans="8:8" x14ac:dyDescent="0.2">
      <c r="H8357" s="238"/>
    </row>
    <row r="8358" spans="8:8" x14ac:dyDescent="0.2">
      <c r="H8358" s="238"/>
    </row>
    <row r="8359" spans="8:8" x14ac:dyDescent="0.2">
      <c r="H8359" s="238"/>
    </row>
    <row r="8360" spans="8:8" x14ac:dyDescent="0.2">
      <c r="H8360" s="238"/>
    </row>
    <row r="8361" spans="8:8" x14ac:dyDescent="0.2">
      <c r="H8361" s="238"/>
    </row>
    <row r="8362" spans="8:8" x14ac:dyDescent="0.2">
      <c r="H8362" s="238"/>
    </row>
    <row r="8363" spans="8:8" x14ac:dyDescent="0.2">
      <c r="H8363" s="238"/>
    </row>
    <row r="8364" spans="8:8" x14ac:dyDescent="0.2">
      <c r="H8364" s="238"/>
    </row>
    <row r="8365" spans="8:8" x14ac:dyDescent="0.2">
      <c r="H8365" s="238"/>
    </row>
    <row r="8366" spans="8:8" x14ac:dyDescent="0.2">
      <c r="H8366" s="238"/>
    </row>
    <row r="8367" spans="8:8" x14ac:dyDescent="0.2">
      <c r="H8367" s="238"/>
    </row>
    <row r="8368" spans="8:8" x14ac:dyDescent="0.2">
      <c r="H8368" s="238"/>
    </row>
    <row r="8369" spans="8:8" x14ac:dyDescent="0.2">
      <c r="H8369" s="238"/>
    </row>
    <row r="8370" spans="8:8" x14ac:dyDescent="0.2">
      <c r="H8370" s="238"/>
    </row>
    <row r="8371" spans="8:8" x14ac:dyDescent="0.2">
      <c r="H8371" s="238"/>
    </row>
    <row r="8372" spans="8:8" x14ac:dyDescent="0.2">
      <c r="H8372" s="238"/>
    </row>
    <row r="8373" spans="8:8" x14ac:dyDescent="0.2">
      <c r="H8373" s="238"/>
    </row>
    <row r="8374" spans="8:8" x14ac:dyDescent="0.2">
      <c r="H8374" s="238"/>
    </row>
    <row r="8375" spans="8:8" x14ac:dyDescent="0.2">
      <c r="H8375" s="238"/>
    </row>
    <row r="8376" spans="8:8" x14ac:dyDescent="0.2">
      <c r="H8376" s="238"/>
    </row>
    <row r="8377" spans="8:8" x14ac:dyDescent="0.2">
      <c r="H8377" s="238"/>
    </row>
    <row r="8378" spans="8:8" x14ac:dyDescent="0.2">
      <c r="H8378" s="238"/>
    </row>
    <row r="8379" spans="8:8" x14ac:dyDescent="0.2">
      <c r="H8379" s="238"/>
    </row>
    <row r="8380" spans="8:8" x14ac:dyDescent="0.2">
      <c r="H8380" s="238"/>
    </row>
    <row r="8381" spans="8:8" x14ac:dyDescent="0.2">
      <c r="H8381" s="238"/>
    </row>
    <row r="8382" spans="8:8" x14ac:dyDescent="0.2">
      <c r="H8382" s="238"/>
    </row>
    <row r="8383" spans="8:8" x14ac:dyDescent="0.2">
      <c r="H8383" s="238"/>
    </row>
    <row r="8384" spans="8:8" x14ac:dyDescent="0.2">
      <c r="H8384" s="238"/>
    </row>
    <row r="8385" spans="8:8" x14ac:dyDescent="0.2">
      <c r="H8385" s="238"/>
    </row>
    <row r="8386" spans="8:8" x14ac:dyDescent="0.2">
      <c r="H8386" s="238"/>
    </row>
    <row r="8387" spans="8:8" x14ac:dyDescent="0.2">
      <c r="H8387" s="238"/>
    </row>
    <row r="8388" spans="8:8" x14ac:dyDescent="0.2">
      <c r="H8388" s="238"/>
    </row>
    <row r="8389" spans="8:8" x14ac:dyDescent="0.2">
      <c r="H8389" s="238"/>
    </row>
    <row r="8390" spans="8:8" x14ac:dyDescent="0.2">
      <c r="H8390" s="238"/>
    </row>
    <row r="8391" spans="8:8" x14ac:dyDescent="0.2">
      <c r="H8391" s="238"/>
    </row>
    <row r="8392" spans="8:8" x14ac:dyDescent="0.2">
      <c r="H8392" s="238"/>
    </row>
    <row r="8393" spans="8:8" x14ac:dyDescent="0.2">
      <c r="H8393" s="238"/>
    </row>
    <row r="8394" spans="8:8" x14ac:dyDescent="0.2">
      <c r="H8394" s="238"/>
    </row>
    <row r="8395" spans="8:8" x14ac:dyDescent="0.2">
      <c r="H8395" s="238"/>
    </row>
    <row r="8396" spans="8:8" x14ac:dyDescent="0.2">
      <c r="H8396" s="238"/>
    </row>
    <row r="8397" spans="8:8" x14ac:dyDescent="0.2">
      <c r="H8397" s="238"/>
    </row>
    <row r="8398" spans="8:8" x14ac:dyDescent="0.2">
      <c r="H8398" s="238"/>
    </row>
    <row r="8399" spans="8:8" x14ac:dyDescent="0.2">
      <c r="H8399" s="238"/>
    </row>
    <row r="8400" spans="8:8" x14ac:dyDescent="0.2">
      <c r="H8400" s="238"/>
    </row>
    <row r="8401" spans="8:8" x14ac:dyDescent="0.2">
      <c r="H8401" s="238"/>
    </row>
    <row r="8402" spans="8:8" x14ac:dyDescent="0.2">
      <c r="H8402" s="238"/>
    </row>
    <row r="8403" spans="8:8" x14ac:dyDescent="0.2">
      <c r="H8403" s="238"/>
    </row>
    <row r="8404" spans="8:8" x14ac:dyDescent="0.2">
      <c r="H8404" s="238"/>
    </row>
    <row r="8405" spans="8:8" x14ac:dyDescent="0.2">
      <c r="H8405" s="238"/>
    </row>
    <row r="8406" spans="8:8" x14ac:dyDescent="0.2">
      <c r="H8406" s="238"/>
    </row>
    <row r="8407" spans="8:8" x14ac:dyDescent="0.2">
      <c r="H8407" s="238"/>
    </row>
    <row r="8408" spans="8:8" x14ac:dyDescent="0.2">
      <c r="H8408" s="238"/>
    </row>
    <row r="8409" spans="8:8" x14ac:dyDescent="0.2">
      <c r="H8409" s="238"/>
    </row>
    <row r="8410" spans="8:8" x14ac:dyDescent="0.2">
      <c r="H8410" s="238"/>
    </row>
    <row r="8411" spans="8:8" x14ac:dyDescent="0.2">
      <c r="H8411" s="238"/>
    </row>
    <row r="8412" spans="8:8" x14ac:dyDescent="0.2">
      <c r="H8412" s="238"/>
    </row>
    <row r="8413" spans="8:8" x14ac:dyDescent="0.2">
      <c r="H8413" s="238"/>
    </row>
    <row r="8414" spans="8:8" x14ac:dyDescent="0.2">
      <c r="H8414" s="238"/>
    </row>
    <row r="8415" spans="8:8" x14ac:dyDescent="0.2">
      <c r="H8415" s="238"/>
    </row>
    <row r="8416" spans="8:8" x14ac:dyDescent="0.2">
      <c r="H8416" s="238"/>
    </row>
    <row r="8417" spans="8:8" x14ac:dyDescent="0.2">
      <c r="H8417" s="238"/>
    </row>
    <row r="8418" spans="8:8" x14ac:dyDescent="0.2">
      <c r="H8418" s="238"/>
    </row>
    <row r="8419" spans="8:8" x14ac:dyDescent="0.2">
      <c r="H8419" s="238"/>
    </row>
    <row r="8420" spans="8:8" x14ac:dyDescent="0.2">
      <c r="H8420" s="238"/>
    </row>
    <row r="8421" spans="8:8" x14ac:dyDescent="0.2">
      <c r="H8421" s="238"/>
    </row>
    <row r="8422" spans="8:8" x14ac:dyDescent="0.2">
      <c r="H8422" s="238"/>
    </row>
    <row r="8423" spans="8:8" x14ac:dyDescent="0.2">
      <c r="H8423" s="238"/>
    </row>
    <row r="8424" spans="8:8" x14ac:dyDescent="0.2">
      <c r="H8424" s="238"/>
    </row>
    <row r="8425" spans="8:8" x14ac:dyDescent="0.2">
      <c r="H8425" s="238"/>
    </row>
    <row r="8426" spans="8:8" x14ac:dyDescent="0.2">
      <c r="H8426" s="238"/>
    </row>
    <row r="8427" spans="8:8" x14ac:dyDescent="0.2">
      <c r="H8427" s="238"/>
    </row>
    <row r="8428" spans="8:8" x14ac:dyDescent="0.2">
      <c r="H8428" s="238"/>
    </row>
    <row r="8429" spans="8:8" x14ac:dyDescent="0.2">
      <c r="H8429" s="238"/>
    </row>
    <row r="8430" spans="8:8" x14ac:dyDescent="0.2">
      <c r="H8430" s="238"/>
    </row>
    <row r="8431" spans="8:8" x14ac:dyDescent="0.2">
      <c r="H8431" s="238"/>
    </row>
    <row r="8432" spans="8:8" x14ac:dyDescent="0.2">
      <c r="H8432" s="238"/>
    </row>
    <row r="8433" spans="8:8" x14ac:dyDescent="0.2">
      <c r="H8433" s="238"/>
    </row>
    <row r="8434" spans="8:8" x14ac:dyDescent="0.2">
      <c r="H8434" s="238"/>
    </row>
    <row r="8435" spans="8:8" x14ac:dyDescent="0.2">
      <c r="H8435" s="238"/>
    </row>
    <row r="8436" spans="8:8" x14ac:dyDescent="0.2">
      <c r="H8436" s="238"/>
    </row>
    <row r="8437" spans="8:8" x14ac:dyDescent="0.2">
      <c r="H8437" s="238"/>
    </row>
    <row r="8438" spans="8:8" x14ac:dyDescent="0.2">
      <c r="H8438" s="238"/>
    </row>
    <row r="8439" spans="8:8" x14ac:dyDescent="0.2">
      <c r="H8439" s="238"/>
    </row>
    <row r="8440" spans="8:8" x14ac:dyDescent="0.2">
      <c r="H8440" s="238"/>
    </row>
    <row r="8441" spans="8:8" x14ac:dyDescent="0.2">
      <c r="H8441" s="238"/>
    </row>
    <row r="8442" spans="8:8" x14ac:dyDescent="0.2">
      <c r="H8442" s="238"/>
    </row>
    <row r="8443" spans="8:8" x14ac:dyDescent="0.2">
      <c r="H8443" s="238"/>
    </row>
    <row r="8444" spans="8:8" x14ac:dyDescent="0.2">
      <c r="H8444" s="238"/>
    </row>
    <row r="8445" spans="8:8" x14ac:dyDescent="0.2">
      <c r="H8445" s="238"/>
    </row>
    <row r="8446" spans="8:8" x14ac:dyDescent="0.2">
      <c r="H8446" s="238"/>
    </row>
    <row r="8447" spans="8:8" x14ac:dyDescent="0.2">
      <c r="H8447" s="238"/>
    </row>
    <row r="8448" spans="8:8" x14ac:dyDescent="0.2">
      <c r="H8448" s="238"/>
    </row>
    <row r="8449" spans="8:8" x14ac:dyDescent="0.2">
      <c r="H8449" s="238"/>
    </row>
    <row r="8450" spans="8:8" x14ac:dyDescent="0.2">
      <c r="H8450" s="238"/>
    </row>
    <row r="8451" spans="8:8" x14ac:dyDescent="0.2">
      <c r="H8451" s="238"/>
    </row>
    <row r="8452" spans="8:8" x14ac:dyDescent="0.2">
      <c r="H8452" s="238"/>
    </row>
    <row r="8453" spans="8:8" x14ac:dyDescent="0.2">
      <c r="H8453" s="238"/>
    </row>
    <row r="8454" spans="8:8" x14ac:dyDescent="0.2">
      <c r="H8454" s="238"/>
    </row>
    <row r="8455" spans="8:8" x14ac:dyDescent="0.2">
      <c r="H8455" s="238"/>
    </row>
    <row r="8456" spans="8:8" x14ac:dyDescent="0.2">
      <c r="H8456" s="238"/>
    </row>
    <row r="8457" spans="8:8" x14ac:dyDescent="0.2">
      <c r="H8457" s="238"/>
    </row>
    <row r="8458" spans="8:8" x14ac:dyDescent="0.2">
      <c r="H8458" s="238"/>
    </row>
    <row r="8459" spans="8:8" x14ac:dyDescent="0.2">
      <c r="H8459" s="238"/>
    </row>
    <row r="8460" spans="8:8" x14ac:dyDescent="0.2">
      <c r="H8460" s="238"/>
    </row>
    <row r="8461" spans="8:8" x14ac:dyDescent="0.2">
      <c r="H8461" s="238"/>
    </row>
    <row r="8462" spans="8:8" x14ac:dyDescent="0.2">
      <c r="H8462" s="238"/>
    </row>
    <row r="8463" spans="8:8" x14ac:dyDescent="0.2">
      <c r="H8463" s="238"/>
    </row>
    <row r="8464" spans="8:8" x14ac:dyDescent="0.2">
      <c r="H8464" s="238"/>
    </row>
    <row r="8465" spans="8:8" x14ac:dyDescent="0.2">
      <c r="H8465" s="238"/>
    </row>
    <row r="8466" spans="8:8" x14ac:dyDescent="0.2">
      <c r="H8466" s="238"/>
    </row>
    <row r="8467" spans="8:8" x14ac:dyDescent="0.2">
      <c r="H8467" s="238"/>
    </row>
    <row r="8468" spans="8:8" x14ac:dyDescent="0.2">
      <c r="H8468" s="238"/>
    </row>
    <row r="8469" spans="8:8" x14ac:dyDescent="0.2">
      <c r="H8469" s="238"/>
    </row>
    <row r="8470" spans="8:8" x14ac:dyDescent="0.2">
      <c r="H8470" s="238"/>
    </row>
    <row r="8471" spans="8:8" x14ac:dyDescent="0.2">
      <c r="H8471" s="238"/>
    </row>
    <row r="8472" spans="8:8" x14ac:dyDescent="0.2">
      <c r="H8472" s="238"/>
    </row>
    <row r="8473" spans="8:8" x14ac:dyDescent="0.2">
      <c r="H8473" s="238"/>
    </row>
    <row r="8474" spans="8:8" x14ac:dyDescent="0.2">
      <c r="H8474" s="238"/>
    </row>
    <row r="8475" spans="8:8" x14ac:dyDescent="0.2">
      <c r="H8475" s="238"/>
    </row>
    <row r="8476" spans="8:8" x14ac:dyDescent="0.2">
      <c r="H8476" s="238"/>
    </row>
    <row r="8477" spans="8:8" x14ac:dyDescent="0.2">
      <c r="H8477" s="238"/>
    </row>
    <row r="8478" spans="8:8" x14ac:dyDescent="0.2">
      <c r="H8478" s="238"/>
    </row>
    <row r="8479" spans="8:8" x14ac:dyDescent="0.2">
      <c r="H8479" s="238"/>
    </row>
    <row r="8480" spans="8:8" x14ac:dyDescent="0.2">
      <c r="H8480" s="238"/>
    </row>
    <row r="8481" spans="8:8" x14ac:dyDescent="0.2">
      <c r="H8481" s="238"/>
    </row>
    <row r="8482" spans="8:8" x14ac:dyDescent="0.2">
      <c r="H8482" s="238"/>
    </row>
    <row r="8483" spans="8:8" x14ac:dyDescent="0.2">
      <c r="H8483" s="238"/>
    </row>
    <row r="8484" spans="8:8" x14ac:dyDescent="0.2">
      <c r="H8484" s="238"/>
    </row>
    <row r="8485" spans="8:8" x14ac:dyDescent="0.2">
      <c r="H8485" s="238"/>
    </row>
    <row r="8486" spans="8:8" x14ac:dyDescent="0.2">
      <c r="H8486" s="238"/>
    </row>
    <row r="8487" spans="8:8" x14ac:dyDescent="0.2">
      <c r="H8487" s="238"/>
    </row>
    <row r="8488" spans="8:8" x14ac:dyDescent="0.2">
      <c r="H8488" s="238"/>
    </row>
    <row r="8489" spans="8:8" x14ac:dyDescent="0.2">
      <c r="H8489" s="238"/>
    </row>
    <row r="8490" spans="8:8" x14ac:dyDescent="0.2">
      <c r="H8490" s="238"/>
    </row>
    <row r="8491" spans="8:8" x14ac:dyDescent="0.2">
      <c r="H8491" s="238"/>
    </row>
    <row r="8492" spans="8:8" x14ac:dyDescent="0.2">
      <c r="H8492" s="238"/>
    </row>
    <row r="8493" spans="8:8" x14ac:dyDescent="0.2">
      <c r="H8493" s="238"/>
    </row>
    <row r="8494" spans="8:8" x14ac:dyDescent="0.2">
      <c r="H8494" s="238"/>
    </row>
    <row r="8495" spans="8:8" x14ac:dyDescent="0.2">
      <c r="H8495" s="238"/>
    </row>
    <row r="8496" spans="8:8" x14ac:dyDescent="0.2">
      <c r="H8496" s="238"/>
    </row>
    <row r="8497" spans="8:8" x14ac:dyDescent="0.2">
      <c r="H8497" s="238"/>
    </row>
    <row r="8498" spans="8:8" x14ac:dyDescent="0.2">
      <c r="H8498" s="238"/>
    </row>
    <row r="8499" spans="8:8" x14ac:dyDescent="0.2">
      <c r="H8499" s="238"/>
    </row>
    <row r="8500" spans="8:8" x14ac:dyDescent="0.2">
      <c r="H8500" s="238"/>
    </row>
    <row r="8501" spans="8:8" x14ac:dyDescent="0.2">
      <c r="H8501" s="238"/>
    </row>
    <row r="8502" spans="8:8" x14ac:dyDescent="0.2">
      <c r="H8502" s="238"/>
    </row>
    <row r="8503" spans="8:8" x14ac:dyDescent="0.2">
      <c r="H8503" s="238"/>
    </row>
    <row r="8504" spans="8:8" x14ac:dyDescent="0.2">
      <c r="H8504" s="238"/>
    </row>
    <row r="8505" spans="8:8" x14ac:dyDescent="0.2">
      <c r="H8505" s="238"/>
    </row>
    <row r="8506" spans="8:8" x14ac:dyDescent="0.2">
      <c r="H8506" s="238"/>
    </row>
    <row r="8507" spans="8:8" x14ac:dyDescent="0.2">
      <c r="H8507" s="238"/>
    </row>
    <row r="8508" spans="8:8" x14ac:dyDescent="0.2">
      <c r="H8508" s="238"/>
    </row>
    <row r="8509" spans="8:8" x14ac:dyDescent="0.2">
      <c r="H8509" s="238"/>
    </row>
    <row r="8510" spans="8:8" x14ac:dyDescent="0.2">
      <c r="H8510" s="238"/>
    </row>
    <row r="8511" spans="8:8" x14ac:dyDescent="0.2">
      <c r="H8511" s="238"/>
    </row>
    <row r="8512" spans="8:8" x14ac:dyDescent="0.2">
      <c r="H8512" s="238"/>
    </row>
    <row r="8513" spans="8:8" x14ac:dyDescent="0.2">
      <c r="H8513" s="238"/>
    </row>
    <row r="8514" spans="8:8" x14ac:dyDescent="0.2">
      <c r="H8514" s="238"/>
    </row>
    <row r="8515" spans="8:8" x14ac:dyDescent="0.2">
      <c r="H8515" s="238"/>
    </row>
    <row r="8516" spans="8:8" x14ac:dyDescent="0.2">
      <c r="H8516" s="238"/>
    </row>
    <row r="8517" spans="8:8" x14ac:dyDescent="0.2">
      <c r="H8517" s="238"/>
    </row>
    <row r="8518" spans="8:8" x14ac:dyDescent="0.2">
      <c r="H8518" s="238"/>
    </row>
    <row r="8519" spans="8:8" x14ac:dyDescent="0.2">
      <c r="H8519" s="238"/>
    </row>
    <row r="8520" spans="8:8" x14ac:dyDescent="0.2">
      <c r="H8520" s="238"/>
    </row>
    <row r="8521" spans="8:8" x14ac:dyDescent="0.2">
      <c r="H8521" s="238"/>
    </row>
    <row r="8522" spans="8:8" x14ac:dyDescent="0.2">
      <c r="H8522" s="238"/>
    </row>
    <row r="8523" spans="8:8" x14ac:dyDescent="0.2">
      <c r="H8523" s="238"/>
    </row>
    <row r="8524" spans="8:8" x14ac:dyDescent="0.2">
      <c r="H8524" s="238"/>
    </row>
    <row r="8525" spans="8:8" x14ac:dyDescent="0.2">
      <c r="H8525" s="238"/>
    </row>
    <row r="8526" spans="8:8" x14ac:dyDescent="0.2">
      <c r="H8526" s="238"/>
    </row>
    <row r="8527" spans="8:8" x14ac:dyDescent="0.2">
      <c r="H8527" s="238"/>
    </row>
    <row r="8528" spans="8:8" x14ac:dyDescent="0.2">
      <c r="H8528" s="238"/>
    </row>
    <row r="8529" spans="8:8" x14ac:dyDescent="0.2">
      <c r="H8529" s="238"/>
    </row>
    <row r="8530" spans="8:8" x14ac:dyDescent="0.2">
      <c r="H8530" s="238"/>
    </row>
    <row r="8531" spans="8:8" x14ac:dyDescent="0.2">
      <c r="H8531" s="238"/>
    </row>
    <row r="8532" spans="8:8" x14ac:dyDescent="0.2">
      <c r="H8532" s="238"/>
    </row>
    <row r="8533" spans="8:8" x14ac:dyDescent="0.2">
      <c r="H8533" s="238"/>
    </row>
    <row r="8534" spans="8:8" x14ac:dyDescent="0.2">
      <c r="H8534" s="238"/>
    </row>
    <row r="8535" spans="8:8" x14ac:dyDescent="0.2">
      <c r="H8535" s="238"/>
    </row>
    <row r="8536" spans="8:8" x14ac:dyDescent="0.2">
      <c r="H8536" s="238"/>
    </row>
    <row r="8537" spans="8:8" x14ac:dyDescent="0.2">
      <c r="H8537" s="238"/>
    </row>
    <row r="8538" spans="8:8" x14ac:dyDescent="0.2">
      <c r="H8538" s="238"/>
    </row>
    <row r="8539" spans="8:8" x14ac:dyDescent="0.2">
      <c r="H8539" s="238"/>
    </row>
    <row r="8540" spans="8:8" x14ac:dyDescent="0.2">
      <c r="H8540" s="238"/>
    </row>
    <row r="8541" spans="8:8" x14ac:dyDescent="0.2">
      <c r="H8541" s="238"/>
    </row>
    <row r="8542" spans="8:8" x14ac:dyDescent="0.2">
      <c r="H8542" s="238"/>
    </row>
    <row r="8543" spans="8:8" x14ac:dyDescent="0.2">
      <c r="H8543" s="238"/>
    </row>
    <row r="8544" spans="8:8" x14ac:dyDescent="0.2">
      <c r="H8544" s="238"/>
    </row>
    <row r="8545" spans="8:8" x14ac:dyDescent="0.2">
      <c r="H8545" s="238"/>
    </row>
    <row r="8546" spans="8:8" x14ac:dyDescent="0.2">
      <c r="H8546" s="238"/>
    </row>
    <row r="8547" spans="8:8" x14ac:dyDescent="0.2">
      <c r="H8547" s="238"/>
    </row>
    <row r="8548" spans="8:8" x14ac:dyDescent="0.2">
      <c r="H8548" s="238"/>
    </row>
    <row r="8549" spans="8:8" x14ac:dyDescent="0.2">
      <c r="H8549" s="238"/>
    </row>
    <row r="8550" spans="8:8" x14ac:dyDescent="0.2">
      <c r="H8550" s="238"/>
    </row>
    <row r="8551" spans="8:8" x14ac:dyDescent="0.2">
      <c r="H8551" s="238"/>
    </row>
    <row r="8552" spans="8:8" x14ac:dyDescent="0.2">
      <c r="H8552" s="238"/>
    </row>
    <row r="8553" spans="8:8" x14ac:dyDescent="0.2">
      <c r="H8553" s="238"/>
    </row>
    <row r="8554" spans="8:8" x14ac:dyDescent="0.2">
      <c r="H8554" s="238"/>
    </row>
    <row r="8555" spans="8:8" x14ac:dyDescent="0.2">
      <c r="H8555" s="238"/>
    </row>
    <row r="8556" spans="8:8" x14ac:dyDescent="0.2">
      <c r="H8556" s="238"/>
    </row>
    <row r="8557" spans="8:8" x14ac:dyDescent="0.2">
      <c r="H8557" s="238"/>
    </row>
    <row r="8558" spans="8:8" x14ac:dyDescent="0.2">
      <c r="H8558" s="238"/>
    </row>
    <row r="8559" spans="8:8" x14ac:dyDescent="0.2">
      <c r="H8559" s="238"/>
    </row>
    <row r="8560" spans="8:8" x14ac:dyDescent="0.2">
      <c r="H8560" s="238"/>
    </row>
    <row r="8561" spans="8:8" x14ac:dyDescent="0.2">
      <c r="H8561" s="238"/>
    </row>
    <row r="8562" spans="8:8" x14ac:dyDescent="0.2">
      <c r="H8562" s="238"/>
    </row>
    <row r="8563" spans="8:8" x14ac:dyDescent="0.2">
      <c r="H8563" s="238"/>
    </row>
    <row r="8564" spans="8:8" x14ac:dyDescent="0.2">
      <c r="H8564" s="238"/>
    </row>
    <row r="8565" spans="8:8" x14ac:dyDescent="0.2">
      <c r="H8565" s="238"/>
    </row>
    <row r="8566" spans="8:8" x14ac:dyDescent="0.2">
      <c r="H8566" s="238"/>
    </row>
    <row r="8567" spans="8:8" x14ac:dyDescent="0.2">
      <c r="H8567" s="238"/>
    </row>
    <row r="8568" spans="8:8" x14ac:dyDescent="0.2">
      <c r="H8568" s="238"/>
    </row>
    <row r="8569" spans="8:8" x14ac:dyDescent="0.2">
      <c r="H8569" s="238"/>
    </row>
    <row r="8570" spans="8:8" x14ac:dyDescent="0.2">
      <c r="H8570" s="238"/>
    </row>
    <row r="8571" spans="8:8" x14ac:dyDescent="0.2">
      <c r="H8571" s="238"/>
    </row>
    <row r="8572" spans="8:8" x14ac:dyDescent="0.2">
      <c r="H8572" s="238"/>
    </row>
    <row r="8573" spans="8:8" x14ac:dyDescent="0.2">
      <c r="H8573" s="238"/>
    </row>
    <row r="8574" spans="8:8" x14ac:dyDescent="0.2">
      <c r="H8574" s="238"/>
    </row>
    <row r="8575" spans="8:8" x14ac:dyDescent="0.2">
      <c r="H8575" s="238"/>
    </row>
    <row r="8576" spans="8:8" x14ac:dyDescent="0.2">
      <c r="H8576" s="238"/>
    </row>
    <row r="8577" spans="8:8" x14ac:dyDescent="0.2">
      <c r="H8577" s="238"/>
    </row>
    <row r="8578" spans="8:8" x14ac:dyDescent="0.2">
      <c r="H8578" s="238"/>
    </row>
    <row r="8579" spans="8:8" x14ac:dyDescent="0.2">
      <c r="H8579" s="238"/>
    </row>
    <row r="8580" spans="8:8" x14ac:dyDescent="0.2">
      <c r="H8580" s="238"/>
    </row>
    <row r="8581" spans="8:8" x14ac:dyDescent="0.2">
      <c r="H8581" s="238"/>
    </row>
    <row r="8582" spans="8:8" x14ac:dyDescent="0.2">
      <c r="H8582" s="238"/>
    </row>
    <row r="8583" spans="8:8" x14ac:dyDescent="0.2">
      <c r="H8583" s="238"/>
    </row>
    <row r="8584" spans="8:8" x14ac:dyDescent="0.2">
      <c r="H8584" s="238"/>
    </row>
    <row r="8585" spans="8:8" x14ac:dyDescent="0.2">
      <c r="H8585" s="238"/>
    </row>
    <row r="8586" spans="8:8" x14ac:dyDescent="0.2">
      <c r="H8586" s="238"/>
    </row>
    <row r="8587" spans="8:8" x14ac:dyDescent="0.2">
      <c r="H8587" s="238"/>
    </row>
    <row r="8588" spans="8:8" x14ac:dyDescent="0.2">
      <c r="H8588" s="238"/>
    </row>
    <row r="8589" spans="8:8" x14ac:dyDescent="0.2">
      <c r="H8589" s="238"/>
    </row>
    <row r="8590" spans="8:8" x14ac:dyDescent="0.2">
      <c r="H8590" s="238"/>
    </row>
    <row r="8591" spans="8:8" x14ac:dyDescent="0.2">
      <c r="H8591" s="238"/>
    </row>
    <row r="8592" spans="8:8" x14ac:dyDescent="0.2">
      <c r="H8592" s="238"/>
    </row>
    <row r="8593" spans="8:8" x14ac:dyDescent="0.2">
      <c r="H8593" s="238"/>
    </row>
    <row r="8594" spans="8:8" x14ac:dyDescent="0.2">
      <c r="H8594" s="238"/>
    </row>
    <row r="8595" spans="8:8" x14ac:dyDescent="0.2">
      <c r="H8595" s="238"/>
    </row>
    <row r="8596" spans="8:8" x14ac:dyDescent="0.2">
      <c r="H8596" s="238"/>
    </row>
    <row r="8597" spans="8:8" x14ac:dyDescent="0.2">
      <c r="H8597" s="238"/>
    </row>
    <row r="8598" spans="8:8" x14ac:dyDescent="0.2">
      <c r="H8598" s="238"/>
    </row>
    <row r="8599" spans="8:8" x14ac:dyDescent="0.2">
      <c r="H8599" s="238"/>
    </row>
    <row r="8600" spans="8:8" x14ac:dyDescent="0.2">
      <c r="H8600" s="238"/>
    </row>
    <row r="8601" spans="8:8" x14ac:dyDescent="0.2">
      <c r="H8601" s="238"/>
    </row>
    <row r="8602" spans="8:8" x14ac:dyDescent="0.2">
      <c r="H8602" s="238"/>
    </row>
    <row r="8603" spans="8:8" x14ac:dyDescent="0.2">
      <c r="H8603" s="238"/>
    </row>
    <row r="8604" spans="8:8" x14ac:dyDescent="0.2">
      <c r="H8604" s="238"/>
    </row>
    <row r="8605" spans="8:8" x14ac:dyDescent="0.2">
      <c r="H8605" s="238"/>
    </row>
    <row r="8606" spans="8:8" x14ac:dyDescent="0.2">
      <c r="H8606" s="238"/>
    </row>
    <row r="8607" spans="8:8" x14ac:dyDescent="0.2">
      <c r="H8607" s="238"/>
    </row>
    <row r="8608" spans="8:8" x14ac:dyDescent="0.2">
      <c r="H8608" s="238"/>
    </row>
    <row r="8609" spans="8:8" x14ac:dyDescent="0.2">
      <c r="H8609" s="238"/>
    </row>
    <row r="8610" spans="8:8" x14ac:dyDescent="0.2">
      <c r="H8610" s="238"/>
    </row>
    <row r="8611" spans="8:8" x14ac:dyDescent="0.2">
      <c r="H8611" s="238"/>
    </row>
    <row r="8612" spans="8:8" x14ac:dyDescent="0.2">
      <c r="H8612" s="238"/>
    </row>
    <row r="8613" spans="8:8" x14ac:dyDescent="0.2">
      <c r="H8613" s="238"/>
    </row>
    <row r="8614" spans="8:8" x14ac:dyDescent="0.2">
      <c r="H8614" s="238"/>
    </row>
    <row r="8615" spans="8:8" x14ac:dyDescent="0.2">
      <c r="H8615" s="238"/>
    </row>
    <row r="8616" spans="8:8" x14ac:dyDescent="0.2">
      <c r="H8616" s="238"/>
    </row>
    <row r="8617" spans="8:8" x14ac:dyDescent="0.2">
      <c r="H8617" s="238"/>
    </row>
    <row r="8618" spans="8:8" x14ac:dyDescent="0.2">
      <c r="H8618" s="238"/>
    </row>
    <row r="8619" spans="8:8" x14ac:dyDescent="0.2">
      <c r="H8619" s="238"/>
    </row>
    <row r="8620" spans="8:8" x14ac:dyDescent="0.2">
      <c r="H8620" s="238"/>
    </row>
    <row r="8621" spans="8:8" x14ac:dyDescent="0.2">
      <c r="H8621" s="238"/>
    </row>
    <row r="8622" spans="8:8" x14ac:dyDescent="0.2">
      <c r="H8622" s="238"/>
    </row>
    <row r="8623" spans="8:8" x14ac:dyDescent="0.2">
      <c r="H8623" s="238"/>
    </row>
    <row r="8624" spans="8:8" x14ac:dyDescent="0.2">
      <c r="H8624" s="238"/>
    </row>
    <row r="8625" spans="8:8" x14ac:dyDescent="0.2">
      <c r="H8625" s="238"/>
    </row>
    <row r="8626" spans="8:8" x14ac:dyDescent="0.2">
      <c r="H8626" s="238"/>
    </row>
    <row r="8627" spans="8:8" x14ac:dyDescent="0.2">
      <c r="H8627" s="238"/>
    </row>
    <row r="8628" spans="8:8" x14ac:dyDescent="0.2">
      <c r="H8628" s="238"/>
    </row>
    <row r="8629" spans="8:8" x14ac:dyDescent="0.2">
      <c r="H8629" s="238"/>
    </row>
    <row r="8630" spans="8:8" x14ac:dyDescent="0.2">
      <c r="H8630" s="238"/>
    </row>
    <row r="8631" spans="8:8" x14ac:dyDescent="0.2">
      <c r="H8631" s="238"/>
    </row>
    <row r="8632" spans="8:8" x14ac:dyDescent="0.2">
      <c r="H8632" s="238"/>
    </row>
    <row r="8633" spans="8:8" x14ac:dyDescent="0.2">
      <c r="H8633" s="238"/>
    </row>
    <row r="8634" spans="8:8" x14ac:dyDescent="0.2">
      <c r="H8634" s="238"/>
    </row>
    <row r="8635" spans="8:8" x14ac:dyDescent="0.2">
      <c r="H8635" s="238"/>
    </row>
    <row r="8636" spans="8:8" x14ac:dyDescent="0.2">
      <c r="H8636" s="238"/>
    </row>
    <row r="8637" spans="8:8" x14ac:dyDescent="0.2">
      <c r="H8637" s="238"/>
    </row>
    <row r="8638" spans="8:8" x14ac:dyDescent="0.2">
      <c r="H8638" s="238"/>
    </row>
    <row r="8639" spans="8:8" x14ac:dyDescent="0.2">
      <c r="H8639" s="238"/>
    </row>
    <row r="8640" spans="8:8" x14ac:dyDescent="0.2">
      <c r="H8640" s="238"/>
    </row>
    <row r="8641" spans="8:8" x14ac:dyDescent="0.2">
      <c r="H8641" s="238"/>
    </row>
    <row r="8642" spans="8:8" x14ac:dyDescent="0.2">
      <c r="H8642" s="238"/>
    </row>
    <row r="8643" spans="8:8" x14ac:dyDescent="0.2">
      <c r="H8643" s="238"/>
    </row>
    <row r="8644" spans="8:8" x14ac:dyDescent="0.2">
      <c r="H8644" s="238"/>
    </row>
    <row r="8645" spans="8:8" x14ac:dyDescent="0.2">
      <c r="H8645" s="238"/>
    </row>
    <row r="8646" spans="8:8" x14ac:dyDescent="0.2">
      <c r="H8646" s="238"/>
    </row>
    <row r="8647" spans="8:8" x14ac:dyDescent="0.2">
      <c r="H8647" s="238"/>
    </row>
    <row r="8648" spans="8:8" x14ac:dyDescent="0.2">
      <c r="H8648" s="238"/>
    </row>
    <row r="8649" spans="8:8" x14ac:dyDescent="0.2">
      <c r="H8649" s="238"/>
    </row>
    <row r="8650" spans="8:8" x14ac:dyDescent="0.2">
      <c r="H8650" s="238"/>
    </row>
    <row r="8651" spans="8:8" x14ac:dyDescent="0.2">
      <c r="H8651" s="238"/>
    </row>
    <row r="8652" spans="8:8" x14ac:dyDescent="0.2">
      <c r="H8652" s="238"/>
    </row>
    <row r="8653" spans="8:8" x14ac:dyDescent="0.2">
      <c r="H8653" s="238"/>
    </row>
    <row r="8654" spans="8:8" x14ac:dyDescent="0.2">
      <c r="H8654" s="238"/>
    </row>
    <row r="8655" spans="8:8" x14ac:dyDescent="0.2">
      <c r="H8655" s="238"/>
    </row>
    <row r="8656" spans="8:8" x14ac:dyDescent="0.2">
      <c r="H8656" s="238"/>
    </row>
    <row r="8657" spans="8:8" x14ac:dyDescent="0.2">
      <c r="H8657" s="238"/>
    </row>
    <row r="8658" spans="8:8" x14ac:dyDescent="0.2">
      <c r="H8658" s="238"/>
    </row>
    <row r="8659" spans="8:8" x14ac:dyDescent="0.2">
      <c r="H8659" s="238"/>
    </row>
    <row r="8660" spans="8:8" x14ac:dyDescent="0.2">
      <c r="H8660" s="238"/>
    </row>
    <row r="8661" spans="8:8" x14ac:dyDescent="0.2">
      <c r="H8661" s="238"/>
    </row>
    <row r="8662" spans="8:8" x14ac:dyDescent="0.2">
      <c r="H8662" s="238"/>
    </row>
    <row r="8663" spans="8:8" x14ac:dyDescent="0.2">
      <c r="H8663" s="238"/>
    </row>
    <row r="8664" spans="8:8" x14ac:dyDescent="0.2">
      <c r="H8664" s="238"/>
    </row>
    <row r="8665" spans="8:8" x14ac:dyDescent="0.2">
      <c r="H8665" s="238"/>
    </row>
    <row r="8666" spans="8:8" x14ac:dyDescent="0.2">
      <c r="H8666" s="238"/>
    </row>
    <row r="8667" spans="8:8" x14ac:dyDescent="0.2">
      <c r="H8667" s="238"/>
    </row>
    <row r="8668" spans="8:8" x14ac:dyDescent="0.2">
      <c r="H8668" s="238"/>
    </row>
    <row r="8669" spans="8:8" x14ac:dyDescent="0.2">
      <c r="H8669" s="238"/>
    </row>
    <row r="8670" spans="8:8" x14ac:dyDescent="0.2">
      <c r="H8670" s="238"/>
    </row>
    <row r="8671" spans="8:8" x14ac:dyDescent="0.2">
      <c r="H8671" s="238"/>
    </row>
    <row r="8672" spans="8:8" x14ac:dyDescent="0.2">
      <c r="H8672" s="238"/>
    </row>
    <row r="8673" spans="8:8" x14ac:dyDescent="0.2">
      <c r="H8673" s="238"/>
    </row>
    <row r="8674" spans="8:8" x14ac:dyDescent="0.2">
      <c r="H8674" s="238"/>
    </row>
    <row r="8675" spans="8:8" x14ac:dyDescent="0.2">
      <c r="H8675" s="238"/>
    </row>
    <row r="8676" spans="8:8" x14ac:dyDescent="0.2">
      <c r="H8676" s="238"/>
    </row>
    <row r="8677" spans="8:8" x14ac:dyDescent="0.2">
      <c r="H8677" s="238"/>
    </row>
    <row r="8678" spans="8:8" x14ac:dyDescent="0.2">
      <c r="H8678" s="238"/>
    </row>
    <row r="8679" spans="8:8" x14ac:dyDescent="0.2">
      <c r="H8679" s="238"/>
    </row>
    <row r="8680" spans="8:8" x14ac:dyDescent="0.2">
      <c r="H8680" s="238"/>
    </row>
    <row r="8681" spans="8:8" x14ac:dyDescent="0.2">
      <c r="H8681" s="238"/>
    </row>
    <row r="8682" spans="8:8" x14ac:dyDescent="0.2">
      <c r="H8682" s="238"/>
    </row>
    <row r="8683" spans="8:8" x14ac:dyDescent="0.2">
      <c r="H8683" s="238"/>
    </row>
    <row r="8684" spans="8:8" x14ac:dyDescent="0.2">
      <c r="H8684" s="238"/>
    </row>
    <row r="8685" spans="8:8" x14ac:dyDescent="0.2">
      <c r="H8685" s="238"/>
    </row>
    <row r="8686" spans="8:8" x14ac:dyDescent="0.2">
      <c r="H8686" s="238"/>
    </row>
    <row r="8687" spans="8:8" x14ac:dyDescent="0.2">
      <c r="H8687" s="238"/>
    </row>
    <row r="8688" spans="8:8" x14ac:dyDescent="0.2">
      <c r="H8688" s="238"/>
    </row>
    <row r="8689" spans="8:8" x14ac:dyDescent="0.2">
      <c r="H8689" s="238"/>
    </row>
    <row r="8690" spans="8:8" x14ac:dyDescent="0.2">
      <c r="H8690" s="238"/>
    </row>
    <row r="8691" spans="8:8" x14ac:dyDescent="0.2">
      <c r="H8691" s="238"/>
    </row>
    <row r="8692" spans="8:8" x14ac:dyDescent="0.2">
      <c r="H8692" s="238"/>
    </row>
    <row r="8693" spans="8:8" x14ac:dyDescent="0.2">
      <c r="H8693" s="238"/>
    </row>
    <row r="8694" spans="8:8" x14ac:dyDescent="0.2">
      <c r="H8694" s="238"/>
    </row>
    <row r="8695" spans="8:8" x14ac:dyDescent="0.2">
      <c r="H8695" s="238"/>
    </row>
    <row r="8696" spans="8:8" x14ac:dyDescent="0.2">
      <c r="H8696" s="238"/>
    </row>
    <row r="8697" spans="8:8" x14ac:dyDescent="0.2">
      <c r="H8697" s="238"/>
    </row>
    <row r="8698" spans="8:8" x14ac:dyDescent="0.2">
      <c r="H8698" s="238"/>
    </row>
    <row r="8699" spans="8:8" x14ac:dyDescent="0.2">
      <c r="H8699" s="238"/>
    </row>
    <row r="8700" spans="8:8" x14ac:dyDescent="0.2">
      <c r="H8700" s="238"/>
    </row>
    <row r="8701" spans="8:8" x14ac:dyDescent="0.2">
      <c r="H8701" s="238"/>
    </row>
    <row r="8702" spans="8:8" x14ac:dyDescent="0.2">
      <c r="H8702" s="238"/>
    </row>
    <row r="8703" spans="8:8" x14ac:dyDescent="0.2">
      <c r="H8703" s="238"/>
    </row>
    <row r="8704" spans="8:8" x14ac:dyDescent="0.2">
      <c r="H8704" s="238"/>
    </row>
    <row r="8705" spans="8:8" x14ac:dyDescent="0.2">
      <c r="H8705" s="238"/>
    </row>
    <row r="8706" spans="8:8" x14ac:dyDescent="0.2">
      <c r="H8706" s="238"/>
    </row>
    <row r="8707" spans="8:8" x14ac:dyDescent="0.2">
      <c r="H8707" s="238"/>
    </row>
    <row r="8708" spans="8:8" x14ac:dyDescent="0.2">
      <c r="H8708" s="238"/>
    </row>
    <row r="8709" spans="8:8" x14ac:dyDescent="0.2">
      <c r="H8709" s="238"/>
    </row>
    <row r="8710" spans="8:8" x14ac:dyDescent="0.2">
      <c r="H8710" s="238"/>
    </row>
    <row r="8711" spans="8:8" x14ac:dyDescent="0.2">
      <c r="H8711" s="238"/>
    </row>
    <row r="8712" spans="8:8" x14ac:dyDescent="0.2">
      <c r="H8712" s="238"/>
    </row>
    <row r="8713" spans="8:8" x14ac:dyDescent="0.2">
      <c r="H8713" s="238"/>
    </row>
    <row r="8714" spans="8:8" x14ac:dyDescent="0.2">
      <c r="H8714" s="238"/>
    </row>
    <row r="8715" spans="8:8" x14ac:dyDescent="0.2">
      <c r="H8715" s="238"/>
    </row>
    <row r="8716" spans="8:8" x14ac:dyDescent="0.2">
      <c r="H8716" s="238"/>
    </row>
    <row r="8717" spans="8:8" x14ac:dyDescent="0.2">
      <c r="H8717" s="238"/>
    </row>
    <row r="8718" spans="8:8" x14ac:dyDescent="0.2">
      <c r="H8718" s="238"/>
    </row>
    <row r="8719" spans="8:8" x14ac:dyDescent="0.2">
      <c r="H8719" s="238"/>
    </row>
    <row r="8720" spans="8:8" x14ac:dyDescent="0.2">
      <c r="H8720" s="238"/>
    </row>
    <row r="8721" spans="8:8" x14ac:dyDescent="0.2">
      <c r="H8721" s="238"/>
    </row>
    <row r="8722" spans="8:8" x14ac:dyDescent="0.2">
      <c r="H8722" s="238"/>
    </row>
    <row r="8723" spans="8:8" x14ac:dyDescent="0.2">
      <c r="H8723" s="238"/>
    </row>
    <row r="8724" spans="8:8" x14ac:dyDescent="0.2">
      <c r="H8724" s="238"/>
    </row>
    <row r="8725" spans="8:8" x14ac:dyDescent="0.2">
      <c r="H8725" s="238"/>
    </row>
    <row r="8726" spans="8:8" x14ac:dyDescent="0.2">
      <c r="H8726" s="238"/>
    </row>
    <row r="8727" spans="8:8" x14ac:dyDescent="0.2">
      <c r="H8727" s="238"/>
    </row>
    <row r="8728" spans="8:8" x14ac:dyDescent="0.2">
      <c r="H8728" s="238"/>
    </row>
    <row r="8729" spans="8:8" x14ac:dyDescent="0.2">
      <c r="H8729" s="238"/>
    </row>
    <row r="8730" spans="8:8" x14ac:dyDescent="0.2">
      <c r="H8730" s="238"/>
    </row>
    <row r="8731" spans="8:8" x14ac:dyDescent="0.2">
      <c r="H8731" s="238"/>
    </row>
    <row r="8732" spans="8:8" x14ac:dyDescent="0.2">
      <c r="H8732" s="238"/>
    </row>
    <row r="8733" spans="8:8" x14ac:dyDescent="0.2">
      <c r="H8733" s="238"/>
    </row>
    <row r="8734" spans="8:8" x14ac:dyDescent="0.2">
      <c r="H8734" s="238"/>
    </row>
    <row r="8735" spans="8:8" x14ac:dyDescent="0.2">
      <c r="H8735" s="238"/>
    </row>
    <row r="8736" spans="8:8" x14ac:dyDescent="0.2">
      <c r="H8736" s="238"/>
    </row>
    <row r="8737" spans="8:8" x14ac:dyDescent="0.2">
      <c r="H8737" s="238"/>
    </row>
    <row r="8738" spans="8:8" x14ac:dyDescent="0.2">
      <c r="H8738" s="238"/>
    </row>
    <row r="8739" spans="8:8" x14ac:dyDescent="0.2">
      <c r="H8739" s="238"/>
    </row>
    <row r="8740" spans="8:8" x14ac:dyDescent="0.2">
      <c r="H8740" s="238"/>
    </row>
    <row r="8741" spans="8:8" x14ac:dyDescent="0.2">
      <c r="H8741" s="238"/>
    </row>
    <row r="8742" spans="8:8" x14ac:dyDescent="0.2">
      <c r="H8742" s="238"/>
    </row>
    <row r="8743" spans="8:8" x14ac:dyDescent="0.2">
      <c r="H8743" s="238"/>
    </row>
    <row r="8744" spans="8:8" x14ac:dyDescent="0.2">
      <c r="H8744" s="238"/>
    </row>
    <row r="8745" spans="8:8" x14ac:dyDescent="0.2">
      <c r="H8745" s="238"/>
    </row>
    <row r="8746" spans="8:8" x14ac:dyDescent="0.2">
      <c r="H8746" s="238"/>
    </row>
    <row r="8747" spans="8:8" x14ac:dyDescent="0.2">
      <c r="H8747" s="238"/>
    </row>
    <row r="8748" spans="8:8" x14ac:dyDescent="0.2">
      <c r="H8748" s="238"/>
    </row>
    <row r="8749" spans="8:8" x14ac:dyDescent="0.2">
      <c r="H8749" s="238"/>
    </row>
    <row r="8750" spans="8:8" x14ac:dyDescent="0.2">
      <c r="H8750" s="238"/>
    </row>
    <row r="8751" spans="8:8" x14ac:dyDescent="0.2">
      <c r="H8751" s="238"/>
    </row>
    <row r="8752" spans="8:8" x14ac:dyDescent="0.2">
      <c r="H8752" s="238"/>
    </row>
    <row r="8753" spans="8:8" x14ac:dyDescent="0.2">
      <c r="H8753" s="238"/>
    </row>
    <row r="8754" spans="8:8" x14ac:dyDescent="0.2">
      <c r="H8754" s="238"/>
    </row>
    <row r="8755" spans="8:8" x14ac:dyDescent="0.2">
      <c r="H8755" s="238"/>
    </row>
    <row r="8756" spans="8:8" x14ac:dyDescent="0.2">
      <c r="H8756" s="238"/>
    </row>
    <row r="8757" spans="8:8" x14ac:dyDescent="0.2">
      <c r="H8757" s="238"/>
    </row>
    <row r="8758" spans="8:8" x14ac:dyDescent="0.2">
      <c r="H8758" s="238"/>
    </row>
    <row r="8759" spans="8:8" x14ac:dyDescent="0.2">
      <c r="H8759" s="238"/>
    </row>
    <row r="8760" spans="8:8" x14ac:dyDescent="0.2">
      <c r="H8760" s="238"/>
    </row>
    <row r="8761" spans="8:8" x14ac:dyDescent="0.2">
      <c r="H8761" s="238"/>
    </row>
    <row r="8762" spans="8:8" x14ac:dyDescent="0.2">
      <c r="H8762" s="238"/>
    </row>
    <row r="8763" spans="8:8" x14ac:dyDescent="0.2">
      <c r="H8763" s="238"/>
    </row>
    <row r="8764" spans="8:8" x14ac:dyDescent="0.2">
      <c r="H8764" s="238"/>
    </row>
    <row r="8765" spans="8:8" x14ac:dyDescent="0.2">
      <c r="H8765" s="238"/>
    </row>
    <row r="8766" spans="8:8" x14ac:dyDescent="0.2">
      <c r="H8766" s="238"/>
    </row>
    <row r="8767" spans="8:8" x14ac:dyDescent="0.2">
      <c r="H8767" s="238"/>
    </row>
    <row r="8768" spans="8:8" x14ac:dyDescent="0.2">
      <c r="H8768" s="238"/>
    </row>
    <row r="8769" spans="8:8" x14ac:dyDescent="0.2">
      <c r="H8769" s="238"/>
    </row>
    <row r="8770" spans="8:8" x14ac:dyDescent="0.2">
      <c r="H8770" s="238"/>
    </row>
    <row r="8771" spans="8:8" x14ac:dyDescent="0.2">
      <c r="H8771" s="238"/>
    </row>
    <row r="8772" spans="8:8" x14ac:dyDescent="0.2">
      <c r="H8772" s="238"/>
    </row>
    <row r="8773" spans="8:8" x14ac:dyDescent="0.2">
      <c r="H8773" s="238"/>
    </row>
    <row r="8774" spans="8:8" x14ac:dyDescent="0.2">
      <c r="H8774" s="238"/>
    </row>
    <row r="8775" spans="8:8" x14ac:dyDescent="0.2">
      <c r="H8775" s="238"/>
    </row>
    <row r="8776" spans="8:8" x14ac:dyDescent="0.2">
      <c r="H8776" s="238"/>
    </row>
    <row r="8777" spans="8:8" x14ac:dyDescent="0.2">
      <c r="H8777" s="238"/>
    </row>
    <row r="8778" spans="8:8" x14ac:dyDescent="0.2">
      <c r="H8778" s="238"/>
    </row>
    <row r="8779" spans="8:8" x14ac:dyDescent="0.2">
      <c r="H8779" s="238"/>
    </row>
    <row r="8780" spans="8:8" x14ac:dyDescent="0.2">
      <c r="H8780" s="238"/>
    </row>
    <row r="8781" spans="8:8" x14ac:dyDescent="0.2">
      <c r="H8781" s="238"/>
    </row>
    <row r="8782" spans="8:8" x14ac:dyDescent="0.2">
      <c r="H8782" s="238"/>
    </row>
    <row r="8783" spans="8:8" x14ac:dyDescent="0.2">
      <c r="H8783" s="238"/>
    </row>
    <row r="8784" spans="8:8" x14ac:dyDescent="0.2">
      <c r="H8784" s="238"/>
    </row>
    <row r="8785" spans="8:8" x14ac:dyDescent="0.2">
      <c r="H8785" s="238"/>
    </row>
    <row r="8786" spans="8:8" x14ac:dyDescent="0.2">
      <c r="H8786" s="238"/>
    </row>
    <row r="8787" spans="8:8" x14ac:dyDescent="0.2">
      <c r="H8787" s="238"/>
    </row>
    <row r="8788" spans="8:8" x14ac:dyDescent="0.2">
      <c r="H8788" s="238"/>
    </row>
    <row r="8789" spans="8:8" x14ac:dyDescent="0.2">
      <c r="H8789" s="238"/>
    </row>
    <row r="8790" spans="8:8" x14ac:dyDescent="0.2">
      <c r="H8790" s="238"/>
    </row>
    <row r="8791" spans="8:8" x14ac:dyDescent="0.2">
      <c r="H8791" s="238"/>
    </row>
    <row r="8792" spans="8:8" x14ac:dyDescent="0.2">
      <c r="H8792" s="238"/>
    </row>
    <row r="8793" spans="8:8" x14ac:dyDescent="0.2">
      <c r="H8793" s="238"/>
    </row>
    <row r="8794" spans="8:8" x14ac:dyDescent="0.2">
      <c r="H8794" s="238"/>
    </row>
    <row r="8795" spans="8:8" x14ac:dyDescent="0.2">
      <c r="H8795" s="238"/>
    </row>
    <row r="8796" spans="8:8" x14ac:dyDescent="0.2">
      <c r="H8796" s="238"/>
    </row>
    <row r="8797" spans="8:8" x14ac:dyDescent="0.2">
      <c r="H8797" s="238"/>
    </row>
    <row r="8798" spans="8:8" x14ac:dyDescent="0.2">
      <c r="H8798" s="238"/>
    </row>
    <row r="8799" spans="8:8" x14ac:dyDescent="0.2">
      <c r="H8799" s="238"/>
    </row>
    <row r="8800" spans="8:8" x14ac:dyDescent="0.2">
      <c r="H8800" s="238"/>
    </row>
    <row r="8801" spans="8:8" x14ac:dyDescent="0.2">
      <c r="H8801" s="238"/>
    </row>
    <row r="8802" spans="8:8" x14ac:dyDescent="0.2">
      <c r="H8802" s="238"/>
    </row>
    <row r="8803" spans="8:8" x14ac:dyDescent="0.2">
      <c r="H8803" s="238"/>
    </row>
    <row r="8804" spans="8:8" x14ac:dyDescent="0.2">
      <c r="H8804" s="238"/>
    </row>
    <row r="8805" spans="8:8" x14ac:dyDescent="0.2">
      <c r="H8805" s="238"/>
    </row>
    <row r="8806" spans="8:8" x14ac:dyDescent="0.2">
      <c r="H8806" s="238"/>
    </row>
    <row r="8807" spans="8:8" x14ac:dyDescent="0.2">
      <c r="H8807" s="238"/>
    </row>
    <row r="8808" spans="8:8" x14ac:dyDescent="0.2">
      <c r="H8808" s="238"/>
    </row>
    <row r="8809" spans="8:8" x14ac:dyDescent="0.2">
      <c r="H8809" s="238"/>
    </row>
    <row r="8810" spans="8:8" x14ac:dyDescent="0.2">
      <c r="H8810" s="238"/>
    </row>
    <row r="8811" spans="8:8" x14ac:dyDescent="0.2">
      <c r="H8811" s="238"/>
    </row>
    <row r="8812" spans="8:8" x14ac:dyDescent="0.2">
      <c r="H8812" s="238"/>
    </row>
    <row r="8813" spans="8:8" x14ac:dyDescent="0.2">
      <c r="H8813" s="238"/>
    </row>
    <row r="8814" spans="8:8" x14ac:dyDescent="0.2">
      <c r="H8814" s="238"/>
    </row>
    <row r="8815" spans="8:8" x14ac:dyDescent="0.2">
      <c r="H8815" s="238"/>
    </row>
    <row r="8816" spans="8:8" x14ac:dyDescent="0.2">
      <c r="H8816" s="238"/>
    </row>
    <row r="8817" spans="8:8" x14ac:dyDescent="0.2">
      <c r="H8817" s="238"/>
    </row>
    <row r="8818" spans="8:8" x14ac:dyDescent="0.2">
      <c r="H8818" s="238"/>
    </row>
    <row r="8819" spans="8:8" x14ac:dyDescent="0.2">
      <c r="H8819" s="238"/>
    </row>
    <row r="8820" spans="8:8" x14ac:dyDescent="0.2">
      <c r="H8820" s="238"/>
    </row>
    <row r="8821" spans="8:8" x14ac:dyDescent="0.2">
      <c r="H8821" s="238"/>
    </row>
    <row r="8822" spans="8:8" x14ac:dyDescent="0.2">
      <c r="H8822" s="238"/>
    </row>
    <row r="8823" spans="8:8" x14ac:dyDescent="0.2">
      <c r="H8823" s="238"/>
    </row>
    <row r="8824" spans="8:8" x14ac:dyDescent="0.2">
      <c r="H8824" s="238"/>
    </row>
    <row r="8825" spans="8:8" x14ac:dyDescent="0.2">
      <c r="H8825" s="238"/>
    </row>
    <row r="8826" spans="8:8" x14ac:dyDescent="0.2">
      <c r="H8826" s="238"/>
    </row>
    <row r="8827" spans="8:8" x14ac:dyDescent="0.2">
      <c r="H8827" s="238"/>
    </row>
    <row r="8828" spans="8:8" x14ac:dyDescent="0.2">
      <c r="H8828" s="238"/>
    </row>
    <row r="8829" spans="8:8" x14ac:dyDescent="0.2">
      <c r="H8829" s="238"/>
    </row>
    <row r="8830" spans="8:8" x14ac:dyDescent="0.2">
      <c r="H8830" s="238"/>
    </row>
    <row r="8831" spans="8:8" x14ac:dyDescent="0.2">
      <c r="H8831" s="238"/>
    </row>
    <row r="8832" spans="8:8" x14ac:dyDescent="0.2">
      <c r="H8832" s="238"/>
    </row>
    <row r="8833" spans="8:8" x14ac:dyDescent="0.2">
      <c r="H8833" s="238"/>
    </row>
    <row r="8834" spans="8:8" x14ac:dyDescent="0.2">
      <c r="H8834" s="238"/>
    </row>
    <row r="8835" spans="8:8" x14ac:dyDescent="0.2">
      <c r="H8835" s="238"/>
    </row>
    <row r="8836" spans="8:8" x14ac:dyDescent="0.2">
      <c r="H8836" s="238"/>
    </row>
    <row r="8837" spans="8:8" x14ac:dyDescent="0.2">
      <c r="H8837" s="238"/>
    </row>
    <row r="8838" spans="8:8" x14ac:dyDescent="0.2">
      <c r="H8838" s="238"/>
    </row>
    <row r="8839" spans="8:8" x14ac:dyDescent="0.2">
      <c r="H8839" s="238"/>
    </row>
    <row r="8840" spans="8:8" x14ac:dyDescent="0.2">
      <c r="H8840" s="238"/>
    </row>
    <row r="8841" spans="8:8" x14ac:dyDescent="0.2">
      <c r="H8841" s="238"/>
    </row>
    <row r="8842" spans="8:8" x14ac:dyDescent="0.2">
      <c r="H8842" s="238"/>
    </row>
    <row r="8843" spans="8:8" x14ac:dyDescent="0.2">
      <c r="H8843" s="238"/>
    </row>
    <row r="8844" spans="8:8" x14ac:dyDescent="0.2">
      <c r="H8844" s="238"/>
    </row>
    <row r="8845" spans="8:8" x14ac:dyDescent="0.2">
      <c r="H8845" s="238"/>
    </row>
    <row r="8846" spans="8:8" x14ac:dyDescent="0.2">
      <c r="H8846" s="238"/>
    </row>
    <row r="8847" spans="8:8" x14ac:dyDescent="0.2">
      <c r="H8847" s="238"/>
    </row>
    <row r="8848" spans="8:8" x14ac:dyDescent="0.2">
      <c r="H8848" s="238"/>
    </row>
    <row r="8849" spans="8:8" x14ac:dyDescent="0.2">
      <c r="H8849" s="238"/>
    </row>
    <row r="8850" spans="8:8" x14ac:dyDescent="0.2">
      <c r="H8850" s="238"/>
    </row>
    <row r="8851" spans="8:8" x14ac:dyDescent="0.2">
      <c r="H8851" s="238"/>
    </row>
    <row r="8852" spans="8:8" x14ac:dyDescent="0.2">
      <c r="H8852" s="238"/>
    </row>
    <row r="8853" spans="8:8" x14ac:dyDescent="0.2">
      <c r="H8853" s="238"/>
    </row>
    <row r="8854" spans="8:8" x14ac:dyDescent="0.2">
      <c r="H8854" s="238"/>
    </row>
    <row r="8855" spans="8:8" x14ac:dyDescent="0.2">
      <c r="H8855" s="238"/>
    </row>
    <row r="8856" spans="8:8" x14ac:dyDescent="0.2">
      <c r="H8856" s="238"/>
    </row>
    <row r="8857" spans="8:8" x14ac:dyDescent="0.2">
      <c r="H8857" s="238"/>
    </row>
    <row r="8858" spans="8:8" x14ac:dyDescent="0.2">
      <c r="H8858" s="238"/>
    </row>
    <row r="8859" spans="8:8" x14ac:dyDescent="0.2">
      <c r="H8859" s="238"/>
    </row>
    <row r="8860" spans="8:8" x14ac:dyDescent="0.2">
      <c r="H8860" s="238"/>
    </row>
    <row r="8861" spans="8:8" x14ac:dyDescent="0.2">
      <c r="H8861" s="238"/>
    </row>
    <row r="8862" spans="8:8" x14ac:dyDescent="0.2">
      <c r="H8862" s="238"/>
    </row>
    <row r="8863" spans="8:8" x14ac:dyDescent="0.2">
      <c r="H8863" s="238"/>
    </row>
    <row r="8864" spans="8:8" x14ac:dyDescent="0.2">
      <c r="H8864" s="238"/>
    </row>
    <row r="8865" spans="8:8" x14ac:dyDescent="0.2">
      <c r="H8865" s="238"/>
    </row>
    <row r="8866" spans="8:8" x14ac:dyDescent="0.2">
      <c r="H8866" s="238"/>
    </row>
    <row r="8867" spans="8:8" x14ac:dyDescent="0.2">
      <c r="H8867" s="238"/>
    </row>
    <row r="8868" spans="8:8" x14ac:dyDescent="0.2">
      <c r="H8868" s="238"/>
    </row>
    <row r="8869" spans="8:8" x14ac:dyDescent="0.2">
      <c r="H8869" s="238"/>
    </row>
    <row r="8870" spans="8:8" x14ac:dyDescent="0.2">
      <c r="H8870" s="238"/>
    </row>
    <row r="8871" spans="8:8" x14ac:dyDescent="0.2">
      <c r="H8871" s="238"/>
    </row>
    <row r="8872" spans="8:8" x14ac:dyDescent="0.2">
      <c r="H8872" s="238"/>
    </row>
    <row r="8873" spans="8:8" x14ac:dyDescent="0.2">
      <c r="H8873" s="238"/>
    </row>
    <row r="8874" spans="8:8" x14ac:dyDescent="0.2">
      <c r="H8874" s="238"/>
    </row>
    <row r="8875" spans="8:8" x14ac:dyDescent="0.2">
      <c r="H8875" s="238"/>
    </row>
    <row r="8876" spans="8:8" x14ac:dyDescent="0.2">
      <c r="H8876" s="238"/>
    </row>
    <row r="8877" spans="8:8" x14ac:dyDescent="0.2">
      <c r="H8877" s="238"/>
    </row>
    <row r="8878" spans="8:8" x14ac:dyDescent="0.2">
      <c r="H8878" s="238"/>
    </row>
    <row r="8879" spans="8:8" x14ac:dyDescent="0.2">
      <c r="H8879" s="238"/>
    </row>
    <row r="8880" spans="8:8" x14ac:dyDescent="0.2">
      <c r="H8880" s="238"/>
    </row>
    <row r="8881" spans="8:8" x14ac:dyDescent="0.2">
      <c r="H8881" s="238"/>
    </row>
    <row r="8882" spans="8:8" x14ac:dyDescent="0.2">
      <c r="H8882" s="238"/>
    </row>
    <row r="8883" spans="8:8" x14ac:dyDescent="0.2">
      <c r="H8883" s="238"/>
    </row>
    <row r="8884" spans="8:8" x14ac:dyDescent="0.2">
      <c r="H8884" s="238"/>
    </row>
    <row r="8885" spans="8:8" x14ac:dyDescent="0.2">
      <c r="H8885" s="238"/>
    </row>
    <row r="8886" spans="8:8" x14ac:dyDescent="0.2">
      <c r="H8886" s="238"/>
    </row>
    <row r="8887" spans="8:8" x14ac:dyDescent="0.2">
      <c r="H8887" s="238"/>
    </row>
    <row r="8888" spans="8:8" x14ac:dyDescent="0.2">
      <c r="H8888" s="238"/>
    </row>
    <row r="8889" spans="8:8" x14ac:dyDescent="0.2">
      <c r="H8889" s="238"/>
    </row>
    <row r="8890" spans="8:8" x14ac:dyDescent="0.2">
      <c r="H8890" s="238"/>
    </row>
    <row r="8891" spans="8:8" x14ac:dyDescent="0.2">
      <c r="H8891" s="238"/>
    </row>
    <row r="8892" spans="8:8" x14ac:dyDescent="0.2">
      <c r="H8892" s="238"/>
    </row>
    <row r="8893" spans="8:8" x14ac:dyDescent="0.2">
      <c r="H8893" s="238"/>
    </row>
    <row r="8894" spans="8:8" x14ac:dyDescent="0.2">
      <c r="H8894" s="238"/>
    </row>
    <row r="8895" spans="8:8" x14ac:dyDescent="0.2">
      <c r="H8895" s="238"/>
    </row>
    <row r="8896" spans="8:8" x14ac:dyDescent="0.2">
      <c r="H8896" s="238"/>
    </row>
    <row r="8897" spans="8:8" x14ac:dyDescent="0.2">
      <c r="H8897" s="238"/>
    </row>
    <row r="8898" spans="8:8" x14ac:dyDescent="0.2">
      <c r="H8898" s="238"/>
    </row>
    <row r="8899" spans="8:8" x14ac:dyDescent="0.2">
      <c r="H8899" s="238"/>
    </row>
    <row r="8900" spans="8:8" x14ac:dyDescent="0.2">
      <c r="H8900" s="238"/>
    </row>
    <row r="8901" spans="8:8" x14ac:dyDescent="0.2">
      <c r="H8901" s="238"/>
    </row>
    <row r="8902" spans="8:8" x14ac:dyDescent="0.2">
      <c r="H8902" s="238"/>
    </row>
    <row r="8903" spans="8:8" x14ac:dyDescent="0.2">
      <c r="H8903" s="238"/>
    </row>
    <row r="8904" spans="8:8" x14ac:dyDescent="0.2">
      <c r="H8904" s="238"/>
    </row>
    <row r="8905" spans="8:8" x14ac:dyDescent="0.2">
      <c r="H8905" s="238"/>
    </row>
    <row r="8906" spans="8:8" x14ac:dyDescent="0.2">
      <c r="H8906" s="238"/>
    </row>
    <row r="8907" spans="8:8" x14ac:dyDescent="0.2">
      <c r="H8907" s="238"/>
    </row>
    <row r="8908" spans="8:8" x14ac:dyDescent="0.2">
      <c r="H8908" s="238"/>
    </row>
    <row r="8909" spans="8:8" x14ac:dyDescent="0.2">
      <c r="H8909" s="238"/>
    </row>
    <row r="8910" spans="8:8" x14ac:dyDescent="0.2">
      <c r="H8910" s="238"/>
    </row>
    <row r="8911" spans="8:8" x14ac:dyDescent="0.2">
      <c r="H8911" s="238"/>
    </row>
    <row r="8912" spans="8:8" x14ac:dyDescent="0.2">
      <c r="H8912" s="238"/>
    </row>
    <row r="8913" spans="8:8" x14ac:dyDescent="0.2">
      <c r="H8913" s="238"/>
    </row>
    <row r="8914" spans="8:8" x14ac:dyDescent="0.2">
      <c r="H8914" s="238"/>
    </row>
    <row r="8915" spans="8:8" x14ac:dyDescent="0.2">
      <c r="H8915" s="238"/>
    </row>
    <row r="8916" spans="8:8" x14ac:dyDescent="0.2">
      <c r="H8916" s="238"/>
    </row>
    <row r="8917" spans="8:8" x14ac:dyDescent="0.2">
      <c r="H8917" s="238"/>
    </row>
    <row r="8918" spans="8:8" x14ac:dyDescent="0.2">
      <c r="H8918" s="238"/>
    </row>
    <row r="8919" spans="8:8" x14ac:dyDescent="0.2">
      <c r="H8919" s="238"/>
    </row>
    <row r="8920" spans="8:8" x14ac:dyDescent="0.2">
      <c r="H8920" s="238"/>
    </row>
    <row r="8921" spans="8:8" x14ac:dyDescent="0.2">
      <c r="H8921" s="238"/>
    </row>
    <row r="8922" spans="8:8" x14ac:dyDescent="0.2">
      <c r="H8922" s="238"/>
    </row>
    <row r="8923" spans="8:8" x14ac:dyDescent="0.2">
      <c r="H8923" s="238"/>
    </row>
    <row r="8924" spans="8:8" x14ac:dyDescent="0.2">
      <c r="H8924" s="238"/>
    </row>
    <row r="8925" spans="8:8" x14ac:dyDescent="0.2">
      <c r="H8925" s="238"/>
    </row>
    <row r="8926" spans="8:8" x14ac:dyDescent="0.2">
      <c r="H8926" s="238"/>
    </row>
    <row r="8927" spans="8:8" x14ac:dyDescent="0.2">
      <c r="H8927" s="238"/>
    </row>
    <row r="8928" spans="8:8" x14ac:dyDescent="0.2">
      <c r="H8928" s="238"/>
    </row>
    <row r="8929" spans="8:8" x14ac:dyDescent="0.2">
      <c r="H8929" s="238"/>
    </row>
    <row r="8930" spans="8:8" x14ac:dyDescent="0.2">
      <c r="H8930" s="238"/>
    </row>
    <row r="8931" spans="8:8" x14ac:dyDescent="0.2">
      <c r="H8931" s="238"/>
    </row>
    <row r="8932" spans="8:8" x14ac:dyDescent="0.2">
      <c r="H8932" s="238"/>
    </row>
    <row r="8933" spans="8:8" x14ac:dyDescent="0.2">
      <c r="H8933" s="238"/>
    </row>
    <row r="8934" spans="8:8" x14ac:dyDescent="0.2">
      <c r="H8934" s="238"/>
    </row>
    <row r="8935" spans="8:8" x14ac:dyDescent="0.2">
      <c r="H8935" s="238"/>
    </row>
    <row r="8936" spans="8:8" x14ac:dyDescent="0.2">
      <c r="H8936" s="238"/>
    </row>
    <row r="8937" spans="8:8" x14ac:dyDescent="0.2">
      <c r="H8937" s="238"/>
    </row>
    <row r="8938" spans="8:8" x14ac:dyDescent="0.2">
      <c r="H8938" s="238"/>
    </row>
    <row r="8939" spans="8:8" x14ac:dyDescent="0.2">
      <c r="H8939" s="238"/>
    </row>
    <row r="8940" spans="8:8" x14ac:dyDescent="0.2">
      <c r="H8940" s="238"/>
    </row>
    <row r="8941" spans="8:8" x14ac:dyDescent="0.2">
      <c r="H8941" s="238"/>
    </row>
    <row r="8942" spans="8:8" x14ac:dyDescent="0.2">
      <c r="H8942" s="238"/>
    </row>
    <row r="8943" spans="8:8" x14ac:dyDescent="0.2">
      <c r="H8943" s="238"/>
    </row>
    <row r="8944" spans="8:8" x14ac:dyDescent="0.2">
      <c r="H8944" s="238"/>
    </row>
    <row r="8945" spans="8:8" x14ac:dyDescent="0.2">
      <c r="H8945" s="238"/>
    </row>
    <row r="8946" spans="8:8" x14ac:dyDescent="0.2">
      <c r="H8946" s="238"/>
    </row>
    <row r="8947" spans="8:8" x14ac:dyDescent="0.2">
      <c r="H8947" s="238"/>
    </row>
    <row r="8948" spans="8:8" x14ac:dyDescent="0.2">
      <c r="H8948" s="238"/>
    </row>
    <row r="8949" spans="8:8" x14ac:dyDescent="0.2">
      <c r="H8949" s="238"/>
    </row>
    <row r="8950" spans="8:8" x14ac:dyDescent="0.2">
      <c r="H8950" s="238"/>
    </row>
    <row r="8951" spans="8:8" x14ac:dyDescent="0.2">
      <c r="H8951" s="238"/>
    </row>
    <row r="8952" spans="8:8" x14ac:dyDescent="0.2">
      <c r="H8952" s="238"/>
    </row>
    <row r="8953" spans="8:8" x14ac:dyDescent="0.2">
      <c r="H8953" s="238"/>
    </row>
    <row r="8954" spans="8:8" x14ac:dyDescent="0.2">
      <c r="H8954" s="238"/>
    </row>
    <row r="8955" spans="8:8" x14ac:dyDescent="0.2">
      <c r="H8955" s="238"/>
    </row>
    <row r="8956" spans="8:8" x14ac:dyDescent="0.2">
      <c r="H8956" s="238"/>
    </row>
    <row r="8957" spans="8:8" x14ac:dyDescent="0.2">
      <c r="H8957" s="238"/>
    </row>
    <row r="8958" spans="8:8" x14ac:dyDescent="0.2">
      <c r="H8958" s="238"/>
    </row>
    <row r="8959" spans="8:8" x14ac:dyDescent="0.2">
      <c r="H8959" s="238"/>
    </row>
    <row r="8960" spans="8:8" x14ac:dyDescent="0.2">
      <c r="H8960" s="238"/>
    </row>
    <row r="8961" spans="8:8" x14ac:dyDescent="0.2">
      <c r="H8961" s="238"/>
    </row>
    <row r="8962" spans="8:8" x14ac:dyDescent="0.2">
      <c r="H8962" s="238"/>
    </row>
    <row r="8963" spans="8:8" x14ac:dyDescent="0.2">
      <c r="H8963" s="238"/>
    </row>
    <row r="8964" spans="8:8" x14ac:dyDescent="0.2">
      <c r="H8964" s="238"/>
    </row>
    <row r="8965" spans="8:8" x14ac:dyDescent="0.2">
      <c r="H8965" s="238"/>
    </row>
    <row r="8966" spans="8:8" x14ac:dyDescent="0.2">
      <c r="H8966" s="238"/>
    </row>
    <row r="8967" spans="8:8" x14ac:dyDescent="0.2">
      <c r="H8967" s="238"/>
    </row>
    <row r="8968" spans="8:8" x14ac:dyDescent="0.2">
      <c r="H8968" s="238"/>
    </row>
    <row r="8969" spans="8:8" x14ac:dyDescent="0.2">
      <c r="H8969" s="238"/>
    </row>
    <row r="8970" spans="8:8" x14ac:dyDescent="0.2">
      <c r="H8970" s="238"/>
    </row>
    <row r="8971" spans="8:8" x14ac:dyDescent="0.2">
      <c r="H8971" s="238"/>
    </row>
    <row r="8972" spans="8:8" x14ac:dyDescent="0.2">
      <c r="H8972" s="238"/>
    </row>
    <row r="8973" spans="8:8" x14ac:dyDescent="0.2">
      <c r="H8973" s="238"/>
    </row>
    <row r="8974" spans="8:8" x14ac:dyDescent="0.2">
      <c r="H8974" s="238"/>
    </row>
    <row r="8975" spans="8:8" x14ac:dyDescent="0.2">
      <c r="H8975" s="238"/>
    </row>
    <row r="8976" spans="8:8" x14ac:dyDescent="0.2">
      <c r="H8976" s="238"/>
    </row>
    <row r="8977" spans="8:8" x14ac:dyDescent="0.2">
      <c r="H8977" s="238"/>
    </row>
    <row r="8978" spans="8:8" x14ac:dyDescent="0.2">
      <c r="H8978" s="238"/>
    </row>
    <row r="8979" spans="8:8" x14ac:dyDescent="0.2">
      <c r="H8979" s="238"/>
    </row>
    <row r="8980" spans="8:8" x14ac:dyDescent="0.2">
      <c r="H8980" s="238"/>
    </row>
    <row r="8981" spans="8:8" x14ac:dyDescent="0.2">
      <c r="H8981" s="238"/>
    </row>
    <row r="8982" spans="8:8" x14ac:dyDescent="0.2">
      <c r="H8982" s="238"/>
    </row>
    <row r="8983" spans="8:8" x14ac:dyDescent="0.2">
      <c r="H8983" s="238"/>
    </row>
    <row r="8984" spans="8:8" x14ac:dyDescent="0.2">
      <c r="H8984" s="238"/>
    </row>
    <row r="8985" spans="8:8" x14ac:dyDescent="0.2">
      <c r="H8985" s="238"/>
    </row>
    <row r="8986" spans="8:8" x14ac:dyDescent="0.2">
      <c r="H8986" s="238"/>
    </row>
    <row r="8987" spans="8:8" x14ac:dyDescent="0.2">
      <c r="H8987" s="238"/>
    </row>
    <row r="8988" spans="8:8" x14ac:dyDescent="0.2">
      <c r="H8988" s="238"/>
    </row>
    <row r="8989" spans="8:8" x14ac:dyDescent="0.2">
      <c r="H8989" s="238"/>
    </row>
    <row r="8990" spans="8:8" x14ac:dyDescent="0.2">
      <c r="H8990" s="238"/>
    </row>
    <row r="8991" spans="8:8" x14ac:dyDescent="0.2">
      <c r="H8991" s="238"/>
    </row>
    <row r="8992" spans="8:8" x14ac:dyDescent="0.2">
      <c r="H8992" s="238"/>
    </row>
    <row r="8993" spans="8:8" x14ac:dyDescent="0.2">
      <c r="H8993" s="238"/>
    </row>
    <row r="8994" spans="8:8" x14ac:dyDescent="0.2">
      <c r="H8994" s="238"/>
    </row>
    <row r="8995" spans="8:8" x14ac:dyDescent="0.2">
      <c r="H8995" s="238"/>
    </row>
    <row r="8996" spans="8:8" x14ac:dyDescent="0.2">
      <c r="H8996" s="238"/>
    </row>
    <row r="8997" spans="8:8" x14ac:dyDescent="0.2">
      <c r="H8997" s="238"/>
    </row>
    <row r="8998" spans="8:8" x14ac:dyDescent="0.2">
      <c r="H8998" s="238"/>
    </row>
    <row r="8999" spans="8:8" x14ac:dyDescent="0.2">
      <c r="H8999" s="238"/>
    </row>
    <row r="9000" spans="8:8" x14ac:dyDescent="0.2">
      <c r="H9000" s="238"/>
    </row>
    <row r="9001" spans="8:8" x14ac:dyDescent="0.2">
      <c r="H9001" s="238"/>
    </row>
    <row r="9002" spans="8:8" x14ac:dyDescent="0.2">
      <c r="H9002" s="238"/>
    </row>
    <row r="9003" spans="8:8" x14ac:dyDescent="0.2">
      <c r="H9003" s="238"/>
    </row>
    <row r="9004" spans="8:8" x14ac:dyDescent="0.2">
      <c r="H9004" s="238"/>
    </row>
    <row r="9005" spans="8:8" x14ac:dyDescent="0.2">
      <c r="H9005" s="238"/>
    </row>
    <row r="9006" spans="8:8" x14ac:dyDescent="0.2">
      <c r="H9006" s="238"/>
    </row>
    <row r="9007" spans="8:8" x14ac:dyDescent="0.2">
      <c r="H9007" s="238"/>
    </row>
    <row r="9008" spans="8:8" x14ac:dyDescent="0.2">
      <c r="H9008" s="238"/>
    </row>
    <row r="9009" spans="8:8" x14ac:dyDescent="0.2">
      <c r="H9009" s="238"/>
    </row>
    <row r="9010" spans="8:8" x14ac:dyDescent="0.2">
      <c r="H9010" s="238"/>
    </row>
    <row r="9011" spans="8:8" x14ac:dyDescent="0.2">
      <c r="H9011" s="238"/>
    </row>
    <row r="9012" spans="8:8" x14ac:dyDescent="0.2">
      <c r="H9012" s="238"/>
    </row>
    <row r="9013" spans="8:8" x14ac:dyDescent="0.2">
      <c r="H9013" s="238"/>
    </row>
    <row r="9014" spans="8:8" x14ac:dyDescent="0.2">
      <c r="H9014" s="238"/>
    </row>
    <row r="9015" spans="8:8" x14ac:dyDescent="0.2">
      <c r="H9015" s="238"/>
    </row>
    <row r="9016" spans="8:8" x14ac:dyDescent="0.2">
      <c r="H9016" s="238"/>
    </row>
    <row r="9017" spans="8:8" x14ac:dyDescent="0.2">
      <c r="H9017" s="238"/>
    </row>
    <row r="9018" spans="8:8" x14ac:dyDescent="0.2">
      <c r="H9018" s="238"/>
    </row>
    <row r="9019" spans="8:8" x14ac:dyDescent="0.2">
      <c r="H9019" s="238"/>
    </row>
    <row r="9020" spans="8:8" x14ac:dyDescent="0.2">
      <c r="H9020" s="238"/>
    </row>
    <row r="9021" spans="8:8" x14ac:dyDescent="0.2">
      <c r="H9021" s="238"/>
    </row>
    <row r="9022" spans="8:8" x14ac:dyDescent="0.2">
      <c r="H9022" s="238"/>
    </row>
    <row r="9023" spans="8:8" x14ac:dyDescent="0.2">
      <c r="H9023" s="238"/>
    </row>
    <row r="9024" spans="8:8" x14ac:dyDescent="0.2">
      <c r="H9024" s="238"/>
    </row>
    <row r="9025" spans="8:8" x14ac:dyDescent="0.2">
      <c r="H9025" s="238"/>
    </row>
    <row r="9026" spans="8:8" x14ac:dyDescent="0.2">
      <c r="H9026" s="238"/>
    </row>
    <row r="9027" spans="8:8" x14ac:dyDescent="0.2">
      <c r="H9027" s="238"/>
    </row>
    <row r="9028" spans="8:8" x14ac:dyDescent="0.2">
      <c r="H9028" s="238"/>
    </row>
    <row r="9029" spans="8:8" x14ac:dyDescent="0.2">
      <c r="H9029" s="238"/>
    </row>
    <row r="9030" spans="8:8" x14ac:dyDescent="0.2">
      <c r="H9030" s="238"/>
    </row>
    <row r="9031" spans="8:8" x14ac:dyDescent="0.2">
      <c r="H9031" s="238"/>
    </row>
    <row r="9032" spans="8:8" x14ac:dyDescent="0.2">
      <c r="H9032" s="238"/>
    </row>
    <row r="9033" spans="8:8" x14ac:dyDescent="0.2">
      <c r="H9033" s="238"/>
    </row>
    <row r="9034" spans="8:8" x14ac:dyDescent="0.2">
      <c r="H9034" s="238"/>
    </row>
    <row r="9035" spans="8:8" x14ac:dyDescent="0.2">
      <c r="H9035" s="238"/>
    </row>
    <row r="9036" spans="8:8" x14ac:dyDescent="0.2">
      <c r="H9036" s="238"/>
    </row>
    <row r="9037" spans="8:8" x14ac:dyDescent="0.2">
      <c r="H9037" s="238"/>
    </row>
    <row r="9038" spans="8:8" x14ac:dyDescent="0.2">
      <c r="H9038" s="238"/>
    </row>
    <row r="9039" spans="8:8" x14ac:dyDescent="0.2">
      <c r="H9039" s="238"/>
    </row>
    <row r="9040" spans="8:8" x14ac:dyDescent="0.2">
      <c r="H9040" s="238"/>
    </row>
    <row r="9041" spans="8:8" x14ac:dyDescent="0.2">
      <c r="H9041" s="238"/>
    </row>
    <row r="9042" spans="8:8" x14ac:dyDescent="0.2">
      <c r="H9042" s="238"/>
    </row>
    <row r="9043" spans="8:8" x14ac:dyDescent="0.2">
      <c r="H9043" s="238"/>
    </row>
    <row r="9044" spans="8:8" x14ac:dyDescent="0.2">
      <c r="H9044" s="238"/>
    </row>
    <row r="9045" spans="8:8" x14ac:dyDescent="0.2">
      <c r="H9045" s="238"/>
    </row>
    <row r="9046" spans="8:8" x14ac:dyDescent="0.2">
      <c r="H9046" s="238"/>
    </row>
    <row r="9047" spans="8:8" x14ac:dyDescent="0.2">
      <c r="H9047" s="238"/>
    </row>
    <row r="9048" spans="8:8" x14ac:dyDescent="0.2">
      <c r="H9048" s="238"/>
    </row>
    <row r="9049" spans="8:8" x14ac:dyDescent="0.2">
      <c r="H9049" s="238"/>
    </row>
    <row r="9050" spans="8:8" x14ac:dyDescent="0.2">
      <c r="H9050" s="238"/>
    </row>
    <row r="9051" spans="8:8" x14ac:dyDescent="0.2">
      <c r="H9051" s="238"/>
    </row>
    <row r="9052" spans="8:8" x14ac:dyDescent="0.2">
      <c r="H9052" s="238"/>
    </row>
    <row r="9053" spans="8:8" x14ac:dyDescent="0.2">
      <c r="H9053" s="238"/>
    </row>
    <row r="9054" spans="8:8" x14ac:dyDescent="0.2">
      <c r="H9054" s="238"/>
    </row>
    <row r="9055" spans="8:8" x14ac:dyDescent="0.2">
      <c r="H9055" s="238"/>
    </row>
    <row r="9056" spans="8:8" x14ac:dyDescent="0.2">
      <c r="H9056" s="238"/>
    </row>
    <row r="9057" spans="8:8" x14ac:dyDescent="0.2">
      <c r="H9057" s="238"/>
    </row>
    <row r="9058" spans="8:8" x14ac:dyDescent="0.2">
      <c r="H9058" s="238"/>
    </row>
    <row r="9059" spans="8:8" x14ac:dyDescent="0.2">
      <c r="H9059" s="238"/>
    </row>
    <row r="9060" spans="8:8" x14ac:dyDescent="0.2">
      <c r="H9060" s="238"/>
    </row>
    <row r="9061" spans="8:8" x14ac:dyDescent="0.2">
      <c r="H9061" s="238"/>
    </row>
    <row r="9062" spans="8:8" x14ac:dyDescent="0.2">
      <c r="H9062" s="238"/>
    </row>
    <row r="9063" spans="8:8" x14ac:dyDescent="0.2">
      <c r="H9063" s="238"/>
    </row>
    <row r="9064" spans="8:8" x14ac:dyDescent="0.2">
      <c r="H9064" s="238"/>
    </row>
    <row r="9065" spans="8:8" x14ac:dyDescent="0.2">
      <c r="H9065" s="238"/>
    </row>
    <row r="9066" spans="8:8" x14ac:dyDescent="0.2">
      <c r="H9066" s="238"/>
    </row>
    <row r="9067" spans="8:8" x14ac:dyDescent="0.2">
      <c r="H9067" s="238"/>
    </row>
    <row r="9068" spans="8:8" x14ac:dyDescent="0.2">
      <c r="H9068" s="238"/>
    </row>
    <row r="9069" spans="8:8" x14ac:dyDescent="0.2">
      <c r="H9069" s="238"/>
    </row>
    <row r="9070" spans="8:8" x14ac:dyDescent="0.2">
      <c r="H9070" s="238"/>
    </row>
    <row r="9071" spans="8:8" x14ac:dyDescent="0.2">
      <c r="H9071" s="238"/>
    </row>
    <row r="9072" spans="8:8" x14ac:dyDescent="0.2">
      <c r="H9072" s="238"/>
    </row>
    <row r="9073" spans="8:8" x14ac:dyDescent="0.2">
      <c r="H9073" s="238"/>
    </row>
    <row r="9074" spans="8:8" x14ac:dyDescent="0.2">
      <c r="H9074" s="238"/>
    </row>
    <row r="9075" spans="8:8" x14ac:dyDescent="0.2">
      <c r="H9075" s="238"/>
    </row>
    <row r="9076" spans="8:8" x14ac:dyDescent="0.2">
      <c r="H9076" s="238"/>
    </row>
    <row r="9077" spans="8:8" x14ac:dyDescent="0.2">
      <c r="H9077" s="238"/>
    </row>
    <row r="9078" spans="8:8" x14ac:dyDescent="0.2">
      <c r="H9078" s="238"/>
    </row>
    <row r="9079" spans="8:8" x14ac:dyDescent="0.2">
      <c r="H9079" s="238"/>
    </row>
    <row r="9080" spans="8:8" x14ac:dyDescent="0.2">
      <c r="H9080" s="238"/>
    </row>
    <row r="9081" spans="8:8" x14ac:dyDescent="0.2">
      <c r="H9081" s="238"/>
    </row>
    <row r="9082" spans="8:8" x14ac:dyDescent="0.2">
      <c r="H9082" s="238"/>
    </row>
    <row r="9083" spans="8:8" x14ac:dyDescent="0.2">
      <c r="H9083" s="238"/>
    </row>
    <row r="9084" spans="8:8" x14ac:dyDescent="0.2">
      <c r="H9084" s="238"/>
    </row>
    <row r="9085" spans="8:8" x14ac:dyDescent="0.2">
      <c r="H9085" s="238"/>
    </row>
    <row r="9086" spans="8:8" x14ac:dyDescent="0.2">
      <c r="H9086" s="238"/>
    </row>
    <row r="9087" spans="8:8" x14ac:dyDescent="0.2">
      <c r="H9087" s="238"/>
    </row>
    <row r="9088" spans="8:8" x14ac:dyDescent="0.2">
      <c r="H9088" s="238"/>
    </row>
    <row r="9089" spans="8:8" x14ac:dyDescent="0.2">
      <c r="H9089" s="238"/>
    </row>
    <row r="9090" spans="8:8" x14ac:dyDescent="0.2">
      <c r="H9090" s="238"/>
    </row>
    <row r="9091" spans="8:8" x14ac:dyDescent="0.2">
      <c r="H9091" s="238"/>
    </row>
    <row r="9092" spans="8:8" x14ac:dyDescent="0.2">
      <c r="H9092" s="238"/>
    </row>
    <row r="9093" spans="8:8" x14ac:dyDescent="0.2">
      <c r="H9093" s="238"/>
    </row>
    <row r="9094" spans="8:8" x14ac:dyDescent="0.2">
      <c r="H9094" s="238"/>
    </row>
    <row r="9095" spans="8:8" x14ac:dyDescent="0.2">
      <c r="H9095" s="238"/>
    </row>
    <row r="9096" spans="8:8" x14ac:dyDescent="0.2">
      <c r="H9096" s="238"/>
    </row>
    <row r="9097" spans="8:8" x14ac:dyDescent="0.2">
      <c r="H9097" s="238"/>
    </row>
    <row r="9098" spans="8:8" x14ac:dyDescent="0.2">
      <c r="H9098" s="238"/>
    </row>
    <row r="9099" spans="8:8" x14ac:dyDescent="0.2">
      <c r="H9099" s="238"/>
    </row>
    <row r="9100" spans="8:8" x14ac:dyDescent="0.2">
      <c r="H9100" s="238"/>
    </row>
    <row r="9101" spans="8:8" x14ac:dyDescent="0.2">
      <c r="H9101" s="238"/>
    </row>
    <row r="9102" spans="8:8" x14ac:dyDescent="0.2">
      <c r="H9102" s="238"/>
    </row>
    <row r="9103" spans="8:8" x14ac:dyDescent="0.2">
      <c r="H9103" s="238"/>
    </row>
    <row r="9104" spans="8:8" x14ac:dyDescent="0.2">
      <c r="H9104" s="238"/>
    </row>
    <row r="9105" spans="8:8" x14ac:dyDescent="0.2">
      <c r="H9105" s="238"/>
    </row>
    <row r="9106" spans="8:8" x14ac:dyDescent="0.2">
      <c r="H9106" s="238"/>
    </row>
    <row r="9107" spans="8:8" x14ac:dyDescent="0.2">
      <c r="H9107" s="238"/>
    </row>
    <row r="9108" spans="8:8" x14ac:dyDescent="0.2">
      <c r="H9108" s="238"/>
    </row>
    <row r="9109" spans="8:8" x14ac:dyDescent="0.2">
      <c r="H9109" s="238"/>
    </row>
    <row r="9110" spans="8:8" x14ac:dyDescent="0.2">
      <c r="H9110" s="238"/>
    </row>
    <row r="9111" spans="8:8" x14ac:dyDescent="0.2">
      <c r="H9111" s="238"/>
    </row>
    <row r="9112" spans="8:8" x14ac:dyDescent="0.2">
      <c r="H9112" s="238"/>
    </row>
    <row r="9113" spans="8:8" x14ac:dyDescent="0.2">
      <c r="H9113" s="238"/>
    </row>
    <row r="9114" spans="8:8" x14ac:dyDescent="0.2">
      <c r="H9114" s="238"/>
    </row>
    <row r="9115" spans="8:8" x14ac:dyDescent="0.2">
      <c r="H9115" s="238"/>
    </row>
    <row r="9116" spans="8:8" x14ac:dyDescent="0.2">
      <c r="H9116" s="238"/>
    </row>
    <row r="9117" spans="8:8" x14ac:dyDescent="0.2">
      <c r="H9117" s="238"/>
    </row>
    <row r="9118" spans="8:8" x14ac:dyDescent="0.2">
      <c r="H9118" s="238"/>
    </row>
    <row r="9119" spans="8:8" x14ac:dyDescent="0.2">
      <c r="H9119" s="238"/>
    </row>
    <row r="9120" spans="8:8" x14ac:dyDescent="0.2">
      <c r="H9120" s="238"/>
    </row>
    <row r="9121" spans="8:8" x14ac:dyDescent="0.2">
      <c r="H9121" s="238"/>
    </row>
    <row r="9122" spans="8:8" x14ac:dyDescent="0.2">
      <c r="H9122" s="238"/>
    </row>
    <row r="9123" spans="8:8" x14ac:dyDescent="0.2">
      <c r="H9123" s="238"/>
    </row>
    <row r="9124" spans="8:8" x14ac:dyDescent="0.2">
      <c r="H9124" s="238"/>
    </row>
    <row r="9125" spans="8:8" x14ac:dyDescent="0.2">
      <c r="H9125" s="238"/>
    </row>
    <row r="9126" spans="8:8" x14ac:dyDescent="0.2">
      <c r="H9126" s="238"/>
    </row>
    <row r="9127" spans="8:8" x14ac:dyDescent="0.2">
      <c r="H9127" s="238"/>
    </row>
    <row r="9128" spans="8:8" x14ac:dyDescent="0.2">
      <c r="H9128" s="238"/>
    </row>
    <row r="9129" spans="8:8" x14ac:dyDescent="0.2">
      <c r="H9129" s="238"/>
    </row>
    <row r="9130" spans="8:8" x14ac:dyDescent="0.2">
      <c r="H9130" s="238"/>
    </row>
    <row r="9131" spans="8:8" x14ac:dyDescent="0.2">
      <c r="H9131" s="238"/>
    </row>
    <row r="9132" spans="8:8" x14ac:dyDescent="0.2">
      <c r="H9132" s="238"/>
    </row>
    <row r="9133" spans="8:8" x14ac:dyDescent="0.2">
      <c r="H9133" s="238"/>
    </row>
    <row r="9134" spans="8:8" x14ac:dyDescent="0.2">
      <c r="H9134" s="238"/>
    </row>
    <row r="9135" spans="8:8" x14ac:dyDescent="0.2">
      <c r="H9135" s="238"/>
    </row>
    <row r="9136" spans="8:8" x14ac:dyDescent="0.2">
      <c r="H9136" s="238"/>
    </row>
    <row r="9137" spans="8:8" x14ac:dyDescent="0.2">
      <c r="H9137" s="238"/>
    </row>
    <row r="9138" spans="8:8" x14ac:dyDescent="0.2">
      <c r="H9138" s="238"/>
    </row>
    <row r="9139" spans="8:8" x14ac:dyDescent="0.2">
      <c r="H9139" s="238"/>
    </row>
    <row r="9140" spans="8:8" x14ac:dyDescent="0.2">
      <c r="H9140" s="238"/>
    </row>
    <row r="9141" spans="8:8" x14ac:dyDescent="0.2">
      <c r="H9141" s="238"/>
    </row>
    <row r="9142" spans="8:8" x14ac:dyDescent="0.2">
      <c r="H9142" s="238"/>
    </row>
    <row r="9143" spans="8:8" x14ac:dyDescent="0.2">
      <c r="H9143" s="238"/>
    </row>
    <row r="9144" spans="8:8" x14ac:dyDescent="0.2">
      <c r="H9144" s="238"/>
    </row>
    <row r="9145" spans="8:8" x14ac:dyDescent="0.2">
      <c r="H9145" s="238"/>
    </row>
    <row r="9146" spans="8:8" x14ac:dyDescent="0.2">
      <c r="H9146" s="238"/>
    </row>
    <row r="9147" spans="8:8" x14ac:dyDescent="0.2">
      <c r="H9147" s="238"/>
    </row>
    <row r="9148" spans="8:8" x14ac:dyDescent="0.2">
      <c r="H9148" s="238"/>
    </row>
    <row r="9149" spans="8:8" x14ac:dyDescent="0.2">
      <c r="H9149" s="238"/>
    </row>
    <row r="9150" spans="8:8" x14ac:dyDescent="0.2">
      <c r="H9150" s="238"/>
    </row>
    <row r="9151" spans="8:8" x14ac:dyDescent="0.2">
      <c r="H9151" s="238"/>
    </row>
    <row r="9152" spans="8:8" x14ac:dyDescent="0.2">
      <c r="H9152" s="238"/>
    </row>
    <row r="9153" spans="8:8" x14ac:dyDescent="0.2">
      <c r="H9153" s="238"/>
    </row>
    <row r="9154" spans="8:8" x14ac:dyDescent="0.2">
      <c r="H9154" s="238"/>
    </row>
    <row r="9155" spans="8:8" x14ac:dyDescent="0.2">
      <c r="H9155" s="238"/>
    </row>
    <row r="9156" spans="8:8" x14ac:dyDescent="0.2">
      <c r="H9156" s="238"/>
    </row>
    <row r="9157" spans="8:8" x14ac:dyDescent="0.2">
      <c r="H9157" s="238"/>
    </row>
    <row r="9158" spans="8:8" x14ac:dyDescent="0.2">
      <c r="H9158" s="238"/>
    </row>
    <row r="9159" spans="8:8" x14ac:dyDescent="0.2">
      <c r="H9159" s="238"/>
    </row>
    <row r="9160" spans="8:8" x14ac:dyDescent="0.2">
      <c r="H9160" s="238"/>
    </row>
    <row r="9161" spans="8:8" x14ac:dyDescent="0.2">
      <c r="H9161" s="238"/>
    </row>
    <row r="9162" spans="8:8" x14ac:dyDescent="0.2">
      <c r="H9162" s="238"/>
    </row>
    <row r="9163" spans="8:8" x14ac:dyDescent="0.2">
      <c r="H9163" s="238"/>
    </row>
    <row r="9164" spans="8:8" x14ac:dyDescent="0.2">
      <c r="H9164" s="238"/>
    </row>
    <row r="9165" spans="8:8" x14ac:dyDescent="0.2">
      <c r="H9165" s="238"/>
    </row>
    <row r="9166" spans="8:8" x14ac:dyDescent="0.2">
      <c r="H9166" s="238"/>
    </row>
    <row r="9167" spans="8:8" x14ac:dyDescent="0.2">
      <c r="H9167" s="238"/>
    </row>
    <row r="9168" spans="8:8" x14ac:dyDescent="0.2">
      <c r="H9168" s="238"/>
    </row>
    <row r="9169" spans="8:8" x14ac:dyDescent="0.2">
      <c r="H9169" s="238"/>
    </row>
    <row r="9170" spans="8:8" x14ac:dyDescent="0.2">
      <c r="H9170" s="238"/>
    </row>
    <row r="9171" spans="8:8" x14ac:dyDescent="0.2">
      <c r="H9171" s="238"/>
    </row>
    <row r="9172" spans="8:8" x14ac:dyDescent="0.2">
      <c r="H9172" s="238"/>
    </row>
    <row r="9173" spans="8:8" x14ac:dyDescent="0.2">
      <c r="H9173" s="238"/>
    </row>
    <row r="9174" spans="8:8" x14ac:dyDescent="0.2">
      <c r="H9174" s="238"/>
    </row>
    <row r="9175" spans="8:8" x14ac:dyDescent="0.2">
      <c r="H9175" s="238"/>
    </row>
    <row r="9176" spans="8:8" x14ac:dyDescent="0.2">
      <c r="H9176" s="238"/>
    </row>
    <row r="9177" spans="8:8" x14ac:dyDescent="0.2">
      <c r="H9177" s="238"/>
    </row>
    <row r="9178" spans="8:8" x14ac:dyDescent="0.2">
      <c r="H9178" s="238"/>
    </row>
    <row r="9179" spans="8:8" x14ac:dyDescent="0.2">
      <c r="H9179" s="238"/>
    </row>
    <row r="9180" spans="8:8" x14ac:dyDescent="0.2">
      <c r="H9180" s="238"/>
    </row>
    <row r="9181" spans="8:8" x14ac:dyDescent="0.2">
      <c r="H9181" s="238"/>
    </row>
    <row r="9182" spans="8:8" x14ac:dyDescent="0.2">
      <c r="H9182" s="238"/>
    </row>
    <row r="9183" spans="8:8" x14ac:dyDescent="0.2">
      <c r="H9183" s="238"/>
    </row>
    <row r="9184" spans="8:8" x14ac:dyDescent="0.2">
      <c r="H9184" s="238"/>
    </row>
    <row r="9185" spans="8:8" x14ac:dyDescent="0.2">
      <c r="H9185" s="238"/>
    </row>
    <row r="9186" spans="8:8" x14ac:dyDescent="0.2">
      <c r="H9186" s="238"/>
    </row>
    <row r="9187" spans="8:8" x14ac:dyDescent="0.2">
      <c r="H9187" s="238"/>
    </row>
    <row r="9188" spans="8:8" x14ac:dyDescent="0.2">
      <c r="H9188" s="238"/>
    </row>
    <row r="9189" spans="8:8" x14ac:dyDescent="0.2">
      <c r="H9189" s="238"/>
    </row>
    <row r="9190" spans="8:8" x14ac:dyDescent="0.2">
      <c r="H9190" s="238"/>
    </row>
    <row r="9191" spans="8:8" x14ac:dyDescent="0.2">
      <c r="H9191" s="238"/>
    </row>
    <row r="9192" spans="8:8" x14ac:dyDescent="0.2">
      <c r="H9192" s="238"/>
    </row>
    <row r="9193" spans="8:8" x14ac:dyDescent="0.2">
      <c r="H9193" s="238"/>
    </row>
    <row r="9194" spans="8:8" x14ac:dyDescent="0.2">
      <c r="H9194" s="238"/>
    </row>
    <row r="9195" spans="8:8" x14ac:dyDescent="0.2">
      <c r="H9195" s="238"/>
    </row>
    <row r="9196" spans="8:8" x14ac:dyDescent="0.2">
      <c r="H9196" s="238"/>
    </row>
    <row r="9197" spans="8:8" x14ac:dyDescent="0.2">
      <c r="H9197" s="238"/>
    </row>
    <row r="9198" spans="8:8" x14ac:dyDescent="0.2">
      <c r="H9198" s="238"/>
    </row>
    <row r="9199" spans="8:8" x14ac:dyDescent="0.2">
      <c r="H9199" s="238"/>
    </row>
    <row r="9200" spans="8:8" x14ac:dyDescent="0.2">
      <c r="H9200" s="238"/>
    </row>
    <row r="9201" spans="8:8" x14ac:dyDescent="0.2">
      <c r="H9201" s="238"/>
    </row>
    <row r="9202" spans="8:8" x14ac:dyDescent="0.2">
      <c r="H9202" s="238"/>
    </row>
    <row r="9203" spans="8:8" x14ac:dyDescent="0.2">
      <c r="H9203" s="238"/>
    </row>
    <row r="9204" spans="8:8" x14ac:dyDescent="0.2">
      <c r="H9204" s="238"/>
    </row>
    <row r="9205" spans="8:8" x14ac:dyDescent="0.2">
      <c r="H9205" s="238"/>
    </row>
    <row r="9206" spans="8:8" x14ac:dyDescent="0.2">
      <c r="H9206" s="238"/>
    </row>
    <row r="9207" spans="8:8" x14ac:dyDescent="0.2">
      <c r="H9207" s="238"/>
    </row>
    <row r="9208" spans="8:8" x14ac:dyDescent="0.2">
      <c r="H9208" s="238"/>
    </row>
    <row r="9209" spans="8:8" x14ac:dyDescent="0.2">
      <c r="H9209" s="238"/>
    </row>
    <row r="9210" spans="8:8" x14ac:dyDescent="0.2">
      <c r="H9210" s="238"/>
    </row>
    <row r="9211" spans="8:8" x14ac:dyDescent="0.2">
      <c r="H9211" s="238"/>
    </row>
    <row r="9212" spans="8:8" x14ac:dyDescent="0.2">
      <c r="H9212" s="238"/>
    </row>
    <row r="9213" spans="8:8" x14ac:dyDescent="0.2">
      <c r="H9213" s="238"/>
    </row>
    <row r="9214" spans="8:8" x14ac:dyDescent="0.2">
      <c r="H9214" s="238"/>
    </row>
    <row r="9215" spans="8:8" x14ac:dyDescent="0.2">
      <c r="H9215" s="238"/>
    </row>
    <row r="9216" spans="8:8" x14ac:dyDescent="0.2">
      <c r="H9216" s="238"/>
    </row>
    <row r="9217" spans="8:8" x14ac:dyDescent="0.2">
      <c r="H9217" s="238"/>
    </row>
    <row r="9218" spans="8:8" x14ac:dyDescent="0.2">
      <c r="H9218" s="238"/>
    </row>
    <row r="9219" spans="8:8" x14ac:dyDescent="0.2">
      <c r="H9219" s="238"/>
    </row>
    <row r="9220" spans="8:8" x14ac:dyDescent="0.2">
      <c r="H9220" s="238"/>
    </row>
    <row r="9221" spans="8:8" x14ac:dyDescent="0.2">
      <c r="H9221" s="238"/>
    </row>
    <row r="9222" spans="8:8" x14ac:dyDescent="0.2">
      <c r="H9222" s="238"/>
    </row>
    <row r="9223" spans="8:8" x14ac:dyDescent="0.2">
      <c r="H9223" s="238"/>
    </row>
    <row r="9224" spans="8:8" x14ac:dyDescent="0.2">
      <c r="H9224" s="238"/>
    </row>
    <row r="9225" spans="8:8" x14ac:dyDescent="0.2">
      <c r="H9225" s="238"/>
    </row>
    <row r="9226" spans="8:8" x14ac:dyDescent="0.2">
      <c r="H9226" s="238"/>
    </row>
    <row r="9227" spans="8:8" x14ac:dyDescent="0.2">
      <c r="H9227" s="238"/>
    </row>
    <row r="9228" spans="8:8" x14ac:dyDescent="0.2">
      <c r="H9228" s="238"/>
    </row>
    <row r="9229" spans="8:8" x14ac:dyDescent="0.2">
      <c r="H9229" s="238"/>
    </row>
    <row r="9230" spans="8:8" x14ac:dyDescent="0.2">
      <c r="H9230" s="238"/>
    </row>
    <row r="9231" spans="8:8" x14ac:dyDescent="0.2">
      <c r="H9231" s="238"/>
    </row>
    <row r="9232" spans="8:8" x14ac:dyDescent="0.2">
      <c r="H9232" s="238"/>
    </row>
    <row r="9233" spans="8:8" x14ac:dyDescent="0.2">
      <c r="H9233" s="238"/>
    </row>
    <row r="9234" spans="8:8" x14ac:dyDescent="0.2">
      <c r="H9234" s="238"/>
    </row>
    <row r="9235" spans="8:8" x14ac:dyDescent="0.2">
      <c r="H9235" s="238"/>
    </row>
    <row r="9236" spans="8:8" x14ac:dyDescent="0.2">
      <c r="H9236" s="238"/>
    </row>
    <row r="9237" spans="8:8" x14ac:dyDescent="0.2">
      <c r="H9237" s="238"/>
    </row>
    <row r="9238" spans="8:8" x14ac:dyDescent="0.2">
      <c r="H9238" s="238"/>
    </row>
    <row r="9239" spans="8:8" x14ac:dyDescent="0.2">
      <c r="H9239" s="238"/>
    </row>
    <row r="9240" spans="8:8" x14ac:dyDescent="0.2">
      <c r="H9240" s="238"/>
    </row>
    <row r="9241" spans="8:8" x14ac:dyDescent="0.2">
      <c r="H9241" s="238"/>
    </row>
    <row r="9242" spans="8:8" x14ac:dyDescent="0.2">
      <c r="H9242" s="238"/>
    </row>
    <row r="9243" spans="8:8" x14ac:dyDescent="0.2">
      <c r="H9243" s="238"/>
    </row>
    <row r="9244" spans="8:8" x14ac:dyDescent="0.2">
      <c r="H9244" s="238"/>
    </row>
    <row r="9245" spans="8:8" x14ac:dyDescent="0.2">
      <c r="H9245" s="238"/>
    </row>
    <row r="9246" spans="8:8" x14ac:dyDescent="0.2">
      <c r="H9246" s="238"/>
    </row>
    <row r="9247" spans="8:8" x14ac:dyDescent="0.2">
      <c r="H9247" s="238"/>
    </row>
    <row r="9248" spans="8:8" x14ac:dyDescent="0.2">
      <c r="H9248" s="238"/>
    </row>
    <row r="9249" spans="8:8" x14ac:dyDescent="0.2">
      <c r="H9249" s="238"/>
    </row>
    <row r="9250" spans="8:8" x14ac:dyDescent="0.2">
      <c r="H9250" s="238"/>
    </row>
    <row r="9251" spans="8:8" x14ac:dyDescent="0.2">
      <c r="H9251" s="238"/>
    </row>
    <row r="9252" spans="8:8" x14ac:dyDescent="0.2">
      <c r="H9252" s="238"/>
    </row>
    <row r="9253" spans="8:8" x14ac:dyDescent="0.2">
      <c r="H9253" s="238"/>
    </row>
    <row r="9254" spans="8:8" x14ac:dyDescent="0.2">
      <c r="H9254" s="238"/>
    </row>
    <row r="9255" spans="8:8" x14ac:dyDescent="0.2">
      <c r="H9255" s="238"/>
    </row>
    <row r="9256" spans="8:8" x14ac:dyDescent="0.2">
      <c r="H9256" s="238"/>
    </row>
    <row r="9257" spans="8:8" x14ac:dyDescent="0.2">
      <c r="H9257" s="238"/>
    </row>
    <row r="9258" spans="8:8" x14ac:dyDescent="0.2">
      <c r="H9258" s="238"/>
    </row>
    <row r="9259" spans="8:8" x14ac:dyDescent="0.2">
      <c r="H9259" s="238"/>
    </row>
    <row r="9260" spans="8:8" x14ac:dyDescent="0.2">
      <c r="H9260" s="238"/>
    </row>
    <row r="9261" spans="8:8" x14ac:dyDescent="0.2">
      <c r="H9261" s="238"/>
    </row>
    <row r="9262" spans="8:8" x14ac:dyDescent="0.2">
      <c r="H9262" s="238"/>
    </row>
    <row r="9263" spans="8:8" x14ac:dyDescent="0.2">
      <c r="H9263" s="238"/>
    </row>
    <row r="9264" spans="8:8" x14ac:dyDescent="0.2">
      <c r="H9264" s="238"/>
    </row>
    <row r="9265" spans="8:8" x14ac:dyDescent="0.2">
      <c r="H9265" s="238"/>
    </row>
    <row r="9266" spans="8:8" x14ac:dyDescent="0.2">
      <c r="H9266" s="238"/>
    </row>
    <row r="9267" spans="8:8" x14ac:dyDescent="0.2">
      <c r="H9267" s="238"/>
    </row>
    <row r="9268" spans="8:8" x14ac:dyDescent="0.2">
      <c r="H9268" s="238"/>
    </row>
    <row r="9269" spans="8:8" x14ac:dyDescent="0.2">
      <c r="H9269" s="238"/>
    </row>
    <row r="9270" spans="8:8" x14ac:dyDescent="0.2">
      <c r="H9270" s="238"/>
    </row>
    <row r="9271" spans="8:8" x14ac:dyDescent="0.2">
      <c r="H9271" s="238"/>
    </row>
    <row r="9272" spans="8:8" x14ac:dyDescent="0.2">
      <c r="H9272" s="238"/>
    </row>
    <row r="9273" spans="8:8" x14ac:dyDescent="0.2">
      <c r="H9273" s="238"/>
    </row>
    <row r="9274" spans="8:8" x14ac:dyDescent="0.2">
      <c r="H9274" s="238"/>
    </row>
    <row r="9275" spans="8:8" x14ac:dyDescent="0.2">
      <c r="H9275" s="238"/>
    </row>
    <row r="9276" spans="8:8" x14ac:dyDescent="0.2">
      <c r="H9276" s="238"/>
    </row>
    <row r="9277" spans="8:8" x14ac:dyDescent="0.2">
      <c r="H9277" s="238"/>
    </row>
    <row r="9278" spans="8:8" x14ac:dyDescent="0.2">
      <c r="H9278" s="238"/>
    </row>
    <row r="9279" spans="8:8" x14ac:dyDescent="0.2">
      <c r="H9279" s="238"/>
    </row>
    <row r="9280" spans="8:8" x14ac:dyDescent="0.2">
      <c r="H9280" s="238"/>
    </row>
    <row r="9281" spans="8:8" x14ac:dyDescent="0.2">
      <c r="H9281" s="238"/>
    </row>
    <row r="9282" spans="8:8" x14ac:dyDescent="0.2">
      <c r="H9282" s="238"/>
    </row>
    <row r="9283" spans="8:8" x14ac:dyDescent="0.2">
      <c r="H9283" s="238"/>
    </row>
    <row r="9284" spans="8:8" x14ac:dyDescent="0.2">
      <c r="H9284" s="238"/>
    </row>
    <row r="9285" spans="8:8" x14ac:dyDescent="0.2">
      <c r="H9285" s="238"/>
    </row>
    <row r="9286" spans="8:8" x14ac:dyDescent="0.2">
      <c r="H9286" s="238"/>
    </row>
    <row r="9287" spans="8:8" x14ac:dyDescent="0.2">
      <c r="H9287" s="238"/>
    </row>
    <row r="9288" spans="8:8" x14ac:dyDescent="0.2">
      <c r="H9288" s="238"/>
    </row>
    <row r="9289" spans="8:8" x14ac:dyDescent="0.2">
      <c r="H9289" s="238"/>
    </row>
    <row r="9290" spans="8:8" x14ac:dyDescent="0.2">
      <c r="H9290" s="238"/>
    </row>
    <row r="9291" spans="8:8" x14ac:dyDescent="0.2">
      <c r="H9291" s="238"/>
    </row>
    <row r="9292" spans="8:8" x14ac:dyDescent="0.2">
      <c r="H9292" s="238"/>
    </row>
    <row r="9293" spans="8:8" x14ac:dyDescent="0.2">
      <c r="H9293" s="238"/>
    </row>
    <row r="9294" spans="8:8" x14ac:dyDescent="0.2">
      <c r="H9294" s="238"/>
    </row>
    <row r="9295" spans="8:8" x14ac:dyDescent="0.2">
      <c r="H9295" s="238"/>
    </row>
    <row r="9296" spans="8:8" x14ac:dyDescent="0.2">
      <c r="H9296" s="238"/>
    </row>
    <row r="9297" spans="8:8" x14ac:dyDescent="0.2">
      <c r="H9297" s="238"/>
    </row>
    <row r="9298" spans="8:8" x14ac:dyDescent="0.2">
      <c r="H9298" s="238"/>
    </row>
    <row r="9299" spans="8:8" x14ac:dyDescent="0.2">
      <c r="H9299" s="238"/>
    </row>
    <row r="9300" spans="8:8" x14ac:dyDescent="0.2">
      <c r="H9300" s="238"/>
    </row>
    <row r="9301" spans="8:8" x14ac:dyDescent="0.2">
      <c r="H9301" s="238"/>
    </row>
    <row r="9302" spans="8:8" x14ac:dyDescent="0.2">
      <c r="H9302" s="238"/>
    </row>
    <row r="9303" spans="8:8" x14ac:dyDescent="0.2">
      <c r="H9303" s="238"/>
    </row>
    <row r="9304" spans="8:8" x14ac:dyDescent="0.2">
      <c r="H9304" s="238"/>
    </row>
    <row r="9305" spans="8:8" x14ac:dyDescent="0.2">
      <c r="H9305" s="238"/>
    </row>
    <row r="9306" spans="8:8" x14ac:dyDescent="0.2">
      <c r="H9306" s="238"/>
    </row>
    <row r="9307" spans="8:8" x14ac:dyDescent="0.2">
      <c r="H9307" s="238"/>
    </row>
    <row r="9308" spans="8:8" x14ac:dyDescent="0.2">
      <c r="H9308" s="238"/>
    </row>
    <row r="9309" spans="8:8" x14ac:dyDescent="0.2">
      <c r="H9309" s="238"/>
    </row>
    <row r="9310" spans="8:8" x14ac:dyDescent="0.2">
      <c r="H9310" s="238"/>
    </row>
    <row r="9311" spans="8:8" x14ac:dyDescent="0.2">
      <c r="H9311" s="238"/>
    </row>
    <row r="9312" spans="8:8" x14ac:dyDescent="0.2">
      <c r="H9312" s="238"/>
    </row>
    <row r="9313" spans="8:8" x14ac:dyDescent="0.2">
      <c r="H9313" s="238"/>
    </row>
    <row r="9314" spans="8:8" x14ac:dyDescent="0.2">
      <c r="H9314" s="238"/>
    </row>
    <row r="9315" spans="8:8" x14ac:dyDescent="0.2">
      <c r="H9315" s="238"/>
    </row>
    <row r="9316" spans="8:8" x14ac:dyDescent="0.2">
      <c r="H9316" s="238"/>
    </row>
    <row r="9317" spans="8:8" x14ac:dyDescent="0.2">
      <c r="H9317" s="238"/>
    </row>
    <row r="9318" spans="8:8" x14ac:dyDescent="0.2">
      <c r="H9318" s="238"/>
    </row>
    <row r="9319" spans="8:8" x14ac:dyDescent="0.2">
      <c r="H9319" s="238"/>
    </row>
    <row r="9320" spans="8:8" x14ac:dyDescent="0.2">
      <c r="H9320" s="238"/>
    </row>
    <row r="9321" spans="8:8" x14ac:dyDescent="0.2">
      <c r="H9321" s="238"/>
    </row>
    <row r="9322" spans="8:8" x14ac:dyDescent="0.2">
      <c r="H9322" s="238"/>
    </row>
    <row r="9323" spans="8:8" x14ac:dyDescent="0.2">
      <c r="H9323" s="238"/>
    </row>
    <row r="9324" spans="8:8" x14ac:dyDescent="0.2">
      <c r="H9324" s="238"/>
    </row>
    <row r="9325" spans="8:8" x14ac:dyDescent="0.2">
      <c r="H9325" s="238"/>
    </row>
    <row r="9326" spans="8:8" x14ac:dyDescent="0.2">
      <c r="H9326" s="238"/>
    </row>
    <row r="9327" spans="8:8" x14ac:dyDescent="0.2">
      <c r="H9327" s="238"/>
    </row>
    <row r="9328" spans="8:8" x14ac:dyDescent="0.2">
      <c r="H9328" s="238"/>
    </row>
    <row r="9329" spans="8:8" x14ac:dyDescent="0.2">
      <c r="H9329" s="238"/>
    </row>
    <row r="9330" spans="8:8" x14ac:dyDescent="0.2">
      <c r="H9330" s="238"/>
    </row>
    <row r="9331" spans="8:8" x14ac:dyDescent="0.2">
      <c r="H9331" s="238"/>
    </row>
    <row r="9332" spans="8:8" x14ac:dyDescent="0.2">
      <c r="H9332" s="238"/>
    </row>
    <row r="9333" spans="8:8" x14ac:dyDescent="0.2">
      <c r="H9333" s="238"/>
    </row>
    <row r="9334" spans="8:8" x14ac:dyDescent="0.2">
      <c r="H9334" s="238"/>
    </row>
    <row r="9335" spans="8:8" x14ac:dyDescent="0.2">
      <c r="H9335" s="238"/>
    </row>
    <row r="9336" spans="8:8" x14ac:dyDescent="0.2">
      <c r="H9336" s="238"/>
    </row>
    <row r="9337" spans="8:8" x14ac:dyDescent="0.2">
      <c r="H9337" s="238"/>
    </row>
    <row r="9338" spans="8:8" x14ac:dyDescent="0.2">
      <c r="H9338" s="238"/>
    </row>
    <row r="9339" spans="8:8" x14ac:dyDescent="0.2">
      <c r="H9339" s="238"/>
    </row>
    <row r="9340" spans="8:8" x14ac:dyDescent="0.2">
      <c r="H9340" s="238"/>
    </row>
    <row r="9341" spans="8:8" x14ac:dyDescent="0.2">
      <c r="H9341" s="238"/>
    </row>
    <row r="9342" spans="8:8" x14ac:dyDescent="0.2">
      <c r="H9342" s="238"/>
    </row>
    <row r="9343" spans="8:8" x14ac:dyDescent="0.2">
      <c r="H9343" s="238"/>
    </row>
    <row r="9344" spans="8:8" x14ac:dyDescent="0.2">
      <c r="H9344" s="238"/>
    </row>
    <row r="9345" spans="8:8" x14ac:dyDescent="0.2">
      <c r="H9345" s="238"/>
    </row>
    <row r="9346" spans="8:8" x14ac:dyDescent="0.2">
      <c r="H9346" s="238"/>
    </row>
    <row r="9347" spans="8:8" x14ac:dyDescent="0.2">
      <c r="H9347" s="238"/>
    </row>
    <row r="9348" spans="8:8" x14ac:dyDescent="0.2">
      <c r="H9348" s="238"/>
    </row>
    <row r="9349" spans="8:8" x14ac:dyDescent="0.2">
      <c r="H9349" s="238"/>
    </row>
    <row r="9350" spans="8:8" x14ac:dyDescent="0.2">
      <c r="H9350" s="238"/>
    </row>
    <row r="9351" spans="8:8" x14ac:dyDescent="0.2">
      <c r="H9351" s="238"/>
    </row>
    <row r="9352" spans="8:8" x14ac:dyDescent="0.2">
      <c r="H9352" s="238"/>
    </row>
    <row r="9353" spans="8:8" x14ac:dyDescent="0.2">
      <c r="H9353" s="238"/>
    </row>
    <row r="9354" spans="8:8" x14ac:dyDescent="0.2">
      <c r="H9354" s="238"/>
    </row>
    <row r="9355" spans="8:8" x14ac:dyDescent="0.2">
      <c r="H9355" s="238"/>
    </row>
    <row r="9356" spans="8:8" x14ac:dyDescent="0.2">
      <c r="H9356" s="238"/>
    </row>
    <row r="9357" spans="8:8" x14ac:dyDescent="0.2">
      <c r="H9357" s="238"/>
    </row>
    <row r="9358" spans="8:8" x14ac:dyDescent="0.2">
      <c r="H9358" s="238"/>
    </row>
    <row r="9359" spans="8:8" x14ac:dyDescent="0.2">
      <c r="H9359" s="238"/>
    </row>
    <row r="9360" spans="8:8" x14ac:dyDescent="0.2">
      <c r="H9360" s="238"/>
    </row>
    <row r="9361" spans="8:8" x14ac:dyDescent="0.2">
      <c r="H9361" s="238"/>
    </row>
    <row r="9362" spans="8:8" x14ac:dyDescent="0.2">
      <c r="H9362" s="238"/>
    </row>
    <row r="9363" spans="8:8" x14ac:dyDescent="0.2">
      <c r="H9363" s="238"/>
    </row>
    <row r="9364" spans="8:8" x14ac:dyDescent="0.2">
      <c r="H9364" s="238"/>
    </row>
    <row r="9365" spans="8:8" x14ac:dyDescent="0.2">
      <c r="H9365" s="238"/>
    </row>
    <row r="9366" spans="8:8" x14ac:dyDescent="0.2">
      <c r="H9366" s="238"/>
    </row>
    <row r="9367" spans="8:8" x14ac:dyDescent="0.2">
      <c r="H9367" s="238"/>
    </row>
    <row r="9368" spans="8:8" x14ac:dyDescent="0.2">
      <c r="H9368" s="238"/>
    </row>
    <row r="9369" spans="8:8" x14ac:dyDescent="0.2">
      <c r="H9369" s="238"/>
    </row>
    <row r="9370" spans="8:8" x14ac:dyDescent="0.2">
      <c r="H9370" s="238"/>
    </row>
    <row r="9371" spans="8:8" x14ac:dyDescent="0.2">
      <c r="H9371" s="238"/>
    </row>
    <row r="9372" spans="8:8" x14ac:dyDescent="0.2">
      <c r="H9372" s="238"/>
    </row>
    <row r="9373" spans="8:8" x14ac:dyDescent="0.2">
      <c r="H9373" s="238"/>
    </row>
    <row r="9374" spans="8:8" x14ac:dyDescent="0.2">
      <c r="H9374" s="238"/>
    </row>
    <row r="9375" spans="8:8" x14ac:dyDescent="0.2">
      <c r="H9375" s="238"/>
    </row>
    <row r="9376" spans="8:8" x14ac:dyDescent="0.2">
      <c r="H9376" s="238"/>
    </row>
    <row r="9377" spans="8:8" x14ac:dyDescent="0.2">
      <c r="H9377" s="238"/>
    </row>
    <row r="9378" spans="8:8" x14ac:dyDescent="0.2">
      <c r="H9378" s="238"/>
    </row>
    <row r="9379" spans="8:8" x14ac:dyDescent="0.2">
      <c r="H9379" s="238"/>
    </row>
    <row r="9380" spans="8:8" x14ac:dyDescent="0.2">
      <c r="H9380" s="238"/>
    </row>
    <row r="9381" spans="8:8" x14ac:dyDescent="0.2">
      <c r="H9381" s="238"/>
    </row>
    <row r="9382" spans="8:8" x14ac:dyDescent="0.2">
      <c r="H9382" s="238"/>
    </row>
    <row r="9383" spans="8:8" x14ac:dyDescent="0.2">
      <c r="H9383" s="238"/>
    </row>
    <row r="9384" spans="8:8" x14ac:dyDescent="0.2">
      <c r="H9384" s="238"/>
    </row>
    <row r="9385" spans="8:8" x14ac:dyDescent="0.2">
      <c r="H9385" s="238"/>
    </row>
    <row r="9386" spans="8:8" x14ac:dyDescent="0.2">
      <c r="H9386" s="238"/>
    </row>
    <row r="9387" spans="8:8" x14ac:dyDescent="0.2">
      <c r="H9387" s="238"/>
    </row>
    <row r="9388" spans="8:8" x14ac:dyDescent="0.2">
      <c r="H9388" s="238"/>
    </row>
    <row r="9389" spans="8:8" x14ac:dyDescent="0.2">
      <c r="H9389" s="238"/>
    </row>
    <row r="9390" spans="8:8" x14ac:dyDescent="0.2">
      <c r="H9390" s="238"/>
    </row>
    <row r="9391" spans="8:8" x14ac:dyDescent="0.2">
      <c r="H9391" s="238"/>
    </row>
    <row r="9392" spans="8:8" x14ac:dyDescent="0.2">
      <c r="H9392" s="238"/>
    </row>
    <row r="9393" spans="8:8" x14ac:dyDescent="0.2">
      <c r="H9393" s="238"/>
    </row>
    <row r="9394" spans="8:8" x14ac:dyDescent="0.2">
      <c r="H9394" s="238"/>
    </row>
    <row r="9395" spans="8:8" x14ac:dyDescent="0.2">
      <c r="H9395" s="238"/>
    </row>
    <row r="9396" spans="8:8" x14ac:dyDescent="0.2">
      <c r="H9396" s="238"/>
    </row>
    <row r="9397" spans="8:8" x14ac:dyDescent="0.2">
      <c r="H9397" s="238"/>
    </row>
    <row r="9398" spans="8:8" x14ac:dyDescent="0.2">
      <c r="H9398" s="238"/>
    </row>
    <row r="9399" spans="8:8" x14ac:dyDescent="0.2">
      <c r="H9399" s="238"/>
    </row>
    <row r="9400" spans="8:8" x14ac:dyDescent="0.2">
      <c r="H9400" s="238"/>
    </row>
    <row r="9401" spans="8:8" x14ac:dyDescent="0.2">
      <c r="H9401" s="238"/>
    </row>
    <row r="9402" spans="8:8" x14ac:dyDescent="0.2">
      <c r="H9402" s="238"/>
    </row>
    <row r="9403" spans="8:8" x14ac:dyDescent="0.2">
      <c r="H9403" s="238"/>
    </row>
    <row r="9404" spans="8:8" x14ac:dyDescent="0.2">
      <c r="H9404" s="238"/>
    </row>
    <row r="9405" spans="8:8" x14ac:dyDescent="0.2">
      <c r="H9405" s="238"/>
    </row>
    <row r="9406" spans="8:8" x14ac:dyDescent="0.2">
      <c r="H9406" s="238"/>
    </row>
    <row r="9407" spans="8:8" x14ac:dyDescent="0.2">
      <c r="H9407" s="238"/>
    </row>
    <row r="9408" spans="8:8" x14ac:dyDescent="0.2">
      <c r="H9408" s="238"/>
    </row>
    <row r="9409" spans="8:8" x14ac:dyDescent="0.2">
      <c r="H9409" s="238"/>
    </row>
    <row r="9410" spans="8:8" x14ac:dyDescent="0.2">
      <c r="H9410" s="238"/>
    </row>
    <row r="9411" spans="8:8" x14ac:dyDescent="0.2">
      <c r="H9411" s="238"/>
    </row>
    <row r="9412" spans="8:8" x14ac:dyDescent="0.2">
      <c r="H9412" s="238"/>
    </row>
    <row r="9413" spans="8:8" x14ac:dyDescent="0.2">
      <c r="H9413" s="238"/>
    </row>
    <row r="9414" spans="8:8" x14ac:dyDescent="0.2">
      <c r="H9414" s="238"/>
    </row>
    <row r="9415" spans="8:8" x14ac:dyDescent="0.2">
      <c r="H9415" s="238"/>
    </row>
    <row r="9416" spans="8:8" x14ac:dyDescent="0.2">
      <c r="H9416" s="238"/>
    </row>
    <row r="9417" spans="8:8" x14ac:dyDescent="0.2">
      <c r="H9417" s="238"/>
    </row>
    <row r="9418" spans="8:8" x14ac:dyDescent="0.2">
      <c r="H9418" s="238"/>
    </row>
    <row r="9419" spans="8:8" x14ac:dyDescent="0.2">
      <c r="H9419" s="238"/>
    </row>
    <row r="9420" spans="8:8" x14ac:dyDescent="0.2">
      <c r="H9420" s="238"/>
    </row>
    <row r="9421" spans="8:8" x14ac:dyDescent="0.2">
      <c r="H9421" s="238"/>
    </row>
    <row r="9422" spans="8:8" x14ac:dyDescent="0.2">
      <c r="H9422" s="238"/>
    </row>
    <row r="9423" spans="8:8" x14ac:dyDescent="0.2">
      <c r="H9423" s="238"/>
    </row>
    <row r="9424" spans="8:8" x14ac:dyDescent="0.2">
      <c r="H9424" s="238"/>
    </row>
    <row r="9425" spans="8:8" x14ac:dyDescent="0.2">
      <c r="H9425" s="238"/>
    </row>
    <row r="9426" spans="8:8" x14ac:dyDescent="0.2">
      <c r="H9426" s="238"/>
    </row>
    <row r="9427" spans="8:8" x14ac:dyDescent="0.2">
      <c r="H9427" s="238"/>
    </row>
    <row r="9428" spans="8:8" x14ac:dyDescent="0.2">
      <c r="H9428" s="238"/>
    </row>
    <row r="9429" spans="8:8" x14ac:dyDescent="0.2">
      <c r="H9429" s="238"/>
    </row>
    <row r="9430" spans="8:8" x14ac:dyDescent="0.2">
      <c r="H9430" s="238"/>
    </row>
    <row r="9431" spans="8:8" x14ac:dyDescent="0.2">
      <c r="H9431" s="238"/>
    </row>
    <row r="9432" spans="8:8" x14ac:dyDescent="0.2">
      <c r="H9432" s="238"/>
    </row>
    <row r="9433" spans="8:8" x14ac:dyDescent="0.2">
      <c r="H9433" s="238"/>
    </row>
    <row r="9434" spans="8:8" x14ac:dyDescent="0.2">
      <c r="H9434" s="238"/>
    </row>
    <row r="9435" spans="8:8" x14ac:dyDescent="0.2">
      <c r="H9435" s="238"/>
    </row>
    <row r="9436" spans="8:8" x14ac:dyDescent="0.2">
      <c r="H9436" s="238"/>
    </row>
    <row r="9437" spans="8:8" x14ac:dyDescent="0.2">
      <c r="H9437" s="238"/>
    </row>
    <row r="9438" spans="8:8" x14ac:dyDescent="0.2">
      <c r="H9438" s="238"/>
    </row>
    <row r="9439" spans="8:8" x14ac:dyDescent="0.2">
      <c r="H9439" s="238"/>
    </row>
    <row r="9440" spans="8:8" x14ac:dyDescent="0.2">
      <c r="H9440" s="238"/>
    </row>
    <row r="9441" spans="8:8" x14ac:dyDescent="0.2">
      <c r="H9441" s="238"/>
    </row>
    <row r="9442" spans="8:8" x14ac:dyDescent="0.2">
      <c r="H9442" s="238"/>
    </row>
    <row r="9443" spans="8:8" x14ac:dyDescent="0.2">
      <c r="H9443" s="238"/>
    </row>
    <row r="9444" spans="8:8" x14ac:dyDescent="0.2">
      <c r="H9444" s="238"/>
    </row>
    <row r="9445" spans="8:8" x14ac:dyDescent="0.2">
      <c r="H9445" s="238"/>
    </row>
    <row r="9446" spans="8:8" x14ac:dyDescent="0.2">
      <c r="H9446" s="238"/>
    </row>
    <row r="9447" spans="8:8" x14ac:dyDescent="0.2">
      <c r="H9447" s="238"/>
    </row>
    <row r="9448" spans="8:8" x14ac:dyDescent="0.2">
      <c r="H9448" s="238"/>
    </row>
    <row r="9449" spans="8:8" x14ac:dyDescent="0.2">
      <c r="H9449" s="238"/>
    </row>
    <row r="9450" spans="8:8" x14ac:dyDescent="0.2">
      <c r="H9450" s="238"/>
    </row>
    <row r="9451" spans="8:8" x14ac:dyDescent="0.2">
      <c r="H9451" s="238"/>
    </row>
    <row r="9452" spans="8:8" x14ac:dyDescent="0.2">
      <c r="H9452" s="238"/>
    </row>
    <row r="9453" spans="8:8" x14ac:dyDescent="0.2">
      <c r="H9453" s="238"/>
    </row>
    <row r="9454" spans="8:8" x14ac:dyDescent="0.2">
      <c r="H9454" s="238"/>
    </row>
    <row r="9455" spans="8:8" x14ac:dyDescent="0.2">
      <c r="H9455" s="238"/>
    </row>
    <row r="9456" spans="8:8" x14ac:dyDescent="0.2">
      <c r="H9456" s="238"/>
    </row>
    <row r="9457" spans="8:8" x14ac:dyDescent="0.2">
      <c r="H9457" s="238"/>
    </row>
    <row r="9458" spans="8:8" x14ac:dyDescent="0.2">
      <c r="H9458" s="238"/>
    </row>
    <row r="9459" spans="8:8" x14ac:dyDescent="0.2">
      <c r="H9459" s="238"/>
    </row>
    <row r="9460" spans="8:8" x14ac:dyDescent="0.2">
      <c r="H9460" s="238"/>
    </row>
    <row r="9461" spans="8:8" x14ac:dyDescent="0.2">
      <c r="H9461" s="238"/>
    </row>
    <row r="9462" spans="8:8" x14ac:dyDescent="0.2">
      <c r="H9462" s="238"/>
    </row>
    <row r="9463" spans="8:8" x14ac:dyDescent="0.2">
      <c r="H9463" s="238"/>
    </row>
    <row r="9464" spans="8:8" x14ac:dyDescent="0.2">
      <c r="H9464" s="238"/>
    </row>
    <row r="9465" spans="8:8" x14ac:dyDescent="0.2">
      <c r="H9465" s="238"/>
    </row>
    <row r="9466" spans="8:8" x14ac:dyDescent="0.2">
      <c r="H9466" s="238"/>
    </row>
    <row r="9467" spans="8:8" x14ac:dyDescent="0.2">
      <c r="H9467" s="238"/>
    </row>
    <row r="9468" spans="8:8" x14ac:dyDescent="0.2">
      <c r="H9468" s="238"/>
    </row>
    <row r="9469" spans="8:8" x14ac:dyDescent="0.2">
      <c r="H9469" s="238"/>
    </row>
    <row r="9470" spans="8:8" x14ac:dyDescent="0.2">
      <c r="H9470" s="238"/>
    </row>
    <row r="9471" spans="8:8" x14ac:dyDescent="0.2">
      <c r="H9471" s="238"/>
    </row>
    <row r="9472" spans="8:8" x14ac:dyDescent="0.2">
      <c r="H9472" s="238"/>
    </row>
    <row r="9473" spans="8:8" x14ac:dyDescent="0.2">
      <c r="H9473" s="238"/>
    </row>
    <row r="9474" spans="8:8" x14ac:dyDescent="0.2">
      <c r="H9474" s="238"/>
    </row>
    <row r="9475" spans="8:8" x14ac:dyDescent="0.2">
      <c r="H9475" s="238"/>
    </row>
    <row r="9476" spans="8:8" x14ac:dyDescent="0.2">
      <c r="H9476" s="238"/>
    </row>
    <row r="9477" spans="8:8" x14ac:dyDescent="0.2">
      <c r="H9477" s="238"/>
    </row>
    <row r="9478" spans="8:8" x14ac:dyDescent="0.2">
      <c r="H9478" s="238"/>
    </row>
    <row r="9479" spans="8:8" x14ac:dyDescent="0.2">
      <c r="H9479" s="238"/>
    </row>
    <row r="9480" spans="8:8" x14ac:dyDescent="0.2">
      <c r="H9480" s="238"/>
    </row>
    <row r="9481" spans="8:8" x14ac:dyDescent="0.2">
      <c r="H9481" s="238"/>
    </row>
    <row r="9482" spans="8:8" x14ac:dyDescent="0.2">
      <c r="H9482" s="238"/>
    </row>
    <row r="9483" spans="8:8" x14ac:dyDescent="0.2">
      <c r="H9483" s="238"/>
    </row>
    <row r="9484" spans="8:8" x14ac:dyDescent="0.2">
      <c r="H9484" s="238"/>
    </row>
    <row r="9485" spans="8:8" x14ac:dyDescent="0.2">
      <c r="H9485" s="238"/>
    </row>
    <row r="9486" spans="8:8" x14ac:dyDescent="0.2">
      <c r="H9486" s="238"/>
    </row>
    <row r="9487" spans="8:8" x14ac:dyDescent="0.2">
      <c r="H9487" s="238"/>
    </row>
    <row r="9488" spans="8:8" x14ac:dyDescent="0.2">
      <c r="H9488" s="238"/>
    </row>
    <row r="9489" spans="8:8" x14ac:dyDescent="0.2">
      <c r="H9489" s="238"/>
    </row>
    <row r="9490" spans="8:8" x14ac:dyDescent="0.2">
      <c r="H9490" s="238"/>
    </row>
    <row r="9491" spans="8:8" x14ac:dyDescent="0.2">
      <c r="H9491" s="238"/>
    </row>
    <row r="9492" spans="8:8" x14ac:dyDescent="0.2">
      <c r="H9492" s="238"/>
    </row>
    <row r="9493" spans="8:8" x14ac:dyDescent="0.2">
      <c r="H9493" s="238"/>
    </row>
    <row r="9494" spans="8:8" x14ac:dyDescent="0.2">
      <c r="H9494" s="238"/>
    </row>
    <row r="9495" spans="8:8" x14ac:dyDescent="0.2">
      <c r="H9495" s="238"/>
    </row>
    <row r="9496" spans="8:8" x14ac:dyDescent="0.2">
      <c r="H9496" s="238"/>
    </row>
    <row r="9497" spans="8:8" x14ac:dyDescent="0.2">
      <c r="H9497" s="238"/>
    </row>
    <row r="9498" spans="8:8" x14ac:dyDescent="0.2">
      <c r="H9498" s="238"/>
    </row>
    <row r="9499" spans="8:8" x14ac:dyDescent="0.2">
      <c r="H9499" s="238"/>
    </row>
    <row r="9500" spans="8:8" x14ac:dyDescent="0.2">
      <c r="H9500" s="238"/>
    </row>
    <row r="9501" spans="8:8" x14ac:dyDescent="0.2">
      <c r="H9501" s="238"/>
    </row>
    <row r="9502" spans="8:8" x14ac:dyDescent="0.2">
      <c r="H9502" s="238"/>
    </row>
    <row r="9503" spans="8:8" x14ac:dyDescent="0.2">
      <c r="H9503" s="238"/>
    </row>
    <row r="9504" spans="8:8" x14ac:dyDescent="0.2">
      <c r="H9504" s="238"/>
    </row>
    <row r="9505" spans="8:8" x14ac:dyDescent="0.2">
      <c r="H9505" s="238"/>
    </row>
    <row r="9506" spans="8:8" x14ac:dyDescent="0.2">
      <c r="H9506" s="238"/>
    </row>
    <row r="9507" spans="8:8" x14ac:dyDescent="0.2">
      <c r="H9507" s="238"/>
    </row>
    <row r="9508" spans="8:8" x14ac:dyDescent="0.2">
      <c r="H9508" s="238"/>
    </row>
    <row r="9509" spans="8:8" x14ac:dyDescent="0.2">
      <c r="H9509" s="238"/>
    </row>
    <row r="9510" spans="8:8" x14ac:dyDescent="0.2">
      <c r="H9510" s="238"/>
    </row>
    <row r="9511" spans="8:8" x14ac:dyDescent="0.2">
      <c r="H9511" s="238"/>
    </row>
    <row r="9512" spans="8:8" x14ac:dyDescent="0.2">
      <c r="H9512" s="238"/>
    </row>
    <row r="9513" spans="8:8" x14ac:dyDescent="0.2">
      <c r="H9513" s="238"/>
    </row>
    <row r="9514" spans="8:8" x14ac:dyDescent="0.2">
      <c r="H9514" s="238"/>
    </row>
    <row r="9515" spans="8:8" x14ac:dyDescent="0.2">
      <c r="H9515" s="238"/>
    </row>
    <row r="9516" spans="8:8" x14ac:dyDescent="0.2">
      <c r="H9516" s="238"/>
    </row>
    <row r="9517" spans="8:8" x14ac:dyDescent="0.2">
      <c r="H9517" s="238"/>
    </row>
    <row r="9518" spans="8:8" x14ac:dyDescent="0.2">
      <c r="H9518" s="238"/>
    </row>
    <row r="9519" spans="8:8" x14ac:dyDescent="0.2">
      <c r="H9519" s="238"/>
    </row>
    <row r="9520" spans="8:8" x14ac:dyDescent="0.2">
      <c r="H9520" s="238"/>
    </row>
    <row r="9521" spans="8:8" x14ac:dyDescent="0.2">
      <c r="H9521" s="238"/>
    </row>
    <row r="9522" spans="8:8" x14ac:dyDescent="0.2">
      <c r="H9522" s="238"/>
    </row>
    <row r="9523" spans="8:8" x14ac:dyDescent="0.2">
      <c r="H9523" s="238"/>
    </row>
    <row r="9524" spans="8:8" x14ac:dyDescent="0.2">
      <c r="H9524" s="238"/>
    </row>
    <row r="9525" spans="8:8" x14ac:dyDescent="0.2">
      <c r="H9525" s="238"/>
    </row>
    <row r="9526" spans="8:8" x14ac:dyDescent="0.2">
      <c r="H9526" s="238"/>
    </row>
    <row r="9527" spans="8:8" x14ac:dyDescent="0.2">
      <c r="H9527" s="238"/>
    </row>
    <row r="9528" spans="8:8" x14ac:dyDescent="0.2">
      <c r="H9528" s="238"/>
    </row>
    <row r="9529" spans="8:8" x14ac:dyDescent="0.2">
      <c r="H9529" s="238"/>
    </row>
    <row r="9530" spans="8:8" x14ac:dyDescent="0.2">
      <c r="H9530" s="238"/>
    </row>
    <row r="9531" spans="8:8" x14ac:dyDescent="0.2">
      <c r="H9531" s="238"/>
    </row>
    <row r="9532" spans="8:8" x14ac:dyDescent="0.2">
      <c r="H9532" s="238"/>
    </row>
    <row r="9533" spans="8:8" x14ac:dyDescent="0.2">
      <c r="H9533" s="238"/>
    </row>
    <row r="9534" spans="8:8" x14ac:dyDescent="0.2">
      <c r="H9534" s="238"/>
    </row>
    <row r="9535" spans="8:8" x14ac:dyDescent="0.2">
      <c r="H9535" s="238"/>
    </row>
    <row r="9536" spans="8:8" x14ac:dyDescent="0.2">
      <c r="H9536" s="238"/>
    </row>
    <row r="9537" spans="8:8" x14ac:dyDescent="0.2">
      <c r="H9537" s="238"/>
    </row>
    <row r="9538" spans="8:8" x14ac:dyDescent="0.2">
      <c r="H9538" s="238"/>
    </row>
    <row r="9539" spans="8:8" x14ac:dyDescent="0.2">
      <c r="H9539" s="238"/>
    </row>
    <row r="9540" spans="8:8" x14ac:dyDescent="0.2">
      <c r="H9540" s="238"/>
    </row>
    <row r="9541" spans="8:8" x14ac:dyDescent="0.2">
      <c r="H9541" s="238"/>
    </row>
    <row r="9542" spans="8:8" x14ac:dyDescent="0.2">
      <c r="H9542" s="238"/>
    </row>
    <row r="9543" spans="8:8" x14ac:dyDescent="0.2">
      <c r="H9543" s="238"/>
    </row>
    <row r="9544" spans="8:8" x14ac:dyDescent="0.2">
      <c r="H9544" s="238"/>
    </row>
    <row r="9545" spans="8:8" x14ac:dyDescent="0.2">
      <c r="H9545" s="238"/>
    </row>
    <row r="9546" spans="8:8" x14ac:dyDescent="0.2">
      <c r="H9546" s="238"/>
    </row>
    <row r="9547" spans="8:8" x14ac:dyDescent="0.2">
      <c r="H9547" s="238"/>
    </row>
    <row r="9548" spans="8:8" x14ac:dyDescent="0.2">
      <c r="H9548" s="238"/>
    </row>
    <row r="9549" spans="8:8" x14ac:dyDescent="0.2">
      <c r="H9549" s="238"/>
    </row>
    <row r="9550" spans="8:8" x14ac:dyDescent="0.2">
      <c r="H9550" s="238"/>
    </row>
    <row r="9551" spans="8:8" x14ac:dyDescent="0.2">
      <c r="H9551" s="238"/>
    </row>
    <row r="9552" spans="8:8" x14ac:dyDescent="0.2">
      <c r="H9552" s="238"/>
    </row>
    <row r="9553" spans="8:8" x14ac:dyDescent="0.2">
      <c r="H9553" s="238"/>
    </row>
    <row r="9554" spans="8:8" x14ac:dyDescent="0.2">
      <c r="H9554" s="238"/>
    </row>
    <row r="9555" spans="8:8" x14ac:dyDescent="0.2">
      <c r="H9555" s="238"/>
    </row>
    <row r="9556" spans="8:8" x14ac:dyDescent="0.2">
      <c r="H9556" s="238"/>
    </row>
    <row r="9557" spans="8:8" x14ac:dyDescent="0.2">
      <c r="H9557" s="238"/>
    </row>
    <row r="9558" spans="8:8" x14ac:dyDescent="0.2">
      <c r="H9558" s="238"/>
    </row>
    <row r="9559" spans="8:8" x14ac:dyDescent="0.2">
      <c r="H9559" s="238"/>
    </row>
    <row r="9560" spans="8:8" x14ac:dyDescent="0.2">
      <c r="H9560" s="238"/>
    </row>
    <row r="9561" spans="8:8" x14ac:dyDescent="0.2">
      <c r="H9561" s="238"/>
    </row>
    <row r="9562" spans="8:8" x14ac:dyDescent="0.2">
      <c r="H9562" s="238"/>
    </row>
    <row r="9563" spans="8:8" x14ac:dyDescent="0.2">
      <c r="H9563" s="238"/>
    </row>
    <row r="9564" spans="8:8" x14ac:dyDescent="0.2">
      <c r="H9564" s="238"/>
    </row>
    <row r="9565" spans="8:8" x14ac:dyDescent="0.2">
      <c r="H9565" s="238"/>
    </row>
    <row r="9566" spans="8:8" x14ac:dyDescent="0.2">
      <c r="H9566" s="238"/>
    </row>
    <row r="9567" spans="8:8" x14ac:dyDescent="0.2">
      <c r="H9567" s="238"/>
    </row>
    <row r="9568" spans="8:8" x14ac:dyDescent="0.2">
      <c r="H9568" s="238"/>
    </row>
    <row r="9569" spans="8:8" x14ac:dyDescent="0.2">
      <c r="H9569" s="238"/>
    </row>
    <row r="9570" spans="8:8" x14ac:dyDescent="0.2">
      <c r="H9570" s="238"/>
    </row>
    <row r="9571" spans="8:8" x14ac:dyDescent="0.2">
      <c r="H9571" s="238"/>
    </row>
    <row r="9572" spans="8:8" x14ac:dyDescent="0.2">
      <c r="H9572" s="238"/>
    </row>
    <row r="9573" spans="8:8" x14ac:dyDescent="0.2">
      <c r="H9573" s="238"/>
    </row>
    <row r="9574" spans="8:8" x14ac:dyDescent="0.2">
      <c r="H9574" s="238"/>
    </row>
    <row r="9575" spans="8:8" x14ac:dyDescent="0.2">
      <c r="H9575" s="238"/>
    </row>
    <row r="9576" spans="8:8" x14ac:dyDescent="0.2">
      <c r="H9576" s="238"/>
    </row>
    <row r="9577" spans="8:8" x14ac:dyDescent="0.2">
      <c r="H9577" s="238"/>
    </row>
    <row r="9578" spans="8:8" x14ac:dyDescent="0.2">
      <c r="H9578" s="238"/>
    </row>
    <row r="9579" spans="8:8" x14ac:dyDescent="0.2">
      <c r="H9579" s="238"/>
    </row>
    <row r="9580" spans="8:8" x14ac:dyDescent="0.2">
      <c r="H9580" s="238"/>
    </row>
    <row r="9581" spans="8:8" x14ac:dyDescent="0.2">
      <c r="H9581" s="238"/>
    </row>
    <row r="9582" spans="8:8" x14ac:dyDescent="0.2">
      <c r="H9582" s="238"/>
    </row>
    <row r="9583" spans="8:8" x14ac:dyDescent="0.2">
      <c r="H9583" s="238"/>
    </row>
    <row r="9584" spans="8:8" x14ac:dyDescent="0.2">
      <c r="H9584" s="238"/>
    </row>
    <row r="9585" spans="8:8" x14ac:dyDescent="0.2">
      <c r="H9585" s="238"/>
    </row>
    <row r="9586" spans="8:8" x14ac:dyDescent="0.2">
      <c r="H9586" s="238"/>
    </row>
    <row r="9587" spans="8:8" x14ac:dyDescent="0.2">
      <c r="H9587" s="238"/>
    </row>
    <row r="9588" spans="8:8" x14ac:dyDescent="0.2">
      <c r="H9588" s="238"/>
    </row>
    <row r="9589" spans="8:8" x14ac:dyDescent="0.2">
      <c r="H9589" s="238"/>
    </row>
    <row r="9590" spans="8:8" x14ac:dyDescent="0.2">
      <c r="H9590" s="238"/>
    </row>
    <row r="9591" spans="8:8" x14ac:dyDescent="0.2">
      <c r="H9591" s="238"/>
    </row>
    <row r="9592" spans="8:8" x14ac:dyDescent="0.2">
      <c r="H9592" s="238"/>
    </row>
    <row r="9593" spans="8:8" x14ac:dyDescent="0.2">
      <c r="H9593" s="238"/>
    </row>
    <row r="9594" spans="8:8" x14ac:dyDescent="0.2">
      <c r="H9594" s="238"/>
    </row>
    <row r="9595" spans="8:8" x14ac:dyDescent="0.2">
      <c r="H9595" s="238"/>
    </row>
    <row r="9596" spans="8:8" x14ac:dyDescent="0.2">
      <c r="H9596" s="238"/>
    </row>
    <row r="9597" spans="8:8" x14ac:dyDescent="0.2">
      <c r="H9597" s="238"/>
    </row>
    <row r="9598" spans="8:8" x14ac:dyDescent="0.2">
      <c r="H9598" s="238"/>
    </row>
    <row r="9599" spans="8:8" x14ac:dyDescent="0.2">
      <c r="H9599" s="238"/>
    </row>
    <row r="9600" spans="8:8" x14ac:dyDescent="0.2">
      <c r="H9600" s="238"/>
    </row>
    <row r="9601" spans="8:8" x14ac:dyDescent="0.2">
      <c r="H9601" s="238"/>
    </row>
    <row r="9602" spans="8:8" x14ac:dyDescent="0.2">
      <c r="H9602" s="238"/>
    </row>
    <row r="9603" spans="8:8" x14ac:dyDescent="0.2">
      <c r="H9603" s="238"/>
    </row>
    <row r="9604" spans="8:8" x14ac:dyDescent="0.2">
      <c r="H9604" s="238"/>
    </row>
    <row r="9605" spans="8:8" x14ac:dyDescent="0.2">
      <c r="H9605" s="238"/>
    </row>
    <row r="9606" spans="8:8" x14ac:dyDescent="0.2">
      <c r="H9606" s="238"/>
    </row>
    <row r="9607" spans="8:8" x14ac:dyDescent="0.2">
      <c r="H9607" s="238"/>
    </row>
    <row r="9608" spans="8:8" x14ac:dyDescent="0.2">
      <c r="H9608" s="238"/>
    </row>
    <row r="9609" spans="8:8" x14ac:dyDescent="0.2">
      <c r="H9609" s="238"/>
    </row>
    <row r="9610" spans="8:8" x14ac:dyDescent="0.2">
      <c r="H9610" s="238"/>
    </row>
    <row r="9611" spans="8:8" x14ac:dyDescent="0.2">
      <c r="H9611" s="238"/>
    </row>
    <row r="9612" spans="8:8" x14ac:dyDescent="0.2">
      <c r="H9612" s="238"/>
    </row>
    <row r="9613" spans="8:8" x14ac:dyDescent="0.2">
      <c r="H9613" s="238"/>
    </row>
    <row r="9614" spans="8:8" x14ac:dyDescent="0.2">
      <c r="H9614" s="238"/>
    </row>
    <row r="9615" spans="8:8" x14ac:dyDescent="0.2">
      <c r="H9615" s="238"/>
    </row>
    <row r="9616" spans="8:8" x14ac:dyDescent="0.2">
      <c r="H9616" s="238"/>
    </row>
    <row r="9617" spans="8:8" x14ac:dyDescent="0.2">
      <c r="H9617" s="238"/>
    </row>
    <row r="9618" spans="8:8" x14ac:dyDescent="0.2">
      <c r="H9618" s="238"/>
    </row>
    <row r="9619" spans="8:8" x14ac:dyDescent="0.2">
      <c r="H9619" s="238"/>
    </row>
    <row r="9620" spans="8:8" x14ac:dyDescent="0.2">
      <c r="H9620" s="238"/>
    </row>
    <row r="9621" spans="8:8" x14ac:dyDescent="0.2">
      <c r="H9621" s="238"/>
    </row>
    <row r="9622" spans="8:8" x14ac:dyDescent="0.2">
      <c r="H9622" s="238"/>
    </row>
    <row r="9623" spans="8:8" x14ac:dyDescent="0.2">
      <c r="H9623" s="238"/>
    </row>
    <row r="9624" spans="8:8" x14ac:dyDescent="0.2">
      <c r="H9624" s="238"/>
    </row>
    <row r="9625" spans="8:8" x14ac:dyDescent="0.2">
      <c r="H9625" s="238"/>
    </row>
    <row r="9626" spans="8:8" x14ac:dyDescent="0.2">
      <c r="H9626" s="238"/>
    </row>
    <row r="9627" spans="8:8" x14ac:dyDescent="0.2">
      <c r="H9627" s="238"/>
    </row>
    <row r="9628" spans="8:8" x14ac:dyDescent="0.2">
      <c r="H9628" s="238"/>
    </row>
    <row r="9629" spans="8:8" x14ac:dyDescent="0.2">
      <c r="H9629" s="238"/>
    </row>
    <row r="9630" spans="8:8" x14ac:dyDescent="0.2">
      <c r="H9630" s="238"/>
    </row>
    <row r="9631" spans="8:8" x14ac:dyDescent="0.2">
      <c r="H9631" s="238"/>
    </row>
    <row r="9632" spans="8:8" x14ac:dyDescent="0.2">
      <c r="H9632" s="238"/>
    </row>
    <row r="9633" spans="8:8" x14ac:dyDescent="0.2">
      <c r="H9633" s="238"/>
    </row>
    <row r="9634" spans="8:8" x14ac:dyDescent="0.2">
      <c r="H9634" s="238"/>
    </row>
    <row r="9635" spans="8:8" x14ac:dyDescent="0.2">
      <c r="H9635" s="238"/>
    </row>
    <row r="9636" spans="8:8" x14ac:dyDescent="0.2">
      <c r="H9636" s="238"/>
    </row>
    <row r="9637" spans="8:8" x14ac:dyDescent="0.2">
      <c r="H9637" s="238"/>
    </row>
    <row r="9638" spans="8:8" x14ac:dyDescent="0.2">
      <c r="H9638" s="238"/>
    </row>
    <row r="9639" spans="8:8" x14ac:dyDescent="0.2">
      <c r="H9639" s="238"/>
    </row>
    <row r="9640" spans="8:8" x14ac:dyDescent="0.2">
      <c r="H9640" s="238"/>
    </row>
    <row r="9641" spans="8:8" x14ac:dyDescent="0.2">
      <c r="H9641" s="238"/>
    </row>
    <row r="9642" spans="8:8" x14ac:dyDescent="0.2">
      <c r="H9642" s="238"/>
    </row>
    <row r="9643" spans="8:8" x14ac:dyDescent="0.2">
      <c r="H9643" s="238"/>
    </row>
    <row r="9644" spans="8:8" x14ac:dyDescent="0.2">
      <c r="H9644" s="238"/>
    </row>
    <row r="9645" spans="8:8" x14ac:dyDescent="0.2">
      <c r="H9645" s="238"/>
    </row>
    <row r="9646" spans="8:8" x14ac:dyDescent="0.2">
      <c r="H9646" s="238"/>
    </row>
    <row r="9647" spans="8:8" x14ac:dyDescent="0.2">
      <c r="H9647" s="238"/>
    </row>
    <row r="9648" spans="8:8" x14ac:dyDescent="0.2">
      <c r="H9648" s="238"/>
    </row>
    <row r="9649" spans="8:8" x14ac:dyDescent="0.2">
      <c r="H9649" s="238"/>
    </row>
    <row r="9650" spans="8:8" x14ac:dyDescent="0.2">
      <c r="H9650" s="238"/>
    </row>
    <row r="9651" spans="8:8" x14ac:dyDescent="0.2">
      <c r="H9651" s="238"/>
    </row>
    <row r="9652" spans="8:8" x14ac:dyDescent="0.2">
      <c r="H9652" s="238"/>
    </row>
    <row r="9653" spans="8:8" x14ac:dyDescent="0.2">
      <c r="H9653" s="238"/>
    </row>
    <row r="9654" spans="8:8" x14ac:dyDescent="0.2">
      <c r="H9654" s="238"/>
    </row>
    <row r="9655" spans="8:8" x14ac:dyDescent="0.2">
      <c r="H9655" s="238"/>
    </row>
    <row r="9656" spans="8:8" x14ac:dyDescent="0.2">
      <c r="H9656" s="238"/>
    </row>
    <row r="9657" spans="8:8" x14ac:dyDescent="0.2">
      <c r="H9657" s="238"/>
    </row>
    <row r="9658" spans="8:8" x14ac:dyDescent="0.2">
      <c r="H9658" s="238"/>
    </row>
    <row r="9659" spans="8:8" x14ac:dyDescent="0.2">
      <c r="H9659" s="238"/>
    </row>
    <row r="9660" spans="8:8" x14ac:dyDescent="0.2">
      <c r="H9660" s="238"/>
    </row>
    <row r="9661" spans="8:8" x14ac:dyDescent="0.2">
      <c r="H9661" s="238"/>
    </row>
    <row r="9662" spans="8:8" x14ac:dyDescent="0.2">
      <c r="H9662" s="238"/>
    </row>
    <row r="9663" spans="8:8" x14ac:dyDescent="0.2">
      <c r="H9663" s="238"/>
    </row>
    <row r="9664" spans="8:8" x14ac:dyDescent="0.2">
      <c r="H9664" s="238"/>
    </row>
    <row r="9665" spans="8:8" x14ac:dyDescent="0.2">
      <c r="H9665" s="238"/>
    </row>
    <row r="9666" spans="8:8" x14ac:dyDescent="0.2">
      <c r="H9666" s="238"/>
    </row>
    <row r="9667" spans="8:8" x14ac:dyDescent="0.2">
      <c r="H9667" s="238"/>
    </row>
    <row r="9668" spans="8:8" x14ac:dyDescent="0.2">
      <c r="H9668" s="238"/>
    </row>
    <row r="9669" spans="8:8" x14ac:dyDescent="0.2">
      <c r="H9669" s="238"/>
    </row>
    <row r="9670" spans="8:8" x14ac:dyDescent="0.2">
      <c r="H9670" s="238"/>
    </row>
    <row r="9671" spans="8:8" x14ac:dyDescent="0.2">
      <c r="H9671" s="238"/>
    </row>
    <row r="9672" spans="8:8" x14ac:dyDescent="0.2">
      <c r="H9672" s="238"/>
    </row>
    <row r="9673" spans="8:8" x14ac:dyDescent="0.2">
      <c r="H9673" s="238"/>
    </row>
    <row r="9674" spans="8:8" x14ac:dyDescent="0.2">
      <c r="H9674" s="238"/>
    </row>
    <row r="9675" spans="8:8" x14ac:dyDescent="0.2">
      <c r="H9675" s="238"/>
    </row>
    <row r="9676" spans="8:8" x14ac:dyDescent="0.2">
      <c r="H9676" s="238"/>
    </row>
    <row r="9677" spans="8:8" x14ac:dyDescent="0.2">
      <c r="H9677" s="238"/>
    </row>
    <row r="9678" spans="8:8" x14ac:dyDescent="0.2">
      <c r="H9678" s="238"/>
    </row>
    <row r="9679" spans="8:8" x14ac:dyDescent="0.2">
      <c r="H9679" s="238"/>
    </row>
    <row r="9680" spans="8:8" x14ac:dyDescent="0.2">
      <c r="H9680" s="238"/>
    </row>
    <row r="9681" spans="8:8" x14ac:dyDescent="0.2">
      <c r="H9681" s="238"/>
    </row>
    <row r="9682" spans="8:8" x14ac:dyDescent="0.2">
      <c r="H9682" s="238"/>
    </row>
    <row r="9683" spans="8:8" x14ac:dyDescent="0.2">
      <c r="H9683" s="238"/>
    </row>
    <row r="9684" spans="8:8" x14ac:dyDescent="0.2">
      <c r="H9684" s="238"/>
    </row>
    <row r="9685" spans="8:8" x14ac:dyDescent="0.2">
      <c r="H9685" s="238"/>
    </row>
    <row r="9686" spans="8:8" x14ac:dyDescent="0.2">
      <c r="H9686" s="238"/>
    </row>
    <row r="9687" spans="8:8" x14ac:dyDescent="0.2">
      <c r="H9687" s="238"/>
    </row>
    <row r="9688" spans="8:8" x14ac:dyDescent="0.2">
      <c r="H9688" s="238"/>
    </row>
    <row r="9689" spans="8:8" x14ac:dyDescent="0.2">
      <c r="H9689" s="238"/>
    </row>
    <row r="9690" spans="8:8" x14ac:dyDescent="0.2">
      <c r="H9690" s="238"/>
    </row>
    <row r="9691" spans="8:8" x14ac:dyDescent="0.2">
      <c r="H9691" s="238"/>
    </row>
    <row r="9692" spans="8:8" x14ac:dyDescent="0.2">
      <c r="H9692" s="238"/>
    </row>
    <row r="9693" spans="8:8" x14ac:dyDescent="0.2">
      <c r="H9693" s="238"/>
    </row>
    <row r="9694" spans="8:8" x14ac:dyDescent="0.2">
      <c r="H9694" s="238"/>
    </row>
    <row r="9695" spans="8:8" x14ac:dyDescent="0.2">
      <c r="H9695" s="238"/>
    </row>
    <row r="9696" spans="8:8" x14ac:dyDescent="0.2">
      <c r="H9696" s="238"/>
    </row>
    <row r="9697" spans="8:8" x14ac:dyDescent="0.2">
      <c r="H9697" s="238"/>
    </row>
    <row r="9698" spans="8:8" x14ac:dyDescent="0.2">
      <c r="H9698" s="238"/>
    </row>
    <row r="9699" spans="8:8" x14ac:dyDescent="0.2">
      <c r="H9699" s="238"/>
    </row>
    <row r="9700" spans="8:8" x14ac:dyDescent="0.2">
      <c r="H9700" s="238"/>
    </row>
    <row r="9701" spans="8:8" x14ac:dyDescent="0.2">
      <c r="H9701" s="238"/>
    </row>
    <row r="9702" spans="8:8" x14ac:dyDescent="0.2">
      <c r="H9702" s="238"/>
    </row>
    <row r="9703" spans="8:8" x14ac:dyDescent="0.2">
      <c r="H9703" s="238"/>
    </row>
    <row r="9704" spans="8:8" x14ac:dyDescent="0.2">
      <c r="H9704" s="238"/>
    </row>
    <row r="9705" spans="8:8" x14ac:dyDescent="0.2">
      <c r="H9705" s="238"/>
    </row>
    <row r="9706" spans="8:8" x14ac:dyDescent="0.2">
      <c r="H9706" s="238"/>
    </row>
    <row r="9707" spans="8:8" x14ac:dyDescent="0.2">
      <c r="H9707" s="238"/>
    </row>
    <row r="9708" spans="8:8" x14ac:dyDescent="0.2">
      <c r="H9708" s="238"/>
    </row>
    <row r="9709" spans="8:8" x14ac:dyDescent="0.2">
      <c r="H9709" s="238"/>
    </row>
    <row r="9710" spans="8:8" x14ac:dyDescent="0.2">
      <c r="H9710" s="238"/>
    </row>
    <row r="9711" spans="8:8" x14ac:dyDescent="0.2">
      <c r="H9711" s="238"/>
    </row>
    <row r="9712" spans="8:8" x14ac:dyDescent="0.2">
      <c r="H9712" s="238"/>
    </row>
    <row r="9713" spans="8:8" x14ac:dyDescent="0.2">
      <c r="H9713" s="238"/>
    </row>
    <row r="9714" spans="8:8" x14ac:dyDescent="0.2">
      <c r="H9714" s="238"/>
    </row>
    <row r="9715" spans="8:8" x14ac:dyDescent="0.2">
      <c r="H9715" s="238"/>
    </row>
    <row r="9716" spans="8:8" x14ac:dyDescent="0.2">
      <c r="H9716" s="238"/>
    </row>
    <row r="9717" spans="8:8" x14ac:dyDescent="0.2">
      <c r="H9717" s="238"/>
    </row>
    <row r="9718" spans="8:8" x14ac:dyDescent="0.2">
      <c r="H9718" s="238"/>
    </row>
    <row r="9719" spans="8:8" x14ac:dyDescent="0.2">
      <c r="H9719" s="238"/>
    </row>
    <row r="9720" spans="8:8" x14ac:dyDescent="0.2">
      <c r="H9720" s="238"/>
    </row>
    <row r="9721" spans="8:8" x14ac:dyDescent="0.2">
      <c r="H9721" s="238"/>
    </row>
    <row r="9722" spans="8:8" x14ac:dyDescent="0.2">
      <c r="H9722" s="238"/>
    </row>
    <row r="9723" spans="8:8" x14ac:dyDescent="0.2">
      <c r="H9723" s="238"/>
    </row>
    <row r="9724" spans="8:8" x14ac:dyDescent="0.2">
      <c r="H9724" s="238"/>
    </row>
    <row r="9725" spans="8:8" x14ac:dyDescent="0.2">
      <c r="H9725" s="238"/>
    </row>
    <row r="9726" spans="8:8" x14ac:dyDescent="0.2">
      <c r="H9726" s="238"/>
    </row>
    <row r="9727" spans="8:8" x14ac:dyDescent="0.2">
      <c r="H9727" s="238"/>
    </row>
    <row r="9728" spans="8:8" x14ac:dyDescent="0.2">
      <c r="H9728" s="238"/>
    </row>
    <row r="9729" spans="8:8" x14ac:dyDescent="0.2">
      <c r="H9729" s="238"/>
    </row>
    <row r="9730" spans="8:8" x14ac:dyDescent="0.2">
      <c r="H9730" s="238"/>
    </row>
    <row r="9731" spans="8:8" x14ac:dyDescent="0.2">
      <c r="H9731" s="238"/>
    </row>
    <row r="9732" spans="8:8" x14ac:dyDescent="0.2">
      <c r="H9732" s="238"/>
    </row>
    <row r="9733" spans="8:8" x14ac:dyDescent="0.2">
      <c r="H9733" s="238"/>
    </row>
    <row r="9734" spans="8:8" x14ac:dyDescent="0.2">
      <c r="H9734" s="238"/>
    </row>
    <row r="9735" spans="8:8" x14ac:dyDescent="0.2">
      <c r="H9735" s="238"/>
    </row>
    <row r="9736" spans="8:8" x14ac:dyDescent="0.2">
      <c r="H9736" s="238"/>
    </row>
    <row r="9737" spans="8:8" x14ac:dyDescent="0.2">
      <c r="H9737" s="238"/>
    </row>
    <row r="9738" spans="8:8" x14ac:dyDescent="0.2">
      <c r="H9738" s="238"/>
    </row>
    <row r="9739" spans="8:8" x14ac:dyDescent="0.2">
      <c r="H9739" s="238"/>
    </row>
    <row r="9740" spans="8:8" x14ac:dyDescent="0.2">
      <c r="H9740" s="238"/>
    </row>
    <row r="9741" spans="8:8" x14ac:dyDescent="0.2">
      <c r="H9741" s="238"/>
    </row>
    <row r="9742" spans="8:8" x14ac:dyDescent="0.2">
      <c r="H9742" s="238"/>
    </row>
    <row r="9743" spans="8:8" x14ac:dyDescent="0.2">
      <c r="H9743" s="238"/>
    </row>
    <row r="9744" spans="8:8" x14ac:dyDescent="0.2">
      <c r="H9744" s="238"/>
    </row>
    <row r="9745" spans="8:8" x14ac:dyDescent="0.2">
      <c r="H9745" s="238"/>
    </row>
    <row r="9746" spans="8:8" x14ac:dyDescent="0.2">
      <c r="H9746" s="238"/>
    </row>
    <row r="9747" spans="8:8" x14ac:dyDescent="0.2">
      <c r="H9747" s="238"/>
    </row>
    <row r="9748" spans="8:8" x14ac:dyDescent="0.2">
      <c r="H9748" s="238"/>
    </row>
    <row r="9749" spans="8:8" x14ac:dyDescent="0.2">
      <c r="H9749" s="238"/>
    </row>
    <row r="9750" spans="8:8" x14ac:dyDescent="0.2">
      <c r="H9750" s="238"/>
    </row>
    <row r="9751" spans="8:8" x14ac:dyDescent="0.2">
      <c r="H9751" s="238"/>
    </row>
    <row r="9752" spans="8:8" x14ac:dyDescent="0.2">
      <c r="H9752" s="238"/>
    </row>
    <row r="9753" spans="8:8" x14ac:dyDescent="0.2">
      <c r="H9753" s="238"/>
    </row>
    <row r="9754" spans="8:8" x14ac:dyDescent="0.2">
      <c r="H9754" s="238"/>
    </row>
    <row r="9755" spans="8:8" x14ac:dyDescent="0.2">
      <c r="H9755" s="238"/>
    </row>
    <row r="9756" spans="8:8" x14ac:dyDescent="0.2">
      <c r="H9756" s="238"/>
    </row>
    <row r="9757" spans="8:8" x14ac:dyDescent="0.2">
      <c r="H9757" s="238"/>
    </row>
    <row r="9758" spans="8:8" x14ac:dyDescent="0.2">
      <c r="H9758" s="238"/>
    </row>
    <row r="9759" spans="8:8" x14ac:dyDescent="0.2">
      <c r="H9759" s="238"/>
    </row>
    <row r="9760" spans="8:8" x14ac:dyDescent="0.2">
      <c r="H9760" s="238"/>
    </row>
    <row r="9761" spans="8:8" x14ac:dyDescent="0.2">
      <c r="H9761" s="238"/>
    </row>
    <row r="9762" spans="8:8" x14ac:dyDescent="0.2">
      <c r="H9762" s="238"/>
    </row>
    <row r="9763" spans="8:8" x14ac:dyDescent="0.2">
      <c r="H9763" s="238"/>
    </row>
    <row r="9764" spans="8:8" x14ac:dyDescent="0.2">
      <c r="H9764" s="238"/>
    </row>
    <row r="9765" spans="8:8" x14ac:dyDescent="0.2">
      <c r="H9765" s="238"/>
    </row>
    <row r="9766" spans="8:8" x14ac:dyDescent="0.2">
      <c r="H9766" s="238"/>
    </row>
    <row r="9767" spans="8:8" x14ac:dyDescent="0.2">
      <c r="H9767" s="238"/>
    </row>
    <row r="9768" spans="8:8" x14ac:dyDescent="0.2">
      <c r="H9768" s="238"/>
    </row>
    <row r="9769" spans="8:8" x14ac:dyDescent="0.2">
      <c r="H9769" s="238"/>
    </row>
    <row r="9770" spans="8:8" x14ac:dyDescent="0.2">
      <c r="H9770" s="238"/>
    </row>
    <row r="9771" spans="8:8" x14ac:dyDescent="0.2">
      <c r="H9771" s="238"/>
    </row>
    <row r="9772" spans="8:8" x14ac:dyDescent="0.2">
      <c r="H9772" s="238"/>
    </row>
    <row r="9773" spans="8:8" x14ac:dyDescent="0.2">
      <c r="H9773" s="238"/>
    </row>
    <row r="9774" spans="8:8" x14ac:dyDescent="0.2">
      <c r="H9774" s="238"/>
    </row>
    <row r="9775" spans="8:8" x14ac:dyDescent="0.2">
      <c r="H9775" s="238"/>
    </row>
    <row r="9776" spans="8:8" x14ac:dyDescent="0.2">
      <c r="H9776" s="238"/>
    </row>
    <row r="9777" spans="8:8" x14ac:dyDescent="0.2">
      <c r="H9777" s="238"/>
    </row>
    <row r="9778" spans="8:8" x14ac:dyDescent="0.2">
      <c r="H9778" s="238"/>
    </row>
    <row r="9779" spans="8:8" x14ac:dyDescent="0.2">
      <c r="H9779" s="238"/>
    </row>
    <row r="9780" spans="8:8" x14ac:dyDescent="0.2">
      <c r="H9780" s="238"/>
    </row>
    <row r="9781" spans="8:8" x14ac:dyDescent="0.2">
      <c r="H9781" s="238"/>
    </row>
    <row r="9782" spans="8:8" x14ac:dyDescent="0.2">
      <c r="H9782" s="238"/>
    </row>
    <row r="9783" spans="8:8" x14ac:dyDescent="0.2">
      <c r="H9783" s="238"/>
    </row>
    <row r="9784" spans="8:8" x14ac:dyDescent="0.2">
      <c r="H9784" s="238"/>
    </row>
    <row r="9785" spans="8:8" x14ac:dyDescent="0.2">
      <c r="H9785" s="238"/>
    </row>
    <row r="9786" spans="8:8" x14ac:dyDescent="0.2">
      <c r="H9786" s="238"/>
    </row>
    <row r="9787" spans="8:8" x14ac:dyDescent="0.2">
      <c r="H9787" s="238"/>
    </row>
    <row r="9788" spans="8:8" x14ac:dyDescent="0.2">
      <c r="H9788" s="238"/>
    </row>
    <row r="9789" spans="8:8" x14ac:dyDescent="0.2">
      <c r="H9789" s="238"/>
    </row>
    <row r="9790" spans="8:8" x14ac:dyDescent="0.2">
      <c r="H9790" s="238"/>
    </row>
    <row r="9791" spans="8:8" x14ac:dyDescent="0.2">
      <c r="H9791" s="238"/>
    </row>
    <row r="9792" spans="8:8" x14ac:dyDescent="0.2">
      <c r="H9792" s="238"/>
    </row>
    <row r="9793" spans="8:8" x14ac:dyDescent="0.2">
      <c r="H9793" s="238"/>
    </row>
    <row r="9794" spans="8:8" x14ac:dyDescent="0.2">
      <c r="H9794" s="238"/>
    </row>
    <row r="9795" spans="8:8" x14ac:dyDescent="0.2">
      <c r="H9795" s="238"/>
    </row>
    <row r="9796" spans="8:8" x14ac:dyDescent="0.2">
      <c r="H9796" s="238"/>
    </row>
    <row r="9797" spans="8:8" x14ac:dyDescent="0.2">
      <c r="H9797" s="238"/>
    </row>
    <row r="9798" spans="8:8" x14ac:dyDescent="0.2">
      <c r="H9798" s="238"/>
    </row>
    <row r="9799" spans="8:8" x14ac:dyDescent="0.2">
      <c r="H9799" s="238"/>
    </row>
    <row r="9800" spans="8:8" x14ac:dyDescent="0.2">
      <c r="H9800" s="238"/>
    </row>
    <row r="9801" spans="8:8" x14ac:dyDescent="0.2">
      <c r="H9801" s="238"/>
    </row>
    <row r="9802" spans="8:8" x14ac:dyDescent="0.2">
      <c r="H9802" s="238"/>
    </row>
    <row r="9803" spans="8:8" x14ac:dyDescent="0.2">
      <c r="H9803" s="238"/>
    </row>
    <row r="9804" spans="8:8" x14ac:dyDescent="0.2">
      <c r="H9804" s="238"/>
    </row>
    <row r="9805" spans="8:8" x14ac:dyDescent="0.2">
      <c r="H9805" s="238"/>
    </row>
    <row r="9806" spans="8:8" x14ac:dyDescent="0.2">
      <c r="H9806" s="238"/>
    </row>
    <row r="9807" spans="8:8" x14ac:dyDescent="0.2">
      <c r="H9807" s="238"/>
    </row>
    <row r="9808" spans="8:8" x14ac:dyDescent="0.2">
      <c r="H9808" s="238"/>
    </row>
    <row r="9809" spans="8:8" x14ac:dyDescent="0.2">
      <c r="H9809" s="238"/>
    </row>
    <row r="9810" spans="8:8" x14ac:dyDescent="0.2">
      <c r="H9810" s="238"/>
    </row>
    <row r="9811" spans="8:8" x14ac:dyDescent="0.2">
      <c r="H9811" s="238"/>
    </row>
    <row r="9812" spans="8:8" x14ac:dyDescent="0.2">
      <c r="H9812" s="238"/>
    </row>
    <row r="9813" spans="8:8" x14ac:dyDescent="0.2">
      <c r="H9813" s="238"/>
    </row>
    <row r="9814" spans="8:8" x14ac:dyDescent="0.2">
      <c r="H9814" s="238"/>
    </row>
    <row r="9815" spans="8:8" x14ac:dyDescent="0.2">
      <c r="H9815" s="238"/>
    </row>
    <row r="9816" spans="8:8" x14ac:dyDescent="0.2">
      <c r="H9816" s="238"/>
    </row>
    <row r="9817" spans="8:8" x14ac:dyDescent="0.2">
      <c r="H9817" s="238"/>
    </row>
    <row r="9818" spans="8:8" x14ac:dyDescent="0.2">
      <c r="H9818" s="238"/>
    </row>
    <row r="9819" spans="8:8" x14ac:dyDescent="0.2">
      <c r="H9819" s="238"/>
    </row>
    <row r="9820" spans="8:8" x14ac:dyDescent="0.2">
      <c r="H9820" s="238"/>
    </row>
    <row r="9821" spans="8:8" x14ac:dyDescent="0.2">
      <c r="H9821" s="238"/>
    </row>
    <row r="9822" spans="8:8" x14ac:dyDescent="0.2">
      <c r="H9822" s="238"/>
    </row>
    <row r="9823" spans="8:8" x14ac:dyDescent="0.2">
      <c r="H9823" s="238"/>
    </row>
    <row r="9824" spans="8:8" x14ac:dyDescent="0.2">
      <c r="H9824" s="238"/>
    </row>
    <row r="9825" spans="8:8" x14ac:dyDescent="0.2">
      <c r="H9825" s="238"/>
    </row>
    <row r="9826" spans="8:8" x14ac:dyDescent="0.2">
      <c r="H9826" s="238"/>
    </row>
    <row r="9827" spans="8:8" x14ac:dyDescent="0.2">
      <c r="H9827" s="238"/>
    </row>
    <row r="9828" spans="8:8" x14ac:dyDescent="0.2">
      <c r="H9828" s="238"/>
    </row>
    <row r="9829" spans="8:8" x14ac:dyDescent="0.2">
      <c r="H9829" s="238"/>
    </row>
    <row r="9830" spans="8:8" x14ac:dyDescent="0.2">
      <c r="H9830" s="238"/>
    </row>
    <row r="9831" spans="8:8" x14ac:dyDescent="0.2">
      <c r="H9831" s="238"/>
    </row>
    <row r="9832" spans="8:8" x14ac:dyDescent="0.2">
      <c r="H9832" s="238"/>
    </row>
    <row r="9833" spans="8:8" x14ac:dyDescent="0.2">
      <c r="H9833" s="238"/>
    </row>
    <row r="9834" spans="8:8" x14ac:dyDescent="0.2">
      <c r="H9834" s="238"/>
    </row>
    <row r="9835" spans="8:8" x14ac:dyDescent="0.2">
      <c r="H9835" s="238"/>
    </row>
    <row r="9836" spans="8:8" x14ac:dyDescent="0.2">
      <c r="H9836" s="238"/>
    </row>
    <row r="9837" spans="8:8" x14ac:dyDescent="0.2">
      <c r="H9837" s="238"/>
    </row>
    <row r="9838" spans="8:8" x14ac:dyDescent="0.2">
      <c r="H9838" s="238"/>
    </row>
    <row r="9839" spans="8:8" x14ac:dyDescent="0.2">
      <c r="H9839" s="238"/>
    </row>
    <row r="9840" spans="8:8" x14ac:dyDescent="0.2">
      <c r="H9840" s="238"/>
    </row>
    <row r="9841" spans="8:8" x14ac:dyDescent="0.2">
      <c r="H9841" s="238"/>
    </row>
    <row r="9842" spans="8:8" x14ac:dyDescent="0.2">
      <c r="H9842" s="238"/>
    </row>
    <row r="9843" spans="8:8" x14ac:dyDescent="0.2">
      <c r="H9843" s="238"/>
    </row>
    <row r="9844" spans="8:8" x14ac:dyDescent="0.2">
      <c r="H9844" s="238"/>
    </row>
    <row r="9845" spans="8:8" x14ac:dyDescent="0.2">
      <c r="H9845" s="238"/>
    </row>
    <row r="9846" spans="8:8" x14ac:dyDescent="0.2">
      <c r="H9846" s="238"/>
    </row>
    <row r="9847" spans="8:8" x14ac:dyDescent="0.2">
      <c r="H9847" s="238"/>
    </row>
    <row r="9848" spans="8:8" x14ac:dyDescent="0.2">
      <c r="H9848" s="238"/>
    </row>
    <row r="9849" spans="8:8" x14ac:dyDescent="0.2">
      <c r="H9849" s="238"/>
    </row>
    <row r="9850" spans="8:8" x14ac:dyDescent="0.2">
      <c r="H9850" s="238"/>
    </row>
    <row r="9851" spans="8:8" x14ac:dyDescent="0.2">
      <c r="H9851" s="238"/>
    </row>
    <row r="9852" spans="8:8" x14ac:dyDescent="0.2">
      <c r="H9852" s="238"/>
    </row>
    <row r="9853" spans="8:8" x14ac:dyDescent="0.2">
      <c r="H9853" s="238"/>
    </row>
    <row r="9854" spans="8:8" x14ac:dyDescent="0.2">
      <c r="H9854" s="238"/>
    </row>
    <row r="9855" spans="8:8" x14ac:dyDescent="0.2">
      <c r="H9855" s="238"/>
    </row>
    <row r="9856" spans="8:8" x14ac:dyDescent="0.2">
      <c r="H9856" s="238"/>
    </row>
    <row r="9857" spans="8:8" x14ac:dyDescent="0.2">
      <c r="H9857" s="238"/>
    </row>
    <row r="9858" spans="8:8" x14ac:dyDescent="0.2">
      <c r="H9858" s="238"/>
    </row>
    <row r="9859" spans="8:8" x14ac:dyDescent="0.2">
      <c r="H9859" s="238"/>
    </row>
    <row r="9860" spans="8:8" x14ac:dyDescent="0.2">
      <c r="H9860" s="238"/>
    </row>
    <row r="9861" spans="8:8" x14ac:dyDescent="0.2">
      <c r="H9861" s="238"/>
    </row>
    <row r="9862" spans="8:8" x14ac:dyDescent="0.2">
      <c r="H9862" s="238"/>
    </row>
    <row r="9863" spans="8:8" x14ac:dyDescent="0.2">
      <c r="H9863" s="238"/>
    </row>
    <row r="9864" spans="8:8" x14ac:dyDescent="0.2">
      <c r="H9864" s="238"/>
    </row>
    <row r="9865" spans="8:8" x14ac:dyDescent="0.2">
      <c r="H9865" s="238"/>
    </row>
    <row r="9866" spans="8:8" x14ac:dyDescent="0.2">
      <c r="H9866" s="238"/>
    </row>
    <row r="9867" spans="8:8" x14ac:dyDescent="0.2">
      <c r="H9867" s="238"/>
    </row>
    <row r="9868" spans="8:8" x14ac:dyDescent="0.2">
      <c r="H9868" s="238"/>
    </row>
    <row r="9869" spans="8:8" x14ac:dyDescent="0.2">
      <c r="H9869" s="238"/>
    </row>
    <row r="9870" spans="8:8" x14ac:dyDescent="0.2">
      <c r="H9870" s="238"/>
    </row>
    <row r="9871" spans="8:8" x14ac:dyDescent="0.2">
      <c r="H9871" s="238"/>
    </row>
    <row r="9872" spans="8:8" x14ac:dyDescent="0.2">
      <c r="H9872" s="238"/>
    </row>
    <row r="9873" spans="8:8" x14ac:dyDescent="0.2">
      <c r="H9873" s="238"/>
    </row>
    <row r="9874" spans="8:8" x14ac:dyDescent="0.2">
      <c r="H9874" s="238"/>
    </row>
    <row r="9875" spans="8:8" x14ac:dyDescent="0.2">
      <c r="H9875" s="238"/>
    </row>
    <row r="9876" spans="8:8" x14ac:dyDescent="0.2">
      <c r="H9876" s="238"/>
    </row>
    <row r="9877" spans="8:8" x14ac:dyDescent="0.2">
      <c r="H9877" s="238"/>
    </row>
    <row r="9878" spans="8:8" x14ac:dyDescent="0.2">
      <c r="H9878" s="238"/>
    </row>
    <row r="9879" spans="8:8" x14ac:dyDescent="0.2">
      <c r="H9879" s="238"/>
    </row>
    <row r="9880" spans="8:8" x14ac:dyDescent="0.2">
      <c r="H9880" s="238"/>
    </row>
    <row r="9881" spans="8:8" x14ac:dyDescent="0.2">
      <c r="H9881" s="238"/>
    </row>
    <row r="9882" spans="8:8" x14ac:dyDescent="0.2">
      <c r="H9882" s="238"/>
    </row>
    <row r="9883" spans="8:8" x14ac:dyDescent="0.2">
      <c r="H9883" s="238"/>
    </row>
    <row r="9884" spans="8:8" x14ac:dyDescent="0.2">
      <c r="H9884" s="238"/>
    </row>
    <row r="9885" spans="8:8" x14ac:dyDescent="0.2">
      <c r="H9885" s="238"/>
    </row>
    <row r="9886" spans="8:8" x14ac:dyDescent="0.2">
      <c r="H9886" s="238"/>
    </row>
    <row r="9887" spans="8:8" x14ac:dyDescent="0.2">
      <c r="H9887" s="238"/>
    </row>
    <row r="9888" spans="8:8" x14ac:dyDescent="0.2">
      <c r="H9888" s="238"/>
    </row>
    <row r="9889" spans="8:8" x14ac:dyDescent="0.2">
      <c r="H9889" s="238"/>
    </row>
    <row r="9890" spans="8:8" x14ac:dyDescent="0.2">
      <c r="H9890" s="238"/>
    </row>
    <row r="9891" spans="8:8" x14ac:dyDescent="0.2">
      <c r="H9891" s="238"/>
    </row>
    <row r="9892" spans="8:8" x14ac:dyDescent="0.2">
      <c r="H9892" s="238"/>
    </row>
    <row r="9893" spans="8:8" x14ac:dyDescent="0.2">
      <c r="H9893" s="238"/>
    </row>
    <row r="9894" spans="8:8" x14ac:dyDescent="0.2">
      <c r="H9894" s="238"/>
    </row>
    <row r="9895" spans="8:8" x14ac:dyDescent="0.2">
      <c r="H9895" s="238"/>
    </row>
    <row r="9896" spans="8:8" x14ac:dyDescent="0.2">
      <c r="H9896" s="238"/>
    </row>
    <row r="9897" spans="8:8" x14ac:dyDescent="0.2">
      <c r="H9897" s="238"/>
    </row>
    <row r="9898" spans="8:8" x14ac:dyDescent="0.2">
      <c r="H9898" s="238"/>
    </row>
    <row r="9899" spans="8:8" x14ac:dyDescent="0.2">
      <c r="H9899" s="238"/>
    </row>
    <row r="9900" spans="8:8" x14ac:dyDescent="0.2">
      <c r="H9900" s="238"/>
    </row>
    <row r="9901" spans="8:8" x14ac:dyDescent="0.2">
      <c r="H9901" s="238"/>
    </row>
    <row r="9902" spans="8:8" x14ac:dyDescent="0.2">
      <c r="H9902" s="238"/>
    </row>
    <row r="9903" spans="8:8" x14ac:dyDescent="0.2">
      <c r="H9903" s="238"/>
    </row>
    <row r="9904" spans="8:8" x14ac:dyDescent="0.2">
      <c r="H9904" s="238"/>
    </row>
    <row r="9905" spans="8:8" x14ac:dyDescent="0.2">
      <c r="H9905" s="238"/>
    </row>
    <row r="9906" spans="8:8" x14ac:dyDescent="0.2">
      <c r="H9906" s="238"/>
    </row>
    <row r="9907" spans="8:8" x14ac:dyDescent="0.2">
      <c r="H9907" s="238"/>
    </row>
    <row r="9908" spans="8:8" x14ac:dyDescent="0.2">
      <c r="H9908" s="238"/>
    </row>
    <row r="9909" spans="8:8" x14ac:dyDescent="0.2">
      <c r="H9909" s="238"/>
    </row>
    <row r="9910" spans="8:8" x14ac:dyDescent="0.2">
      <c r="H9910" s="238"/>
    </row>
    <row r="9911" spans="8:8" x14ac:dyDescent="0.2">
      <c r="H9911" s="238"/>
    </row>
    <row r="9912" spans="8:8" x14ac:dyDescent="0.2">
      <c r="H9912" s="238"/>
    </row>
    <row r="9913" spans="8:8" x14ac:dyDescent="0.2">
      <c r="H9913" s="238"/>
    </row>
    <row r="9914" spans="8:8" x14ac:dyDescent="0.2">
      <c r="H9914" s="238"/>
    </row>
    <row r="9915" spans="8:8" x14ac:dyDescent="0.2">
      <c r="H9915" s="238"/>
    </row>
    <row r="9916" spans="8:8" x14ac:dyDescent="0.2">
      <c r="H9916" s="238"/>
    </row>
    <row r="9917" spans="8:8" x14ac:dyDescent="0.2">
      <c r="H9917" s="238"/>
    </row>
    <row r="9918" spans="8:8" x14ac:dyDescent="0.2">
      <c r="H9918" s="238"/>
    </row>
    <row r="9919" spans="8:8" x14ac:dyDescent="0.2">
      <c r="H9919" s="238"/>
    </row>
    <row r="9920" spans="8:8" x14ac:dyDescent="0.2">
      <c r="H9920" s="238"/>
    </row>
    <row r="9921" spans="8:8" x14ac:dyDescent="0.2">
      <c r="H9921" s="238"/>
    </row>
    <row r="9922" spans="8:8" x14ac:dyDescent="0.2">
      <c r="H9922" s="238"/>
    </row>
    <row r="9923" spans="8:8" x14ac:dyDescent="0.2">
      <c r="H9923" s="238"/>
    </row>
    <row r="9924" spans="8:8" x14ac:dyDescent="0.2">
      <c r="H9924" s="238"/>
    </row>
    <row r="9925" spans="8:8" x14ac:dyDescent="0.2">
      <c r="H9925" s="238"/>
    </row>
    <row r="9926" spans="8:8" x14ac:dyDescent="0.2">
      <c r="H9926" s="238"/>
    </row>
    <row r="9927" spans="8:8" x14ac:dyDescent="0.2">
      <c r="H9927" s="238"/>
    </row>
    <row r="9928" spans="8:8" x14ac:dyDescent="0.2">
      <c r="H9928" s="238"/>
    </row>
    <row r="9929" spans="8:8" x14ac:dyDescent="0.2">
      <c r="H9929" s="238"/>
    </row>
    <row r="9930" spans="8:8" x14ac:dyDescent="0.2">
      <c r="H9930" s="238"/>
    </row>
    <row r="9931" spans="8:8" x14ac:dyDescent="0.2">
      <c r="H9931" s="238"/>
    </row>
    <row r="9932" spans="8:8" x14ac:dyDescent="0.2">
      <c r="H9932" s="238"/>
    </row>
    <row r="9933" spans="8:8" x14ac:dyDescent="0.2">
      <c r="H9933" s="238"/>
    </row>
    <row r="9934" spans="8:8" x14ac:dyDescent="0.2">
      <c r="H9934" s="238"/>
    </row>
    <row r="9935" spans="8:8" x14ac:dyDescent="0.2">
      <c r="H9935" s="238"/>
    </row>
    <row r="9936" spans="8:8" x14ac:dyDescent="0.2">
      <c r="H9936" s="238"/>
    </row>
    <row r="9937" spans="8:8" x14ac:dyDescent="0.2">
      <c r="H9937" s="238"/>
    </row>
    <row r="9938" spans="8:8" x14ac:dyDescent="0.2">
      <c r="H9938" s="238"/>
    </row>
    <row r="9939" spans="8:8" x14ac:dyDescent="0.2">
      <c r="H9939" s="238"/>
    </row>
    <row r="9940" spans="8:8" x14ac:dyDescent="0.2">
      <c r="H9940" s="238"/>
    </row>
    <row r="9941" spans="8:8" x14ac:dyDescent="0.2">
      <c r="H9941" s="238"/>
    </row>
    <row r="9942" spans="8:8" x14ac:dyDescent="0.2">
      <c r="H9942" s="238"/>
    </row>
    <row r="9943" spans="8:8" x14ac:dyDescent="0.2">
      <c r="H9943" s="238"/>
    </row>
    <row r="9944" spans="8:8" x14ac:dyDescent="0.2">
      <c r="H9944" s="238"/>
    </row>
    <row r="9945" spans="8:8" x14ac:dyDescent="0.2">
      <c r="H9945" s="238"/>
    </row>
    <row r="9946" spans="8:8" x14ac:dyDescent="0.2">
      <c r="H9946" s="238"/>
    </row>
    <row r="9947" spans="8:8" x14ac:dyDescent="0.2">
      <c r="H9947" s="238"/>
    </row>
    <row r="9948" spans="8:8" x14ac:dyDescent="0.2">
      <c r="H9948" s="238"/>
    </row>
    <row r="9949" spans="8:8" x14ac:dyDescent="0.2">
      <c r="H9949" s="238"/>
    </row>
    <row r="9950" spans="8:8" x14ac:dyDescent="0.2">
      <c r="H9950" s="238"/>
    </row>
    <row r="9951" spans="8:8" x14ac:dyDescent="0.2">
      <c r="H9951" s="238"/>
    </row>
    <row r="9952" spans="8:8" x14ac:dyDescent="0.2">
      <c r="H9952" s="238"/>
    </row>
    <row r="9953" spans="8:8" x14ac:dyDescent="0.2">
      <c r="H9953" s="238"/>
    </row>
    <row r="9954" spans="8:8" x14ac:dyDescent="0.2">
      <c r="H9954" s="238"/>
    </row>
    <row r="9955" spans="8:8" x14ac:dyDescent="0.2">
      <c r="H9955" s="238"/>
    </row>
    <row r="9956" spans="8:8" x14ac:dyDescent="0.2">
      <c r="H9956" s="238"/>
    </row>
    <row r="9957" spans="8:8" x14ac:dyDescent="0.2">
      <c r="H9957" s="238"/>
    </row>
    <row r="9958" spans="8:8" x14ac:dyDescent="0.2">
      <c r="H9958" s="238"/>
    </row>
    <row r="9959" spans="8:8" x14ac:dyDescent="0.2">
      <c r="H9959" s="238"/>
    </row>
    <row r="9960" spans="8:8" x14ac:dyDescent="0.2">
      <c r="H9960" s="238"/>
    </row>
    <row r="9961" spans="8:8" x14ac:dyDescent="0.2">
      <c r="H9961" s="238"/>
    </row>
    <row r="9962" spans="8:8" x14ac:dyDescent="0.2">
      <c r="H9962" s="238"/>
    </row>
    <row r="9963" spans="8:8" x14ac:dyDescent="0.2">
      <c r="H9963" s="238"/>
    </row>
    <row r="9964" spans="8:8" x14ac:dyDescent="0.2">
      <c r="H9964" s="238"/>
    </row>
    <row r="9965" spans="8:8" x14ac:dyDescent="0.2">
      <c r="H9965" s="238"/>
    </row>
    <row r="9966" spans="8:8" x14ac:dyDescent="0.2">
      <c r="H9966" s="238"/>
    </row>
    <row r="9967" spans="8:8" x14ac:dyDescent="0.2">
      <c r="H9967" s="238"/>
    </row>
    <row r="9968" spans="8:8" x14ac:dyDescent="0.2">
      <c r="H9968" s="238"/>
    </row>
    <row r="9969" spans="8:8" x14ac:dyDescent="0.2">
      <c r="H9969" s="238"/>
    </row>
    <row r="9970" spans="8:8" x14ac:dyDescent="0.2">
      <c r="H9970" s="238"/>
    </row>
    <row r="9971" spans="8:8" x14ac:dyDescent="0.2">
      <c r="H9971" s="238"/>
    </row>
    <row r="9972" spans="8:8" x14ac:dyDescent="0.2">
      <c r="H9972" s="238"/>
    </row>
    <row r="9973" spans="8:8" x14ac:dyDescent="0.2">
      <c r="H9973" s="238"/>
    </row>
    <row r="9974" spans="8:8" x14ac:dyDescent="0.2">
      <c r="H9974" s="238"/>
    </row>
    <row r="9975" spans="8:8" x14ac:dyDescent="0.2">
      <c r="H9975" s="238"/>
    </row>
    <row r="9976" spans="8:8" x14ac:dyDescent="0.2">
      <c r="H9976" s="238"/>
    </row>
    <row r="9977" spans="8:8" x14ac:dyDescent="0.2">
      <c r="H9977" s="238"/>
    </row>
    <row r="9978" spans="8:8" x14ac:dyDescent="0.2">
      <c r="H9978" s="238"/>
    </row>
    <row r="9979" spans="8:8" x14ac:dyDescent="0.2">
      <c r="H9979" s="238"/>
    </row>
    <row r="9980" spans="8:8" x14ac:dyDescent="0.2">
      <c r="H9980" s="238"/>
    </row>
    <row r="9981" spans="8:8" x14ac:dyDescent="0.2">
      <c r="H9981" s="238"/>
    </row>
    <row r="9982" spans="8:8" x14ac:dyDescent="0.2">
      <c r="H9982" s="238"/>
    </row>
    <row r="9983" spans="8:8" x14ac:dyDescent="0.2">
      <c r="H9983" s="238"/>
    </row>
    <row r="9984" spans="8:8" x14ac:dyDescent="0.2">
      <c r="H9984" s="238"/>
    </row>
    <row r="9985" spans="8:8" x14ac:dyDescent="0.2">
      <c r="H9985" s="238"/>
    </row>
    <row r="9986" spans="8:8" x14ac:dyDescent="0.2">
      <c r="H9986" s="238"/>
    </row>
    <row r="9987" spans="8:8" x14ac:dyDescent="0.2">
      <c r="H9987" s="238"/>
    </row>
    <row r="9988" spans="8:8" x14ac:dyDescent="0.2">
      <c r="H9988" s="238"/>
    </row>
    <row r="9989" spans="8:8" x14ac:dyDescent="0.2">
      <c r="H9989" s="238"/>
    </row>
    <row r="9990" spans="8:8" x14ac:dyDescent="0.2">
      <c r="H9990" s="238"/>
    </row>
    <row r="9991" spans="8:8" x14ac:dyDescent="0.2">
      <c r="H9991" s="238"/>
    </row>
    <row r="9992" spans="8:8" x14ac:dyDescent="0.2">
      <c r="H9992" s="238"/>
    </row>
    <row r="9993" spans="8:8" x14ac:dyDescent="0.2">
      <c r="H9993" s="238"/>
    </row>
    <row r="9994" spans="8:8" x14ac:dyDescent="0.2">
      <c r="H9994" s="238"/>
    </row>
    <row r="9995" spans="8:8" x14ac:dyDescent="0.2">
      <c r="H9995" s="238"/>
    </row>
    <row r="9996" spans="8:8" x14ac:dyDescent="0.2">
      <c r="H9996" s="238"/>
    </row>
    <row r="9997" spans="8:8" x14ac:dyDescent="0.2">
      <c r="H9997" s="238"/>
    </row>
    <row r="9998" spans="8:8" x14ac:dyDescent="0.2">
      <c r="H9998" s="238"/>
    </row>
    <row r="9999" spans="8:8" x14ac:dyDescent="0.2">
      <c r="H9999" s="238"/>
    </row>
    <row r="10000" spans="8:8" x14ac:dyDescent="0.2">
      <c r="H10000" s="238"/>
    </row>
    <row r="10001" spans="8:8" x14ac:dyDescent="0.2">
      <c r="H10001" s="238"/>
    </row>
    <row r="10002" spans="8:8" x14ac:dyDescent="0.2">
      <c r="H10002" s="238"/>
    </row>
    <row r="10003" spans="8:8" x14ac:dyDescent="0.2">
      <c r="H10003" s="238"/>
    </row>
    <row r="10004" spans="8:8" x14ac:dyDescent="0.2">
      <c r="H10004" s="238"/>
    </row>
    <row r="10005" spans="8:8" x14ac:dyDescent="0.2">
      <c r="H10005" s="238"/>
    </row>
    <row r="10006" spans="8:8" x14ac:dyDescent="0.2">
      <c r="H10006" s="238"/>
    </row>
    <row r="10007" spans="8:8" x14ac:dyDescent="0.2">
      <c r="H10007" s="238"/>
    </row>
    <row r="10008" spans="8:8" x14ac:dyDescent="0.2">
      <c r="H10008" s="238"/>
    </row>
    <row r="10009" spans="8:8" x14ac:dyDescent="0.2">
      <c r="H10009" s="238"/>
    </row>
    <row r="10010" spans="8:8" x14ac:dyDescent="0.2">
      <c r="H10010" s="238"/>
    </row>
    <row r="10011" spans="8:8" x14ac:dyDescent="0.2">
      <c r="H10011" s="238"/>
    </row>
    <row r="10012" spans="8:8" x14ac:dyDescent="0.2">
      <c r="H10012" s="238"/>
    </row>
    <row r="10013" spans="8:8" x14ac:dyDescent="0.2">
      <c r="H10013" s="238"/>
    </row>
    <row r="10014" spans="8:8" x14ac:dyDescent="0.2">
      <c r="H10014" s="238"/>
    </row>
    <row r="10015" spans="8:8" x14ac:dyDescent="0.2">
      <c r="H10015" s="238"/>
    </row>
    <row r="10016" spans="8:8" x14ac:dyDescent="0.2">
      <c r="H10016" s="238"/>
    </row>
    <row r="10017" spans="8:8" x14ac:dyDescent="0.2">
      <c r="H10017" s="238"/>
    </row>
    <row r="10018" spans="8:8" x14ac:dyDescent="0.2">
      <c r="H10018" s="238"/>
    </row>
    <row r="10019" spans="8:8" x14ac:dyDescent="0.2">
      <c r="H10019" s="238"/>
    </row>
    <row r="10020" spans="8:8" x14ac:dyDescent="0.2">
      <c r="H10020" s="238"/>
    </row>
    <row r="10021" spans="8:8" x14ac:dyDescent="0.2">
      <c r="H10021" s="238"/>
    </row>
    <row r="10022" spans="8:8" x14ac:dyDescent="0.2">
      <c r="H10022" s="238"/>
    </row>
    <row r="10023" spans="8:8" x14ac:dyDescent="0.2">
      <c r="H10023" s="238"/>
    </row>
    <row r="10024" spans="8:8" x14ac:dyDescent="0.2">
      <c r="H10024" s="238"/>
    </row>
    <row r="10025" spans="8:8" x14ac:dyDescent="0.2">
      <c r="H10025" s="238"/>
    </row>
    <row r="10026" spans="8:8" x14ac:dyDescent="0.2">
      <c r="H10026" s="238"/>
    </row>
    <row r="10027" spans="8:8" x14ac:dyDescent="0.2">
      <c r="H10027" s="238"/>
    </row>
    <row r="10028" spans="8:8" x14ac:dyDescent="0.2">
      <c r="H10028" s="238"/>
    </row>
    <row r="10029" spans="8:8" x14ac:dyDescent="0.2">
      <c r="H10029" s="238"/>
    </row>
    <row r="10030" spans="8:8" x14ac:dyDescent="0.2">
      <c r="H10030" s="238"/>
    </row>
    <row r="10031" spans="8:8" x14ac:dyDescent="0.2">
      <c r="H10031" s="238"/>
    </row>
    <row r="10032" spans="8:8" x14ac:dyDescent="0.2">
      <c r="H10032" s="238"/>
    </row>
    <row r="10033" spans="8:8" x14ac:dyDescent="0.2">
      <c r="H10033" s="238"/>
    </row>
    <row r="10034" spans="8:8" x14ac:dyDescent="0.2">
      <c r="H10034" s="238"/>
    </row>
    <row r="10035" spans="8:8" x14ac:dyDescent="0.2">
      <c r="H10035" s="238"/>
    </row>
    <row r="10036" spans="8:8" x14ac:dyDescent="0.2">
      <c r="H10036" s="238"/>
    </row>
    <row r="10037" spans="8:8" x14ac:dyDescent="0.2">
      <c r="H10037" s="238"/>
    </row>
    <row r="10038" spans="8:8" x14ac:dyDescent="0.2">
      <c r="H10038" s="238"/>
    </row>
    <row r="10039" spans="8:8" x14ac:dyDescent="0.2">
      <c r="H10039" s="238"/>
    </row>
    <row r="10040" spans="8:8" x14ac:dyDescent="0.2">
      <c r="H10040" s="238"/>
    </row>
    <row r="10041" spans="8:8" x14ac:dyDescent="0.2">
      <c r="H10041" s="238"/>
    </row>
    <row r="10042" spans="8:8" x14ac:dyDescent="0.2">
      <c r="H10042" s="238"/>
    </row>
    <row r="10043" spans="8:8" x14ac:dyDescent="0.2">
      <c r="H10043" s="238"/>
    </row>
    <row r="10044" spans="8:8" x14ac:dyDescent="0.2">
      <c r="H10044" s="238"/>
    </row>
    <row r="10045" spans="8:8" x14ac:dyDescent="0.2">
      <c r="H10045" s="238"/>
    </row>
    <row r="10046" spans="8:8" x14ac:dyDescent="0.2">
      <c r="H10046" s="238"/>
    </row>
    <row r="10047" spans="8:8" x14ac:dyDescent="0.2">
      <c r="H10047" s="238"/>
    </row>
    <row r="10048" spans="8:8" x14ac:dyDescent="0.2">
      <c r="H10048" s="238"/>
    </row>
    <row r="10049" spans="8:8" x14ac:dyDescent="0.2">
      <c r="H10049" s="238"/>
    </row>
    <row r="10050" spans="8:8" x14ac:dyDescent="0.2">
      <c r="H10050" s="238"/>
    </row>
    <row r="10051" spans="8:8" x14ac:dyDescent="0.2">
      <c r="H10051" s="238"/>
    </row>
    <row r="10052" spans="8:8" x14ac:dyDescent="0.2">
      <c r="H10052" s="238"/>
    </row>
    <row r="10053" spans="8:8" x14ac:dyDescent="0.2">
      <c r="H10053" s="238"/>
    </row>
    <row r="10054" spans="8:8" x14ac:dyDescent="0.2">
      <c r="H10054" s="238"/>
    </row>
    <row r="10055" spans="8:8" x14ac:dyDescent="0.2">
      <c r="H10055" s="238"/>
    </row>
    <row r="10056" spans="8:8" x14ac:dyDescent="0.2">
      <c r="H10056" s="238"/>
    </row>
    <row r="10057" spans="8:8" x14ac:dyDescent="0.2">
      <c r="H10057" s="238"/>
    </row>
    <row r="10058" spans="8:8" x14ac:dyDescent="0.2">
      <c r="H10058" s="238"/>
    </row>
    <row r="10059" spans="8:8" x14ac:dyDescent="0.2">
      <c r="H10059" s="238"/>
    </row>
    <row r="10060" spans="8:8" x14ac:dyDescent="0.2">
      <c r="H10060" s="238"/>
    </row>
    <row r="10061" spans="8:8" x14ac:dyDescent="0.2">
      <c r="H10061" s="238"/>
    </row>
    <row r="10062" spans="8:8" x14ac:dyDescent="0.2">
      <c r="H10062" s="238"/>
    </row>
    <row r="10063" spans="8:8" x14ac:dyDescent="0.2">
      <c r="H10063" s="238"/>
    </row>
    <row r="10064" spans="8:8" x14ac:dyDescent="0.2">
      <c r="H10064" s="238"/>
    </row>
    <row r="10065" spans="8:8" x14ac:dyDescent="0.2">
      <c r="H10065" s="238"/>
    </row>
    <row r="10066" spans="8:8" x14ac:dyDescent="0.2">
      <c r="H10066" s="238"/>
    </row>
    <row r="10067" spans="8:8" x14ac:dyDescent="0.2">
      <c r="H10067" s="238"/>
    </row>
    <row r="10068" spans="8:8" x14ac:dyDescent="0.2">
      <c r="H10068" s="238"/>
    </row>
    <row r="10069" spans="8:8" x14ac:dyDescent="0.2">
      <c r="H10069" s="238"/>
    </row>
    <row r="10070" spans="8:8" x14ac:dyDescent="0.2">
      <c r="H10070" s="238"/>
    </row>
    <row r="10071" spans="8:8" x14ac:dyDescent="0.2">
      <c r="H10071" s="238"/>
    </row>
    <row r="10072" spans="8:8" x14ac:dyDescent="0.2">
      <c r="H10072" s="238"/>
    </row>
    <row r="10073" spans="8:8" x14ac:dyDescent="0.2">
      <c r="H10073" s="238"/>
    </row>
    <row r="10074" spans="8:8" x14ac:dyDescent="0.2">
      <c r="H10074" s="238"/>
    </row>
    <row r="10075" spans="8:8" x14ac:dyDescent="0.2">
      <c r="H10075" s="238"/>
    </row>
    <row r="10076" spans="8:8" x14ac:dyDescent="0.2">
      <c r="H10076" s="238"/>
    </row>
    <row r="10077" spans="8:8" x14ac:dyDescent="0.2">
      <c r="H10077" s="238"/>
    </row>
    <row r="10078" spans="8:8" x14ac:dyDescent="0.2">
      <c r="H10078" s="238"/>
    </row>
    <row r="10079" spans="8:8" x14ac:dyDescent="0.2">
      <c r="H10079" s="238"/>
    </row>
    <row r="10080" spans="8:8" x14ac:dyDescent="0.2">
      <c r="H10080" s="238"/>
    </row>
    <row r="10081" spans="8:8" x14ac:dyDescent="0.2">
      <c r="H10081" s="238"/>
    </row>
    <row r="10082" spans="8:8" x14ac:dyDescent="0.2">
      <c r="H10082" s="238"/>
    </row>
    <row r="10083" spans="8:8" x14ac:dyDescent="0.2">
      <c r="H10083" s="238"/>
    </row>
    <row r="10084" spans="8:8" x14ac:dyDescent="0.2">
      <c r="H10084" s="238"/>
    </row>
    <row r="10085" spans="8:8" x14ac:dyDescent="0.2">
      <c r="H10085" s="238"/>
    </row>
    <row r="10086" spans="8:8" x14ac:dyDescent="0.2">
      <c r="H10086" s="238"/>
    </row>
    <row r="10087" spans="8:8" x14ac:dyDescent="0.2">
      <c r="H10087" s="238"/>
    </row>
    <row r="10088" spans="8:8" x14ac:dyDescent="0.2">
      <c r="H10088" s="238"/>
    </row>
    <row r="10089" spans="8:8" x14ac:dyDescent="0.2">
      <c r="H10089" s="238"/>
    </row>
    <row r="10090" spans="8:8" x14ac:dyDescent="0.2">
      <c r="H10090" s="238"/>
    </row>
    <row r="10091" spans="8:8" x14ac:dyDescent="0.2">
      <c r="H10091" s="238"/>
    </row>
    <row r="10092" spans="8:8" x14ac:dyDescent="0.2">
      <c r="H10092" s="238"/>
    </row>
    <row r="10093" spans="8:8" x14ac:dyDescent="0.2">
      <c r="H10093" s="238"/>
    </row>
    <row r="10094" spans="8:8" x14ac:dyDescent="0.2">
      <c r="H10094" s="238"/>
    </row>
    <row r="10095" spans="8:8" x14ac:dyDescent="0.2">
      <c r="H10095" s="238"/>
    </row>
    <row r="10096" spans="8:8" x14ac:dyDescent="0.2">
      <c r="H10096" s="238"/>
    </row>
    <row r="10097" spans="8:8" x14ac:dyDescent="0.2">
      <c r="H10097" s="238"/>
    </row>
    <row r="10098" spans="8:8" x14ac:dyDescent="0.2">
      <c r="H10098" s="238"/>
    </row>
    <row r="10099" spans="8:8" x14ac:dyDescent="0.2">
      <c r="H10099" s="238"/>
    </row>
    <row r="10100" spans="8:8" x14ac:dyDescent="0.2">
      <c r="H10100" s="238"/>
    </row>
    <row r="10101" spans="8:8" x14ac:dyDescent="0.2">
      <c r="H10101" s="238"/>
    </row>
    <row r="10102" spans="8:8" x14ac:dyDescent="0.2">
      <c r="H10102" s="238"/>
    </row>
    <row r="10103" spans="8:8" x14ac:dyDescent="0.2">
      <c r="H10103" s="238"/>
    </row>
    <row r="10104" spans="8:8" x14ac:dyDescent="0.2">
      <c r="H10104" s="238"/>
    </row>
    <row r="10105" spans="8:8" x14ac:dyDescent="0.2">
      <c r="H10105" s="238"/>
    </row>
    <row r="10106" spans="8:8" x14ac:dyDescent="0.2">
      <c r="H10106" s="238"/>
    </row>
    <row r="10107" spans="8:8" x14ac:dyDescent="0.2">
      <c r="H10107" s="238"/>
    </row>
    <row r="10108" spans="8:8" x14ac:dyDescent="0.2">
      <c r="H10108" s="238"/>
    </row>
    <row r="10109" spans="8:8" x14ac:dyDescent="0.2">
      <c r="H10109" s="238"/>
    </row>
    <row r="10110" spans="8:8" x14ac:dyDescent="0.2">
      <c r="H10110" s="238"/>
    </row>
    <row r="10111" spans="8:8" x14ac:dyDescent="0.2">
      <c r="H10111" s="238"/>
    </row>
    <row r="10112" spans="8:8" x14ac:dyDescent="0.2">
      <c r="H10112" s="238"/>
    </row>
    <row r="10113" spans="8:8" x14ac:dyDescent="0.2">
      <c r="H10113" s="238"/>
    </row>
    <row r="10114" spans="8:8" x14ac:dyDescent="0.2">
      <c r="H10114" s="238"/>
    </row>
    <row r="10115" spans="8:8" x14ac:dyDescent="0.2">
      <c r="H10115" s="238"/>
    </row>
    <row r="10116" spans="8:8" x14ac:dyDescent="0.2">
      <c r="H10116" s="238"/>
    </row>
    <row r="10117" spans="8:8" x14ac:dyDescent="0.2">
      <c r="H10117" s="238"/>
    </row>
    <row r="10118" spans="8:8" x14ac:dyDescent="0.2">
      <c r="H10118" s="238"/>
    </row>
    <row r="10119" spans="8:8" x14ac:dyDescent="0.2">
      <c r="H10119" s="238"/>
    </row>
    <row r="10120" spans="8:8" x14ac:dyDescent="0.2">
      <c r="H10120" s="238"/>
    </row>
    <row r="10121" spans="8:8" x14ac:dyDescent="0.2">
      <c r="H10121" s="238"/>
    </row>
    <row r="10122" spans="8:8" x14ac:dyDescent="0.2">
      <c r="H10122" s="238"/>
    </row>
    <row r="10123" spans="8:8" x14ac:dyDescent="0.2">
      <c r="H10123" s="238"/>
    </row>
    <row r="10124" spans="8:8" x14ac:dyDescent="0.2">
      <c r="H10124" s="238"/>
    </row>
    <row r="10125" spans="8:8" x14ac:dyDescent="0.2">
      <c r="H10125" s="238"/>
    </row>
    <row r="10126" spans="8:8" x14ac:dyDescent="0.2">
      <c r="H10126" s="238"/>
    </row>
    <row r="10127" spans="8:8" x14ac:dyDescent="0.2">
      <c r="H10127" s="238"/>
    </row>
    <row r="10128" spans="8:8" x14ac:dyDescent="0.2">
      <c r="H10128" s="238"/>
    </row>
    <row r="10129" spans="8:8" x14ac:dyDescent="0.2">
      <c r="H10129" s="238"/>
    </row>
    <row r="10130" spans="8:8" x14ac:dyDescent="0.2">
      <c r="H10130" s="238"/>
    </row>
    <row r="10131" spans="8:8" x14ac:dyDescent="0.2">
      <c r="H10131" s="238"/>
    </row>
    <row r="10132" spans="8:8" x14ac:dyDescent="0.2">
      <c r="H10132" s="238"/>
    </row>
    <row r="10133" spans="8:8" x14ac:dyDescent="0.2">
      <c r="H10133" s="238"/>
    </row>
    <row r="10134" spans="8:8" x14ac:dyDescent="0.2">
      <c r="H10134" s="238"/>
    </row>
    <row r="10135" spans="8:8" x14ac:dyDescent="0.2">
      <c r="H10135" s="238"/>
    </row>
    <row r="10136" spans="8:8" x14ac:dyDescent="0.2">
      <c r="H10136" s="238"/>
    </row>
    <row r="10137" spans="8:8" x14ac:dyDescent="0.2">
      <c r="H10137" s="238"/>
    </row>
    <row r="10138" spans="8:8" x14ac:dyDescent="0.2">
      <c r="H10138" s="238"/>
    </row>
    <row r="10139" spans="8:8" x14ac:dyDescent="0.2">
      <c r="H10139" s="238"/>
    </row>
    <row r="10140" spans="8:8" x14ac:dyDescent="0.2">
      <c r="H10140" s="238"/>
    </row>
    <row r="10141" spans="8:8" x14ac:dyDescent="0.2">
      <c r="H10141" s="238"/>
    </row>
    <row r="10142" spans="8:8" x14ac:dyDescent="0.2">
      <c r="H10142" s="238"/>
    </row>
    <row r="10143" spans="8:8" x14ac:dyDescent="0.2">
      <c r="H10143" s="238"/>
    </row>
    <row r="10144" spans="8:8" x14ac:dyDescent="0.2">
      <c r="H10144" s="238"/>
    </row>
    <row r="10145" spans="8:8" x14ac:dyDescent="0.2">
      <c r="H10145" s="238"/>
    </row>
    <row r="10146" spans="8:8" x14ac:dyDescent="0.2">
      <c r="H10146" s="238"/>
    </row>
    <row r="10147" spans="8:8" x14ac:dyDescent="0.2">
      <c r="H10147" s="238"/>
    </row>
    <row r="10148" spans="8:8" x14ac:dyDescent="0.2">
      <c r="H10148" s="238"/>
    </row>
    <row r="10149" spans="8:8" x14ac:dyDescent="0.2">
      <c r="H10149" s="238"/>
    </row>
    <row r="10150" spans="8:8" x14ac:dyDescent="0.2">
      <c r="H10150" s="238"/>
    </row>
    <row r="10151" spans="8:8" x14ac:dyDescent="0.2">
      <c r="H10151" s="238"/>
    </row>
    <row r="10152" spans="8:8" x14ac:dyDescent="0.2">
      <c r="H10152" s="238"/>
    </row>
    <row r="10153" spans="8:8" x14ac:dyDescent="0.2">
      <c r="H10153" s="238"/>
    </row>
    <row r="10154" spans="8:8" x14ac:dyDescent="0.2">
      <c r="H10154" s="238"/>
    </row>
    <row r="10155" spans="8:8" x14ac:dyDescent="0.2">
      <c r="H10155" s="238"/>
    </row>
    <row r="10156" spans="8:8" x14ac:dyDescent="0.2">
      <c r="H10156" s="238"/>
    </row>
    <row r="10157" spans="8:8" x14ac:dyDescent="0.2">
      <c r="H10157" s="238"/>
    </row>
    <row r="10158" spans="8:8" x14ac:dyDescent="0.2">
      <c r="H10158" s="238"/>
    </row>
    <row r="10159" spans="8:8" x14ac:dyDescent="0.2">
      <c r="H10159" s="238"/>
    </row>
    <row r="10160" spans="8:8" x14ac:dyDescent="0.2">
      <c r="H10160" s="238"/>
    </row>
    <row r="10161" spans="8:8" x14ac:dyDescent="0.2">
      <c r="H10161" s="238"/>
    </row>
    <row r="10162" spans="8:8" x14ac:dyDescent="0.2">
      <c r="H10162" s="238"/>
    </row>
    <row r="10163" spans="8:8" x14ac:dyDescent="0.2">
      <c r="H10163" s="238"/>
    </row>
    <row r="10164" spans="8:8" x14ac:dyDescent="0.2">
      <c r="H10164" s="238"/>
    </row>
    <row r="10165" spans="8:8" x14ac:dyDescent="0.2">
      <c r="H10165" s="238"/>
    </row>
    <row r="10166" spans="8:8" x14ac:dyDescent="0.2">
      <c r="H10166" s="238"/>
    </row>
    <row r="10167" spans="8:8" x14ac:dyDescent="0.2">
      <c r="H10167" s="238"/>
    </row>
    <row r="10168" spans="8:8" x14ac:dyDescent="0.2">
      <c r="H10168" s="238"/>
    </row>
    <row r="10169" spans="8:8" x14ac:dyDescent="0.2">
      <c r="H10169" s="238"/>
    </row>
    <row r="10170" spans="8:8" x14ac:dyDescent="0.2">
      <c r="H10170" s="238"/>
    </row>
    <row r="10171" spans="8:8" x14ac:dyDescent="0.2">
      <c r="H10171" s="238"/>
    </row>
    <row r="10172" spans="8:8" x14ac:dyDescent="0.2">
      <c r="H10172" s="238"/>
    </row>
    <row r="10173" spans="8:8" x14ac:dyDescent="0.2">
      <c r="H10173" s="238"/>
    </row>
    <row r="10174" spans="8:8" x14ac:dyDescent="0.2">
      <c r="H10174" s="238"/>
    </row>
    <row r="10175" spans="8:8" x14ac:dyDescent="0.2">
      <c r="H10175" s="238"/>
    </row>
    <row r="10176" spans="8:8" x14ac:dyDescent="0.2">
      <c r="H10176" s="238"/>
    </row>
    <row r="10177" spans="8:8" x14ac:dyDescent="0.2">
      <c r="H10177" s="238"/>
    </row>
    <row r="10178" spans="8:8" x14ac:dyDescent="0.2">
      <c r="H10178" s="238"/>
    </row>
    <row r="10179" spans="8:8" x14ac:dyDescent="0.2">
      <c r="H10179" s="238"/>
    </row>
    <row r="10180" spans="8:8" x14ac:dyDescent="0.2">
      <c r="H10180" s="238"/>
    </row>
    <row r="10181" spans="8:8" x14ac:dyDescent="0.2">
      <c r="H10181" s="238"/>
    </row>
    <row r="10182" spans="8:8" x14ac:dyDescent="0.2">
      <c r="H10182" s="238"/>
    </row>
    <row r="10183" spans="8:8" x14ac:dyDescent="0.2">
      <c r="H10183" s="238"/>
    </row>
    <row r="10184" spans="8:8" x14ac:dyDescent="0.2">
      <c r="H10184" s="238"/>
    </row>
    <row r="10185" spans="8:8" x14ac:dyDescent="0.2">
      <c r="H10185" s="238"/>
    </row>
    <row r="10186" spans="8:8" x14ac:dyDescent="0.2">
      <c r="H10186" s="238"/>
    </row>
    <row r="10187" spans="8:8" x14ac:dyDescent="0.2">
      <c r="H10187" s="238"/>
    </row>
    <row r="10188" spans="8:8" x14ac:dyDescent="0.2">
      <c r="H10188" s="238"/>
    </row>
    <row r="10189" spans="8:8" x14ac:dyDescent="0.2">
      <c r="H10189" s="238"/>
    </row>
    <row r="10190" spans="8:8" x14ac:dyDescent="0.2">
      <c r="H10190" s="238"/>
    </row>
    <row r="10191" spans="8:8" x14ac:dyDescent="0.2">
      <c r="H10191" s="238"/>
    </row>
    <row r="10192" spans="8:8" x14ac:dyDescent="0.2">
      <c r="H10192" s="238"/>
    </row>
    <row r="10193" spans="8:8" x14ac:dyDescent="0.2">
      <c r="H10193" s="238"/>
    </row>
    <row r="10194" spans="8:8" x14ac:dyDescent="0.2">
      <c r="H10194" s="238"/>
    </row>
    <row r="10195" spans="8:8" x14ac:dyDescent="0.2">
      <c r="H10195" s="238"/>
    </row>
    <row r="10196" spans="8:8" x14ac:dyDescent="0.2">
      <c r="H10196" s="238"/>
    </row>
    <row r="10197" spans="8:8" x14ac:dyDescent="0.2">
      <c r="H10197" s="238"/>
    </row>
    <row r="10198" spans="8:8" x14ac:dyDescent="0.2">
      <c r="H10198" s="238"/>
    </row>
    <row r="10199" spans="8:8" x14ac:dyDescent="0.2">
      <c r="H10199" s="238"/>
    </row>
    <row r="10200" spans="8:8" x14ac:dyDescent="0.2">
      <c r="H10200" s="238"/>
    </row>
    <row r="10201" spans="8:8" x14ac:dyDescent="0.2">
      <c r="H10201" s="238"/>
    </row>
    <row r="10202" spans="8:8" x14ac:dyDescent="0.2">
      <c r="H10202" s="238"/>
    </row>
    <row r="10203" spans="8:8" x14ac:dyDescent="0.2">
      <c r="H10203" s="238"/>
    </row>
    <row r="10204" spans="8:8" x14ac:dyDescent="0.2">
      <c r="H10204" s="238"/>
    </row>
    <row r="10205" spans="8:8" x14ac:dyDescent="0.2">
      <c r="H10205" s="238"/>
    </row>
    <row r="10206" spans="8:8" x14ac:dyDescent="0.2">
      <c r="H10206" s="238"/>
    </row>
    <row r="10207" spans="8:8" x14ac:dyDescent="0.2">
      <c r="H10207" s="238"/>
    </row>
    <row r="10208" spans="8:8" x14ac:dyDescent="0.2">
      <c r="H10208" s="238"/>
    </row>
    <row r="10209" spans="8:8" x14ac:dyDescent="0.2">
      <c r="H10209" s="238"/>
    </row>
    <row r="10210" spans="8:8" x14ac:dyDescent="0.2">
      <c r="H10210" s="238"/>
    </row>
    <row r="10211" spans="8:8" x14ac:dyDescent="0.2">
      <c r="H10211" s="238"/>
    </row>
    <row r="10212" spans="8:8" x14ac:dyDescent="0.2">
      <c r="H10212" s="238"/>
    </row>
    <row r="10213" spans="8:8" x14ac:dyDescent="0.2">
      <c r="H10213" s="238"/>
    </row>
    <row r="10214" spans="8:8" x14ac:dyDescent="0.2">
      <c r="H10214" s="238"/>
    </row>
    <row r="10215" spans="8:8" x14ac:dyDescent="0.2">
      <c r="H10215" s="238"/>
    </row>
    <row r="10216" spans="8:8" x14ac:dyDescent="0.2">
      <c r="H10216" s="238"/>
    </row>
    <row r="10217" spans="8:8" x14ac:dyDescent="0.2">
      <c r="H10217" s="238"/>
    </row>
    <row r="10218" spans="8:8" x14ac:dyDescent="0.2">
      <c r="H10218" s="238"/>
    </row>
    <row r="10219" spans="8:8" x14ac:dyDescent="0.2">
      <c r="H10219" s="238"/>
    </row>
    <row r="10220" spans="8:8" x14ac:dyDescent="0.2">
      <c r="H10220" s="238"/>
    </row>
    <row r="10221" spans="8:8" x14ac:dyDescent="0.2">
      <c r="H10221" s="238"/>
    </row>
    <row r="10222" spans="8:8" x14ac:dyDescent="0.2">
      <c r="H10222" s="238"/>
    </row>
    <row r="10223" spans="8:8" x14ac:dyDescent="0.2">
      <c r="H10223" s="238"/>
    </row>
    <row r="10224" spans="8:8" x14ac:dyDescent="0.2">
      <c r="H10224" s="238"/>
    </row>
    <row r="10225" spans="8:8" x14ac:dyDescent="0.2">
      <c r="H10225" s="238"/>
    </row>
    <row r="10226" spans="8:8" x14ac:dyDescent="0.2">
      <c r="H10226" s="238"/>
    </row>
    <row r="10227" spans="8:8" x14ac:dyDescent="0.2">
      <c r="H10227" s="238"/>
    </row>
    <row r="10228" spans="8:8" x14ac:dyDescent="0.2">
      <c r="H10228" s="238"/>
    </row>
    <row r="10229" spans="8:8" x14ac:dyDescent="0.2">
      <c r="H10229" s="238"/>
    </row>
    <row r="10230" spans="8:8" x14ac:dyDescent="0.2">
      <c r="H10230" s="238"/>
    </row>
    <row r="10231" spans="8:8" x14ac:dyDescent="0.2">
      <c r="H10231" s="238"/>
    </row>
    <row r="10232" spans="8:8" x14ac:dyDescent="0.2">
      <c r="H10232" s="238"/>
    </row>
    <row r="10233" spans="8:8" x14ac:dyDescent="0.2">
      <c r="H10233" s="238"/>
    </row>
    <row r="10234" spans="8:8" x14ac:dyDescent="0.2">
      <c r="H10234" s="238"/>
    </row>
    <row r="10235" spans="8:8" x14ac:dyDescent="0.2">
      <c r="H10235" s="238"/>
    </row>
    <row r="10236" spans="8:8" x14ac:dyDescent="0.2">
      <c r="H10236" s="238"/>
    </row>
    <row r="10237" spans="8:8" x14ac:dyDescent="0.2">
      <c r="H10237" s="238"/>
    </row>
    <row r="10238" spans="8:8" x14ac:dyDescent="0.2">
      <c r="H10238" s="238"/>
    </row>
    <row r="10239" spans="8:8" x14ac:dyDescent="0.2">
      <c r="H10239" s="238"/>
    </row>
    <row r="10240" spans="8:8" x14ac:dyDescent="0.2">
      <c r="H10240" s="238"/>
    </row>
    <row r="10241" spans="8:8" x14ac:dyDescent="0.2">
      <c r="H10241" s="238"/>
    </row>
    <row r="10242" spans="8:8" x14ac:dyDescent="0.2">
      <c r="H10242" s="238"/>
    </row>
    <row r="10243" spans="8:8" x14ac:dyDescent="0.2">
      <c r="H10243" s="238"/>
    </row>
    <row r="10244" spans="8:8" x14ac:dyDescent="0.2">
      <c r="H10244" s="238"/>
    </row>
    <row r="10245" spans="8:8" x14ac:dyDescent="0.2">
      <c r="H10245" s="238"/>
    </row>
    <row r="10246" spans="8:8" x14ac:dyDescent="0.2">
      <c r="H10246" s="238"/>
    </row>
    <row r="10247" spans="8:8" x14ac:dyDescent="0.2">
      <c r="H10247" s="238"/>
    </row>
    <row r="10248" spans="8:8" x14ac:dyDescent="0.2">
      <c r="H10248" s="238"/>
    </row>
    <row r="10249" spans="8:8" x14ac:dyDescent="0.2">
      <c r="H10249" s="238"/>
    </row>
    <row r="10250" spans="8:8" x14ac:dyDescent="0.2">
      <c r="H10250" s="238"/>
    </row>
    <row r="10251" spans="8:8" x14ac:dyDescent="0.2">
      <c r="H10251" s="238"/>
    </row>
    <row r="10252" spans="8:8" x14ac:dyDescent="0.2">
      <c r="H10252" s="238"/>
    </row>
    <row r="10253" spans="8:8" x14ac:dyDescent="0.2">
      <c r="H10253" s="238"/>
    </row>
    <row r="10254" spans="8:8" x14ac:dyDescent="0.2">
      <c r="H10254" s="238"/>
    </row>
    <row r="10255" spans="8:8" x14ac:dyDescent="0.2">
      <c r="H10255" s="238"/>
    </row>
    <row r="10256" spans="8:8" x14ac:dyDescent="0.2">
      <c r="H10256" s="238"/>
    </row>
    <row r="10257" spans="8:8" x14ac:dyDescent="0.2">
      <c r="H10257" s="238"/>
    </row>
    <row r="10258" spans="8:8" x14ac:dyDescent="0.2">
      <c r="H10258" s="238"/>
    </row>
    <row r="10259" spans="8:8" x14ac:dyDescent="0.2">
      <c r="H10259" s="238"/>
    </row>
    <row r="10260" spans="8:8" x14ac:dyDescent="0.2">
      <c r="H10260" s="238"/>
    </row>
    <row r="10261" spans="8:8" x14ac:dyDescent="0.2">
      <c r="H10261" s="238"/>
    </row>
    <row r="10262" spans="8:8" x14ac:dyDescent="0.2">
      <c r="H10262" s="238"/>
    </row>
    <row r="10263" spans="8:8" x14ac:dyDescent="0.2">
      <c r="H10263" s="238"/>
    </row>
    <row r="10264" spans="8:8" x14ac:dyDescent="0.2">
      <c r="H10264" s="238"/>
    </row>
    <row r="10265" spans="8:8" x14ac:dyDescent="0.2">
      <c r="H10265" s="238"/>
    </row>
    <row r="10266" spans="8:8" x14ac:dyDescent="0.2">
      <c r="H10266" s="238"/>
    </row>
    <row r="10267" spans="8:8" x14ac:dyDescent="0.2">
      <c r="H10267" s="238"/>
    </row>
    <row r="10268" spans="8:8" x14ac:dyDescent="0.2">
      <c r="H10268" s="238"/>
    </row>
    <row r="10269" spans="8:8" x14ac:dyDescent="0.2">
      <c r="H10269" s="238"/>
    </row>
    <row r="10270" spans="8:8" x14ac:dyDescent="0.2">
      <c r="H10270" s="238"/>
    </row>
    <row r="10271" spans="8:8" x14ac:dyDescent="0.2">
      <c r="H10271" s="238"/>
    </row>
    <row r="10272" spans="8:8" x14ac:dyDescent="0.2">
      <c r="H10272" s="238"/>
    </row>
    <row r="10273" spans="8:8" x14ac:dyDescent="0.2">
      <c r="H10273" s="238"/>
    </row>
    <row r="10274" spans="8:8" x14ac:dyDescent="0.2">
      <c r="H10274" s="238"/>
    </row>
    <row r="10275" spans="8:8" x14ac:dyDescent="0.2">
      <c r="H10275" s="238"/>
    </row>
    <row r="10276" spans="8:8" x14ac:dyDescent="0.2">
      <c r="H10276" s="238"/>
    </row>
    <row r="10277" spans="8:8" x14ac:dyDescent="0.2">
      <c r="H10277" s="238"/>
    </row>
    <row r="10278" spans="8:8" x14ac:dyDescent="0.2">
      <c r="H10278" s="238"/>
    </row>
    <row r="10279" spans="8:8" x14ac:dyDescent="0.2">
      <c r="H10279" s="238"/>
    </row>
    <row r="10280" spans="8:8" x14ac:dyDescent="0.2">
      <c r="H10280" s="238"/>
    </row>
    <row r="10281" spans="8:8" x14ac:dyDescent="0.2">
      <c r="H10281" s="238"/>
    </row>
    <row r="10282" spans="8:8" x14ac:dyDescent="0.2">
      <c r="H10282" s="238"/>
    </row>
    <row r="10283" spans="8:8" x14ac:dyDescent="0.2">
      <c r="H10283" s="238"/>
    </row>
    <row r="10284" spans="8:8" x14ac:dyDescent="0.2">
      <c r="H10284" s="238"/>
    </row>
    <row r="10285" spans="8:8" x14ac:dyDescent="0.2">
      <c r="H10285" s="238"/>
    </row>
    <row r="10286" spans="8:8" x14ac:dyDescent="0.2">
      <c r="H10286" s="238"/>
    </row>
    <row r="10287" spans="8:8" x14ac:dyDescent="0.2">
      <c r="H10287" s="238"/>
    </row>
    <row r="10288" spans="8:8" x14ac:dyDescent="0.2">
      <c r="H10288" s="238"/>
    </row>
    <row r="10289" spans="8:8" x14ac:dyDescent="0.2">
      <c r="H10289" s="238"/>
    </row>
    <row r="10290" spans="8:8" x14ac:dyDescent="0.2">
      <c r="H10290" s="238"/>
    </row>
    <row r="10291" spans="8:8" x14ac:dyDescent="0.2">
      <c r="H10291" s="238"/>
    </row>
    <row r="10292" spans="8:8" x14ac:dyDescent="0.2">
      <c r="H10292" s="238"/>
    </row>
    <row r="10293" spans="8:8" x14ac:dyDescent="0.2">
      <c r="H10293" s="238"/>
    </row>
    <row r="10294" spans="8:8" x14ac:dyDescent="0.2">
      <c r="H10294" s="238"/>
    </row>
    <row r="10295" spans="8:8" x14ac:dyDescent="0.2">
      <c r="H10295" s="238"/>
    </row>
    <row r="10296" spans="8:8" x14ac:dyDescent="0.2">
      <c r="H10296" s="238"/>
    </row>
    <row r="10297" spans="8:8" x14ac:dyDescent="0.2">
      <c r="H10297" s="238"/>
    </row>
    <row r="10298" spans="8:8" x14ac:dyDescent="0.2">
      <c r="H10298" s="238"/>
    </row>
    <row r="10299" spans="8:8" x14ac:dyDescent="0.2">
      <c r="H10299" s="238"/>
    </row>
    <row r="10300" spans="8:8" x14ac:dyDescent="0.2">
      <c r="H10300" s="238"/>
    </row>
    <row r="10301" spans="8:8" x14ac:dyDescent="0.2">
      <c r="H10301" s="238"/>
    </row>
    <row r="10302" spans="8:8" x14ac:dyDescent="0.2">
      <c r="H10302" s="238"/>
    </row>
    <row r="10303" spans="8:8" x14ac:dyDescent="0.2">
      <c r="H10303" s="238"/>
    </row>
    <row r="10304" spans="8:8" x14ac:dyDescent="0.2">
      <c r="H10304" s="238"/>
    </row>
    <row r="10305" spans="8:8" x14ac:dyDescent="0.2">
      <c r="H10305" s="238"/>
    </row>
    <row r="10306" spans="8:8" x14ac:dyDescent="0.2">
      <c r="H10306" s="238"/>
    </row>
    <row r="10307" spans="8:8" x14ac:dyDescent="0.2">
      <c r="H10307" s="238"/>
    </row>
    <row r="10308" spans="8:8" x14ac:dyDescent="0.2">
      <c r="H10308" s="238"/>
    </row>
    <row r="10309" spans="8:8" x14ac:dyDescent="0.2">
      <c r="H10309" s="238"/>
    </row>
    <row r="10310" spans="8:8" x14ac:dyDescent="0.2">
      <c r="H10310" s="238"/>
    </row>
    <row r="10311" spans="8:8" x14ac:dyDescent="0.2">
      <c r="H10311" s="238"/>
    </row>
    <row r="10312" spans="8:8" x14ac:dyDescent="0.2">
      <c r="H10312" s="238"/>
    </row>
    <row r="10313" spans="8:8" x14ac:dyDescent="0.2">
      <c r="H10313" s="238"/>
    </row>
    <row r="10314" spans="8:8" x14ac:dyDescent="0.2">
      <c r="H10314" s="238"/>
    </row>
    <row r="10315" spans="8:8" x14ac:dyDescent="0.2">
      <c r="H10315" s="238"/>
    </row>
    <row r="10316" spans="8:8" x14ac:dyDescent="0.2">
      <c r="H10316" s="238"/>
    </row>
    <row r="10317" spans="8:8" x14ac:dyDescent="0.2">
      <c r="H10317" s="238"/>
    </row>
    <row r="10318" spans="8:8" x14ac:dyDescent="0.2">
      <c r="H10318" s="238"/>
    </row>
    <row r="10319" spans="8:8" x14ac:dyDescent="0.2">
      <c r="H10319" s="238"/>
    </row>
    <row r="10320" spans="8:8" x14ac:dyDescent="0.2">
      <c r="H10320" s="238"/>
    </row>
    <row r="10321" spans="8:8" x14ac:dyDescent="0.2">
      <c r="H10321" s="238"/>
    </row>
    <row r="10322" spans="8:8" x14ac:dyDescent="0.2">
      <c r="H10322" s="238"/>
    </row>
    <row r="10323" spans="8:8" x14ac:dyDescent="0.2">
      <c r="H10323" s="238"/>
    </row>
    <row r="10324" spans="8:8" x14ac:dyDescent="0.2">
      <c r="H10324" s="238"/>
    </row>
    <row r="10325" spans="8:8" x14ac:dyDescent="0.2">
      <c r="H10325" s="238"/>
    </row>
    <row r="10326" spans="8:8" x14ac:dyDescent="0.2">
      <c r="H10326" s="238"/>
    </row>
    <row r="10327" spans="8:8" x14ac:dyDescent="0.2">
      <c r="H10327" s="238"/>
    </row>
    <row r="10328" spans="8:8" x14ac:dyDescent="0.2">
      <c r="H10328" s="238"/>
    </row>
    <row r="10329" spans="8:8" x14ac:dyDescent="0.2">
      <c r="H10329" s="238"/>
    </row>
    <row r="10330" spans="8:8" x14ac:dyDescent="0.2">
      <c r="H10330" s="238"/>
    </row>
    <row r="10331" spans="8:8" x14ac:dyDescent="0.2">
      <c r="H10331" s="238"/>
    </row>
    <row r="10332" spans="8:8" x14ac:dyDescent="0.2">
      <c r="H10332" s="238"/>
    </row>
    <row r="10333" spans="8:8" x14ac:dyDescent="0.2">
      <c r="H10333" s="238"/>
    </row>
    <row r="10334" spans="8:8" x14ac:dyDescent="0.2">
      <c r="H10334" s="238"/>
    </row>
    <row r="10335" spans="8:8" x14ac:dyDescent="0.2">
      <c r="H10335" s="238"/>
    </row>
    <row r="10336" spans="8:8" x14ac:dyDescent="0.2">
      <c r="H10336" s="238"/>
    </row>
    <row r="10337" spans="8:8" x14ac:dyDescent="0.2">
      <c r="H10337" s="238"/>
    </row>
    <row r="10338" spans="8:8" x14ac:dyDescent="0.2">
      <c r="H10338" s="238"/>
    </row>
    <row r="10339" spans="8:8" x14ac:dyDescent="0.2">
      <c r="H10339" s="238"/>
    </row>
    <row r="10340" spans="8:8" x14ac:dyDescent="0.2">
      <c r="H10340" s="238"/>
    </row>
    <row r="10341" spans="8:8" x14ac:dyDescent="0.2">
      <c r="H10341" s="238"/>
    </row>
    <row r="10342" spans="8:8" x14ac:dyDescent="0.2">
      <c r="H10342" s="238"/>
    </row>
    <row r="10343" spans="8:8" x14ac:dyDescent="0.2">
      <c r="H10343" s="238"/>
    </row>
    <row r="10344" spans="8:8" x14ac:dyDescent="0.2">
      <c r="H10344" s="238"/>
    </row>
    <row r="10345" spans="8:8" x14ac:dyDescent="0.2">
      <c r="H10345" s="238"/>
    </row>
    <row r="10346" spans="8:8" x14ac:dyDescent="0.2">
      <c r="H10346" s="238"/>
    </row>
    <row r="10347" spans="8:8" x14ac:dyDescent="0.2">
      <c r="H10347" s="238"/>
    </row>
    <row r="10348" spans="8:8" x14ac:dyDescent="0.2">
      <c r="H10348" s="238"/>
    </row>
    <row r="10349" spans="8:8" x14ac:dyDescent="0.2">
      <c r="H10349" s="238"/>
    </row>
    <row r="10350" spans="8:8" x14ac:dyDescent="0.2">
      <c r="H10350" s="238"/>
    </row>
    <row r="10351" spans="8:8" x14ac:dyDescent="0.2">
      <c r="H10351" s="238"/>
    </row>
    <row r="10352" spans="8:8" x14ac:dyDescent="0.2">
      <c r="H10352" s="238"/>
    </row>
    <row r="10353" spans="8:8" x14ac:dyDescent="0.2">
      <c r="H10353" s="238"/>
    </row>
    <row r="10354" spans="8:8" x14ac:dyDescent="0.2">
      <c r="H10354" s="238"/>
    </row>
    <row r="10355" spans="8:8" x14ac:dyDescent="0.2">
      <c r="H10355" s="238"/>
    </row>
    <row r="10356" spans="8:8" x14ac:dyDescent="0.2">
      <c r="H10356" s="238"/>
    </row>
    <row r="10357" spans="8:8" x14ac:dyDescent="0.2">
      <c r="H10357" s="238"/>
    </row>
    <row r="10358" spans="8:8" x14ac:dyDescent="0.2">
      <c r="H10358" s="238"/>
    </row>
    <row r="10359" spans="8:8" x14ac:dyDescent="0.2">
      <c r="H10359" s="238"/>
    </row>
    <row r="10360" spans="8:8" x14ac:dyDescent="0.2">
      <c r="H10360" s="238"/>
    </row>
    <row r="10361" spans="8:8" x14ac:dyDescent="0.2">
      <c r="H10361" s="238"/>
    </row>
    <row r="10362" spans="8:8" x14ac:dyDescent="0.2">
      <c r="H10362" s="238"/>
    </row>
    <row r="10363" spans="8:8" x14ac:dyDescent="0.2">
      <c r="H10363" s="238"/>
    </row>
    <row r="10364" spans="8:8" x14ac:dyDescent="0.2">
      <c r="H10364" s="238"/>
    </row>
    <row r="10365" spans="8:8" x14ac:dyDescent="0.2">
      <c r="H10365" s="238"/>
    </row>
    <row r="10366" spans="8:8" x14ac:dyDescent="0.2">
      <c r="H10366" s="238"/>
    </row>
    <row r="10367" spans="8:8" x14ac:dyDescent="0.2">
      <c r="H10367" s="238"/>
    </row>
    <row r="10368" spans="8:8" x14ac:dyDescent="0.2">
      <c r="H10368" s="238"/>
    </row>
    <row r="10369" spans="8:8" x14ac:dyDescent="0.2">
      <c r="H10369" s="238"/>
    </row>
    <row r="10370" spans="8:8" x14ac:dyDescent="0.2">
      <c r="H10370" s="238"/>
    </row>
    <row r="10371" spans="8:8" x14ac:dyDescent="0.2">
      <c r="H10371" s="238"/>
    </row>
    <row r="10372" spans="8:8" x14ac:dyDescent="0.2">
      <c r="H10372" s="238"/>
    </row>
    <row r="10373" spans="8:8" x14ac:dyDescent="0.2">
      <c r="H10373" s="238"/>
    </row>
    <row r="10374" spans="8:8" x14ac:dyDescent="0.2">
      <c r="H10374" s="238"/>
    </row>
    <row r="10375" spans="8:8" x14ac:dyDescent="0.2">
      <c r="H10375" s="238"/>
    </row>
    <row r="10376" spans="8:8" x14ac:dyDescent="0.2">
      <c r="H10376" s="238"/>
    </row>
    <row r="10377" spans="8:8" x14ac:dyDescent="0.2">
      <c r="H10377" s="238"/>
    </row>
    <row r="10378" spans="8:8" x14ac:dyDescent="0.2">
      <c r="H10378" s="238"/>
    </row>
    <row r="10379" spans="8:8" x14ac:dyDescent="0.2">
      <c r="H10379" s="238"/>
    </row>
    <row r="10380" spans="8:8" x14ac:dyDescent="0.2">
      <c r="H10380" s="238"/>
    </row>
    <row r="10381" spans="8:8" x14ac:dyDescent="0.2">
      <c r="H10381" s="238"/>
    </row>
    <row r="10382" spans="8:8" x14ac:dyDescent="0.2">
      <c r="H10382" s="238"/>
    </row>
    <row r="10383" spans="8:8" x14ac:dyDescent="0.2">
      <c r="H10383" s="238"/>
    </row>
    <row r="10384" spans="8:8" x14ac:dyDescent="0.2">
      <c r="H10384" s="238"/>
    </row>
    <row r="10385" spans="8:8" x14ac:dyDescent="0.2">
      <c r="H10385" s="238"/>
    </row>
    <row r="10386" spans="8:8" x14ac:dyDescent="0.2">
      <c r="H10386" s="238"/>
    </row>
    <row r="10387" spans="8:8" x14ac:dyDescent="0.2">
      <c r="H10387" s="238"/>
    </row>
    <row r="10388" spans="8:8" x14ac:dyDescent="0.2">
      <c r="H10388" s="238"/>
    </row>
    <row r="10389" spans="8:8" x14ac:dyDescent="0.2">
      <c r="H10389" s="238"/>
    </row>
    <row r="10390" spans="8:8" x14ac:dyDescent="0.2">
      <c r="H10390" s="238"/>
    </row>
    <row r="10391" spans="8:8" x14ac:dyDescent="0.2">
      <c r="H10391" s="238"/>
    </row>
    <row r="10392" spans="8:8" x14ac:dyDescent="0.2">
      <c r="H10392" s="238"/>
    </row>
    <row r="10393" spans="8:8" x14ac:dyDescent="0.2">
      <c r="H10393" s="238"/>
    </row>
    <row r="10394" spans="8:8" x14ac:dyDescent="0.2">
      <c r="H10394" s="238"/>
    </row>
    <row r="10395" spans="8:8" x14ac:dyDescent="0.2">
      <c r="H10395" s="238"/>
    </row>
    <row r="10396" spans="8:8" x14ac:dyDescent="0.2">
      <c r="H10396" s="238"/>
    </row>
    <row r="10397" spans="8:8" x14ac:dyDescent="0.2">
      <c r="H10397" s="238"/>
    </row>
    <row r="10398" spans="8:8" x14ac:dyDescent="0.2">
      <c r="H10398" s="238"/>
    </row>
    <row r="10399" spans="8:8" x14ac:dyDescent="0.2">
      <c r="H10399" s="238"/>
    </row>
    <row r="10400" spans="8:8" x14ac:dyDescent="0.2">
      <c r="H10400" s="238"/>
    </row>
    <row r="10401" spans="8:8" x14ac:dyDescent="0.2">
      <c r="H10401" s="238"/>
    </row>
    <row r="10402" spans="8:8" x14ac:dyDescent="0.2">
      <c r="H10402" s="238"/>
    </row>
    <row r="10403" spans="8:8" x14ac:dyDescent="0.2">
      <c r="H10403" s="238"/>
    </row>
    <row r="10404" spans="8:8" x14ac:dyDescent="0.2">
      <c r="H10404" s="238"/>
    </row>
    <row r="10405" spans="8:8" x14ac:dyDescent="0.2">
      <c r="H10405" s="238"/>
    </row>
    <row r="10406" spans="8:8" x14ac:dyDescent="0.2">
      <c r="H10406" s="238"/>
    </row>
    <row r="10407" spans="8:8" x14ac:dyDescent="0.2">
      <c r="H10407" s="238"/>
    </row>
    <row r="10408" spans="8:8" x14ac:dyDescent="0.2">
      <c r="H10408" s="238"/>
    </row>
    <row r="10409" spans="8:8" x14ac:dyDescent="0.2">
      <c r="H10409" s="238"/>
    </row>
    <row r="10410" spans="8:8" x14ac:dyDescent="0.2">
      <c r="H10410" s="238"/>
    </row>
    <row r="10411" spans="8:8" x14ac:dyDescent="0.2">
      <c r="H10411" s="238"/>
    </row>
    <row r="10412" spans="8:8" x14ac:dyDescent="0.2">
      <c r="H10412" s="238"/>
    </row>
    <row r="10413" spans="8:8" x14ac:dyDescent="0.2">
      <c r="H10413" s="238"/>
    </row>
    <row r="10414" spans="8:8" x14ac:dyDescent="0.2">
      <c r="H10414" s="238"/>
    </row>
    <row r="10415" spans="8:8" x14ac:dyDescent="0.2">
      <c r="H10415" s="238"/>
    </row>
    <row r="10416" spans="8:8" x14ac:dyDescent="0.2">
      <c r="H10416" s="238"/>
    </row>
    <row r="10417" spans="8:8" x14ac:dyDescent="0.2">
      <c r="H10417" s="238"/>
    </row>
    <row r="10418" spans="8:8" x14ac:dyDescent="0.2">
      <c r="H10418" s="238"/>
    </row>
    <row r="10419" spans="8:8" x14ac:dyDescent="0.2">
      <c r="H10419" s="238"/>
    </row>
    <row r="10420" spans="8:8" x14ac:dyDescent="0.2">
      <c r="H10420" s="238"/>
    </row>
    <row r="10421" spans="8:8" x14ac:dyDescent="0.2">
      <c r="H10421" s="238"/>
    </row>
    <row r="10422" spans="8:8" x14ac:dyDescent="0.2">
      <c r="H10422" s="238"/>
    </row>
    <row r="10423" spans="8:8" x14ac:dyDescent="0.2">
      <c r="H10423" s="238"/>
    </row>
    <row r="10424" spans="8:8" x14ac:dyDescent="0.2">
      <c r="H10424" s="238"/>
    </row>
    <row r="10425" spans="8:8" x14ac:dyDescent="0.2">
      <c r="H10425" s="238"/>
    </row>
    <row r="10426" spans="8:8" x14ac:dyDescent="0.2">
      <c r="H10426" s="238"/>
    </row>
    <row r="10427" spans="8:8" x14ac:dyDescent="0.2">
      <c r="H10427" s="238"/>
    </row>
    <row r="10428" spans="8:8" x14ac:dyDescent="0.2">
      <c r="H10428" s="238"/>
    </row>
    <row r="10429" spans="8:8" x14ac:dyDescent="0.2">
      <c r="H10429" s="238"/>
    </row>
    <row r="10430" spans="8:8" x14ac:dyDescent="0.2">
      <c r="H10430" s="238"/>
    </row>
    <row r="10431" spans="8:8" x14ac:dyDescent="0.2">
      <c r="H10431" s="238"/>
    </row>
    <row r="10432" spans="8:8" x14ac:dyDescent="0.2">
      <c r="H10432" s="238"/>
    </row>
    <row r="10433" spans="8:8" x14ac:dyDescent="0.2">
      <c r="H10433" s="238"/>
    </row>
    <row r="10434" spans="8:8" x14ac:dyDescent="0.2">
      <c r="H10434" s="238"/>
    </row>
    <row r="10435" spans="8:8" x14ac:dyDescent="0.2">
      <c r="H10435" s="238"/>
    </row>
    <row r="10436" spans="8:8" x14ac:dyDescent="0.2">
      <c r="H10436" s="238"/>
    </row>
    <row r="10437" spans="8:8" x14ac:dyDescent="0.2">
      <c r="H10437" s="238"/>
    </row>
    <row r="10438" spans="8:8" x14ac:dyDescent="0.2">
      <c r="H10438" s="238"/>
    </row>
    <row r="10439" spans="8:8" x14ac:dyDescent="0.2">
      <c r="H10439" s="238"/>
    </row>
    <row r="10440" spans="8:8" x14ac:dyDescent="0.2">
      <c r="H10440" s="238"/>
    </row>
    <row r="10441" spans="8:8" x14ac:dyDescent="0.2">
      <c r="H10441" s="238"/>
    </row>
    <row r="10442" spans="8:8" x14ac:dyDescent="0.2">
      <c r="H10442" s="238"/>
    </row>
    <row r="10443" spans="8:8" x14ac:dyDescent="0.2">
      <c r="H10443" s="238"/>
    </row>
    <row r="10444" spans="8:8" x14ac:dyDescent="0.2">
      <c r="H10444" s="238"/>
    </row>
    <row r="10445" spans="8:8" x14ac:dyDescent="0.2">
      <c r="H10445" s="238"/>
    </row>
    <row r="10446" spans="8:8" x14ac:dyDescent="0.2">
      <c r="H10446" s="238"/>
    </row>
    <row r="10447" spans="8:8" x14ac:dyDescent="0.2">
      <c r="H10447" s="238"/>
    </row>
    <row r="10448" spans="8:8" x14ac:dyDescent="0.2">
      <c r="H10448" s="238"/>
    </row>
    <row r="10449" spans="8:8" x14ac:dyDescent="0.2">
      <c r="H10449" s="238"/>
    </row>
    <row r="10450" spans="8:8" x14ac:dyDescent="0.2">
      <c r="H10450" s="238"/>
    </row>
    <row r="10451" spans="8:8" x14ac:dyDescent="0.2">
      <c r="H10451" s="238"/>
    </row>
    <row r="10452" spans="8:8" x14ac:dyDescent="0.2">
      <c r="H10452" s="238"/>
    </row>
    <row r="10453" spans="8:8" x14ac:dyDescent="0.2">
      <c r="H10453" s="238"/>
    </row>
    <row r="10454" spans="8:8" x14ac:dyDescent="0.2">
      <c r="H10454" s="238"/>
    </row>
    <row r="10455" spans="8:8" x14ac:dyDescent="0.2">
      <c r="H10455" s="238"/>
    </row>
    <row r="10456" spans="8:8" x14ac:dyDescent="0.2">
      <c r="H10456" s="238"/>
    </row>
    <row r="10457" spans="8:8" x14ac:dyDescent="0.2">
      <c r="H10457" s="238"/>
    </row>
    <row r="10458" spans="8:8" x14ac:dyDescent="0.2">
      <c r="H10458" s="238"/>
    </row>
    <row r="10459" spans="8:8" x14ac:dyDescent="0.2">
      <c r="H10459" s="238"/>
    </row>
    <row r="10460" spans="8:8" x14ac:dyDescent="0.2">
      <c r="H10460" s="238"/>
    </row>
    <row r="10461" spans="8:8" x14ac:dyDescent="0.2">
      <c r="H10461" s="238"/>
    </row>
    <row r="10462" spans="8:8" x14ac:dyDescent="0.2">
      <c r="H10462" s="238"/>
    </row>
    <row r="10463" spans="8:8" x14ac:dyDescent="0.2">
      <c r="H10463" s="238"/>
    </row>
    <row r="10464" spans="8:8" x14ac:dyDescent="0.2">
      <c r="H10464" s="238"/>
    </row>
    <row r="10465" spans="8:8" x14ac:dyDescent="0.2">
      <c r="H10465" s="238"/>
    </row>
    <row r="10466" spans="8:8" x14ac:dyDescent="0.2">
      <c r="H10466" s="238"/>
    </row>
    <row r="10467" spans="8:8" x14ac:dyDescent="0.2">
      <c r="H10467" s="238"/>
    </row>
    <row r="10468" spans="8:8" x14ac:dyDescent="0.2">
      <c r="H10468" s="238"/>
    </row>
    <row r="10469" spans="8:8" x14ac:dyDescent="0.2">
      <c r="H10469" s="238"/>
    </row>
    <row r="10470" spans="8:8" x14ac:dyDescent="0.2">
      <c r="H10470" s="238"/>
    </row>
    <row r="10471" spans="8:8" x14ac:dyDescent="0.2">
      <c r="H10471" s="238"/>
    </row>
    <row r="10472" spans="8:8" x14ac:dyDescent="0.2">
      <c r="H10472" s="238"/>
    </row>
    <row r="10473" spans="8:8" x14ac:dyDescent="0.2">
      <c r="H10473" s="238"/>
    </row>
    <row r="10474" spans="8:8" x14ac:dyDescent="0.2">
      <c r="H10474" s="238"/>
    </row>
    <row r="10475" spans="8:8" x14ac:dyDescent="0.2">
      <c r="H10475" s="238"/>
    </row>
    <row r="10476" spans="8:8" x14ac:dyDescent="0.2">
      <c r="H10476" s="238"/>
    </row>
    <row r="10477" spans="8:8" x14ac:dyDescent="0.2">
      <c r="H10477" s="238"/>
    </row>
    <row r="10478" spans="8:8" x14ac:dyDescent="0.2">
      <c r="H10478" s="238"/>
    </row>
    <row r="10479" spans="8:8" x14ac:dyDescent="0.2">
      <c r="H10479" s="238"/>
    </row>
    <row r="10480" spans="8:8" x14ac:dyDescent="0.2">
      <c r="H10480" s="238"/>
    </row>
    <row r="10481" spans="8:8" x14ac:dyDescent="0.2">
      <c r="H10481" s="238"/>
    </row>
    <row r="10482" spans="8:8" x14ac:dyDescent="0.2">
      <c r="H10482" s="238"/>
    </row>
    <row r="10483" spans="8:8" x14ac:dyDescent="0.2">
      <c r="H10483" s="238"/>
    </row>
    <row r="10484" spans="8:8" x14ac:dyDescent="0.2">
      <c r="H10484" s="238"/>
    </row>
    <row r="10485" spans="8:8" x14ac:dyDescent="0.2">
      <c r="H10485" s="238"/>
    </row>
    <row r="10486" spans="8:8" x14ac:dyDescent="0.2">
      <c r="H10486" s="238"/>
    </row>
    <row r="10487" spans="8:8" x14ac:dyDescent="0.2">
      <c r="H10487" s="238"/>
    </row>
    <row r="10488" spans="8:8" x14ac:dyDescent="0.2">
      <c r="H10488" s="238"/>
    </row>
    <row r="10489" spans="8:8" x14ac:dyDescent="0.2">
      <c r="H10489" s="238"/>
    </row>
    <row r="10490" spans="8:8" x14ac:dyDescent="0.2">
      <c r="H10490" s="238"/>
    </row>
    <row r="10491" spans="8:8" x14ac:dyDescent="0.2">
      <c r="H10491" s="238"/>
    </row>
    <row r="10492" spans="8:8" x14ac:dyDescent="0.2">
      <c r="H10492" s="238"/>
    </row>
    <row r="10493" spans="8:8" x14ac:dyDescent="0.2">
      <c r="H10493" s="238"/>
    </row>
    <row r="10494" spans="8:8" x14ac:dyDescent="0.2">
      <c r="H10494" s="238"/>
    </row>
    <row r="10495" spans="8:8" x14ac:dyDescent="0.2">
      <c r="H10495" s="238"/>
    </row>
    <row r="10496" spans="8:8" x14ac:dyDescent="0.2">
      <c r="H10496" s="238"/>
    </row>
    <row r="10497" spans="8:8" x14ac:dyDescent="0.2">
      <c r="H10497" s="238"/>
    </row>
    <row r="10498" spans="8:8" x14ac:dyDescent="0.2">
      <c r="H10498" s="238"/>
    </row>
    <row r="10499" spans="8:8" x14ac:dyDescent="0.2">
      <c r="H10499" s="238"/>
    </row>
    <row r="10500" spans="8:8" x14ac:dyDescent="0.2">
      <c r="H10500" s="238"/>
    </row>
    <row r="10501" spans="8:8" x14ac:dyDescent="0.2">
      <c r="H10501" s="238"/>
    </row>
    <row r="10502" spans="8:8" x14ac:dyDescent="0.2">
      <c r="H10502" s="238"/>
    </row>
    <row r="10503" spans="8:8" x14ac:dyDescent="0.2">
      <c r="H10503" s="238"/>
    </row>
    <row r="10504" spans="8:8" x14ac:dyDescent="0.2">
      <c r="H10504" s="238"/>
    </row>
    <row r="10505" spans="8:8" x14ac:dyDescent="0.2">
      <c r="H10505" s="238"/>
    </row>
    <row r="10506" spans="8:8" x14ac:dyDescent="0.2">
      <c r="H10506" s="238"/>
    </row>
    <row r="10507" spans="8:8" x14ac:dyDescent="0.2">
      <c r="H10507" s="238"/>
    </row>
    <row r="10508" spans="8:8" x14ac:dyDescent="0.2">
      <c r="H10508" s="238"/>
    </row>
    <row r="10509" spans="8:8" x14ac:dyDescent="0.2">
      <c r="H10509" s="238"/>
    </row>
    <row r="10510" spans="8:8" x14ac:dyDescent="0.2">
      <c r="H10510" s="238"/>
    </row>
    <row r="10511" spans="8:8" x14ac:dyDescent="0.2">
      <c r="H10511" s="238"/>
    </row>
    <row r="10512" spans="8:8" x14ac:dyDescent="0.2">
      <c r="H10512" s="238"/>
    </row>
    <row r="10513" spans="8:8" x14ac:dyDescent="0.2">
      <c r="H10513" s="238"/>
    </row>
    <row r="10514" spans="8:8" x14ac:dyDescent="0.2">
      <c r="H10514" s="238"/>
    </row>
    <row r="10515" spans="8:8" x14ac:dyDescent="0.2">
      <c r="H10515" s="238"/>
    </row>
    <row r="10516" spans="8:8" x14ac:dyDescent="0.2">
      <c r="H10516" s="238"/>
    </row>
    <row r="10517" spans="8:8" x14ac:dyDescent="0.2">
      <c r="H10517" s="238"/>
    </row>
    <row r="10518" spans="8:8" x14ac:dyDescent="0.2">
      <c r="H10518" s="238"/>
    </row>
    <row r="10519" spans="8:8" x14ac:dyDescent="0.2">
      <c r="H10519" s="238"/>
    </row>
    <row r="10520" spans="8:8" x14ac:dyDescent="0.2">
      <c r="H10520" s="238"/>
    </row>
    <row r="10521" spans="8:8" x14ac:dyDescent="0.2">
      <c r="H10521" s="238"/>
    </row>
    <row r="10522" spans="8:8" x14ac:dyDescent="0.2">
      <c r="H10522" s="238"/>
    </row>
    <row r="10523" spans="8:8" x14ac:dyDescent="0.2">
      <c r="H10523" s="238"/>
    </row>
    <row r="10524" spans="8:8" x14ac:dyDescent="0.2">
      <c r="H10524" s="238"/>
    </row>
    <row r="10525" spans="8:8" x14ac:dyDescent="0.2">
      <c r="H10525" s="238"/>
    </row>
    <row r="10526" spans="8:8" x14ac:dyDescent="0.2">
      <c r="H10526" s="238"/>
    </row>
    <row r="10527" spans="8:8" x14ac:dyDescent="0.2">
      <c r="H10527" s="238"/>
    </row>
    <row r="10528" spans="8:8" x14ac:dyDescent="0.2">
      <c r="H10528" s="238"/>
    </row>
    <row r="10529" spans="8:8" x14ac:dyDescent="0.2">
      <c r="H10529" s="238"/>
    </row>
    <row r="10530" spans="8:8" x14ac:dyDescent="0.2">
      <c r="H10530" s="238"/>
    </row>
    <row r="10531" spans="8:8" x14ac:dyDescent="0.2">
      <c r="H10531" s="238"/>
    </row>
    <row r="10532" spans="8:8" x14ac:dyDescent="0.2">
      <c r="H10532" s="238"/>
    </row>
    <row r="10533" spans="8:8" x14ac:dyDescent="0.2">
      <c r="H10533" s="238"/>
    </row>
    <row r="10534" spans="8:8" x14ac:dyDescent="0.2">
      <c r="H10534" s="238"/>
    </row>
    <row r="10535" spans="8:8" x14ac:dyDescent="0.2">
      <c r="H10535" s="238"/>
    </row>
    <row r="10536" spans="8:8" x14ac:dyDescent="0.2">
      <c r="H10536" s="238"/>
    </row>
    <row r="10537" spans="8:8" x14ac:dyDescent="0.2">
      <c r="H10537" s="238"/>
    </row>
    <row r="10538" spans="8:8" x14ac:dyDescent="0.2">
      <c r="H10538" s="238"/>
    </row>
    <row r="10539" spans="8:8" x14ac:dyDescent="0.2">
      <c r="H10539" s="238"/>
    </row>
    <row r="10540" spans="8:8" x14ac:dyDescent="0.2">
      <c r="H10540" s="238"/>
    </row>
    <row r="10541" spans="8:8" x14ac:dyDescent="0.2">
      <c r="H10541" s="238"/>
    </row>
    <row r="10542" spans="8:8" x14ac:dyDescent="0.2">
      <c r="H10542" s="238"/>
    </row>
    <row r="10543" spans="8:8" x14ac:dyDescent="0.2">
      <c r="H10543" s="238"/>
    </row>
    <row r="10544" spans="8:8" x14ac:dyDescent="0.2">
      <c r="H10544" s="238"/>
    </row>
    <row r="10545" spans="8:8" x14ac:dyDescent="0.2">
      <c r="H10545" s="238"/>
    </row>
    <row r="10546" spans="8:8" x14ac:dyDescent="0.2">
      <c r="H10546" s="238"/>
    </row>
    <row r="10547" spans="8:8" x14ac:dyDescent="0.2">
      <c r="H10547" s="238"/>
    </row>
    <row r="10548" spans="8:8" x14ac:dyDescent="0.2">
      <c r="H10548" s="238"/>
    </row>
    <row r="10549" spans="8:8" x14ac:dyDescent="0.2">
      <c r="H10549" s="238"/>
    </row>
    <row r="10550" spans="8:8" x14ac:dyDescent="0.2">
      <c r="H10550" s="238"/>
    </row>
    <row r="10551" spans="8:8" x14ac:dyDescent="0.2">
      <c r="H10551" s="238"/>
    </row>
    <row r="10552" spans="8:8" x14ac:dyDescent="0.2">
      <c r="H10552" s="238"/>
    </row>
    <row r="10553" spans="8:8" x14ac:dyDescent="0.2">
      <c r="H10553" s="238"/>
    </row>
    <row r="10554" spans="8:8" x14ac:dyDescent="0.2">
      <c r="H10554" s="238"/>
    </row>
    <row r="10555" spans="8:8" x14ac:dyDescent="0.2">
      <c r="H10555" s="238"/>
    </row>
    <row r="10556" spans="8:8" x14ac:dyDescent="0.2">
      <c r="H10556" s="238"/>
    </row>
    <row r="10557" spans="8:8" x14ac:dyDescent="0.2">
      <c r="H10557" s="238"/>
    </row>
    <row r="10558" spans="8:8" x14ac:dyDescent="0.2">
      <c r="H10558" s="238"/>
    </row>
    <row r="10559" spans="8:8" x14ac:dyDescent="0.2">
      <c r="H10559" s="238"/>
    </row>
    <row r="10560" spans="8:8" x14ac:dyDescent="0.2">
      <c r="H10560" s="238"/>
    </row>
    <row r="10561" spans="8:8" x14ac:dyDescent="0.2">
      <c r="H10561" s="238"/>
    </row>
    <row r="10562" spans="8:8" x14ac:dyDescent="0.2">
      <c r="H10562" s="238"/>
    </row>
    <row r="10563" spans="8:8" x14ac:dyDescent="0.2">
      <c r="H10563" s="238"/>
    </row>
    <row r="10564" spans="8:8" x14ac:dyDescent="0.2">
      <c r="H10564" s="238"/>
    </row>
    <row r="10565" spans="8:8" x14ac:dyDescent="0.2">
      <c r="H10565" s="238"/>
    </row>
    <row r="10566" spans="8:8" x14ac:dyDescent="0.2">
      <c r="H10566" s="238"/>
    </row>
    <row r="10567" spans="8:8" x14ac:dyDescent="0.2">
      <c r="H10567" s="238"/>
    </row>
    <row r="10568" spans="8:8" x14ac:dyDescent="0.2">
      <c r="H10568" s="238"/>
    </row>
    <row r="10569" spans="8:8" x14ac:dyDescent="0.2">
      <c r="H10569" s="238"/>
    </row>
    <row r="10570" spans="8:8" x14ac:dyDescent="0.2">
      <c r="H10570" s="238"/>
    </row>
    <row r="10571" spans="8:8" x14ac:dyDescent="0.2">
      <c r="H10571" s="238"/>
    </row>
    <row r="10572" spans="8:8" x14ac:dyDescent="0.2">
      <c r="H10572" s="238"/>
    </row>
    <row r="10573" spans="8:8" x14ac:dyDescent="0.2">
      <c r="H10573" s="238"/>
    </row>
    <row r="10574" spans="8:8" x14ac:dyDescent="0.2">
      <c r="H10574" s="238"/>
    </row>
    <row r="10575" spans="8:8" x14ac:dyDescent="0.2">
      <c r="H10575" s="238"/>
    </row>
    <row r="10576" spans="8:8" x14ac:dyDescent="0.2">
      <c r="H10576" s="238"/>
    </row>
    <row r="10577" spans="8:8" x14ac:dyDescent="0.2">
      <c r="H10577" s="238"/>
    </row>
    <row r="10578" spans="8:8" x14ac:dyDescent="0.2">
      <c r="H10578" s="238"/>
    </row>
    <row r="10579" spans="8:8" x14ac:dyDescent="0.2">
      <c r="H10579" s="238"/>
    </row>
    <row r="10580" spans="8:8" x14ac:dyDescent="0.2">
      <c r="H10580" s="238"/>
    </row>
    <row r="10581" spans="8:8" x14ac:dyDescent="0.2">
      <c r="H10581" s="238"/>
    </row>
    <row r="10582" spans="8:8" x14ac:dyDescent="0.2">
      <c r="H10582" s="238"/>
    </row>
    <row r="10583" spans="8:8" x14ac:dyDescent="0.2">
      <c r="H10583" s="238"/>
    </row>
    <row r="10584" spans="8:8" x14ac:dyDescent="0.2">
      <c r="H10584" s="238"/>
    </row>
    <row r="10585" spans="8:8" x14ac:dyDescent="0.2">
      <c r="H10585" s="238"/>
    </row>
    <row r="10586" spans="8:8" x14ac:dyDescent="0.2">
      <c r="H10586" s="238"/>
    </row>
    <row r="10587" spans="8:8" x14ac:dyDescent="0.2">
      <c r="H10587" s="238"/>
    </row>
    <row r="10588" spans="8:8" x14ac:dyDescent="0.2">
      <c r="H10588" s="238"/>
    </row>
    <row r="10589" spans="8:8" x14ac:dyDescent="0.2">
      <c r="H10589" s="238"/>
    </row>
    <row r="10590" spans="8:8" x14ac:dyDescent="0.2">
      <c r="H10590" s="238"/>
    </row>
    <row r="10591" spans="8:8" x14ac:dyDescent="0.2">
      <c r="H10591" s="238"/>
    </row>
    <row r="10592" spans="8:8" x14ac:dyDescent="0.2">
      <c r="H10592" s="238"/>
    </row>
    <row r="10593" spans="8:8" x14ac:dyDescent="0.2">
      <c r="H10593" s="238"/>
    </row>
    <row r="10594" spans="8:8" x14ac:dyDescent="0.2">
      <c r="H10594" s="238"/>
    </row>
    <row r="10595" spans="8:8" x14ac:dyDescent="0.2">
      <c r="H10595" s="238"/>
    </row>
    <row r="10596" spans="8:8" x14ac:dyDescent="0.2">
      <c r="H10596" s="238"/>
    </row>
    <row r="10597" spans="8:8" x14ac:dyDescent="0.2">
      <c r="H10597" s="238"/>
    </row>
    <row r="10598" spans="8:8" x14ac:dyDescent="0.2">
      <c r="H10598" s="238"/>
    </row>
    <row r="10599" spans="8:8" x14ac:dyDescent="0.2">
      <c r="H10599" s="238"/>
    </row>
    <row r="10600" spans="8:8" x14ac:dyDescent="0.2">
      <c r="H10600" s="238"/>
    </row>
    <row r="10601" spans="8:8" x14ac:dyDescent="0.2">
      <c r="H10601" s="238"/>
    </row>
    <row r="10602" spans="8:8" x14ac:dyDescent="0.2">
      <c r="H10602" s="238"/>
    </row>
    <row r="10603" spans="8:8" x14ac:dyDescent="0.2">
      <c r="H10603" s="238"/>
    </row>
    <row r="10604" spans="8:8" x14ac:dyDescent="0.2">
      <c r="H10604" s="238"/>
    </row>
    <row r="10605" spans="8:8" x14ac:dyDescent="0.2">
      <c r="H10605" s="238"/>
    </row>
    <row r="10606" spans="8:8" x14ac:dyDescent="0.2">
      <c r="H10606" s="238"/>
    </row>
    <row r="10607" spans="8:8" x14ac:dyDescent="0.2">
      <c r="H10607" s="238"/>
    </row>
    <row r="10608" spans="8:8" x14ac:dyDescent="0.2">
      <c r="H10608" s="238"/>
    </row>
    <row r="10609" spans="8:8" x14ac:dyDescent="0.2">
      <c r="H10609" s="238"/>
    </row>
    <row r="10610" spans="8:8" x14ac:dyDescent="0.2">
      <c r="H10610" s="238"/>
    </row>
    <row r="10611" spans="8:8" x14ac:dyDescent="0.2">
      <c r="H10611" s="238"/>
    </row>
    <row r="10612" spans="8:8" x14ac:dyDescent="0.2">
      <c r="H10612" s="238"/>
    </row>
    <row r="10613" spans="8:8" x14ac:dyDescent="0.2">
      <c r="H10613" s="238"/>
    </row>
    <row r="10614" spans="8:8" x14ac:dyDescent="0.2">
      <c r="H10614" s="238"/>
    </row>
    <row r="10615" spans="8:8" x14ac:dyDescent="0.2">
      <c r="H10615" s="238"/>
    </row>
    <row r="10616" spans="8:8" x14ac:dyDescent="0.2">
      <c r="H10616" s="238"/>
    </row>
    <row r="10617" spans="8:8" x14ac:dyDescent="0.2">
      <c r="H10617" s="238"/>
    </row>
    <row r="10618" spans="8:8" x14ac:dyDescent="0.2">
      <c r="H10618" s="238"/>
    </row>
    <row r="10619" spans="8:8" x14ac:dyDescent="0.2">
      <c r="H10619" s="238"/>
    </row>
    <row r="10620" spans="8:8" x14ac:dyDescent="0.2">
      <c r="H10620" s="238"/>
    </row>
    <row r="10621" spans="8:8" x14ac:dyDescent="0.2">
      <c r="H10621" s="238"/>
    </row>
    <row r="10622" spans="8:8" x14ac:dyDescent="0.2">
      <c r="H10622" s="238"/>
    </row>
    <row r="10623" spans="8:8" x14ac:dyDescent="0.2">
      <c r="H10623" s="238"/>
    </row>
    <row r="10624" spans="8:8" x14ac:dyDescent="0.2">
      <c r="H10624" s="238"/>
    </row>
    <row r="10625" spans="8:8" x14ac:dyDescent="0.2">
      <c r="H10625" s="238"/>
    </row>
    <row r="10626" spans="8:8" x14ac:dyDescent="0.2">
      <c r="H10626" s="238"/>
    </row>
    <row r="10627" spans="8:8" x14ac:dyDescent="0.2">
      <c r="H10627" s="238"/>
    </row>
    <row r="10628" spans="8:8" x14ac:dyDescent="0.2">
      <c r="H10628" s="238"/>
    </row>
    <row r="10629" spans="8:8" x14ac:dyDescent="0.2">
      <c r="H10629" s="238"/>
    </row>
    <row r="10630" spans="8:8" x14ac:dyDescent="0.2">
      <c r="H10630" s="238"/>
    </row>
    <row r="10631" spans="8:8" x14ac:dyDescent="0.2">
      <c r="H10631" s="238"/>
    </row>
    <row r="10632" spans="8:8" x14ac:dyDescent="0.2">
      <c r="H10632" s="238"/>
    </row>
    <row r="10633" spans="8:8" x14ac:dyDescent="0.2">
      <c r="H10633" s="238"/>
    </row>
    <row r="10634" spans="8:8" x14ac:dyDescent="0.2">
      <c r="H10634" s="238"/>
    </row>
    <row r="10635" spans="8:8" x14ac:dyDescent="0.2">
      <c r="H10635" s="238"/>
    </row>
    <row r="10636" spans="8:8" x14ac:dyDescent="0.2">
      <c r="H10636" s="238"/>
    </row>
    <row r="10637" spans="8:8" x14ac:dyDescent="0.2">
      <c r="H10637" s="238"/>
    </row>
    <row r="10638" spans="8:8" x14ac:dyDescent="0.2">
      <c r="H10638" s="238"/>
    </row>
    <row r="10639" spans="8:8" x14ac:dyDescent="0.2">
      <c r="H10639" s="238"/>
    </row>
    <row r="10640" spans="8:8" x14ac:dyDescent="0.2">
      <c r="H10640" s="238"/>
    </row>
    <row r="10641" spans="8:8" x14ac:dyDescent="0.2">
      <c r="H10641" s="238"/>
    </row>
    <row r="10642" spans="8:8" x14ac:dyDescent="0.2">
      <c r="H10642" s="238"/>
    </row>
    <row r="10643" spans="8:8" x14ac:dyDescent="0.2">
      <c r="H10643" s="238"/>
    </row>
    <row r="10644" spans="8:8" x14ac:dyDescent="0.2">
      <c r="H10644" s="238"/>
    </row>
    <row r="10645" spans="8:8" x14ac:dyDescent="0.2">
      <c r="H10645" s="238"/>
    </row>
    <row r="10646" spans="8:8" x14ac:dyDescent="0.2">
      <c r="H10646" s="238"/>
    </row>
    <row r="10647" spans="8:8" x14ac:dyDescent="0.2">
      <c r="H10647" s="238"/>
    </row>
    <row r="10648" spans="8:8" x14ac:dyDescent="0.2">
      <c r="H10648" s="238"/>
    </row>
    <row r="10649" spans="8:8" x14ac:dyDescent="0.2">
      <c r="H10649" s="238"/>
    </row>
    <row r="10650" spans="8:8" x14ac:dyDescent="0.2">
      <c r="H10650" s="238"/>
    </row>
    <row r="10651" spans="8:8" x14ac:dyDescent="0.2">
      <c r="H10651" s="238"/>
    </row>
    <row r="10652" spans="8:8" x14ac:dyDescent="0.2">
      <c r="H10652" s="238"/>
    </row>
    <row r="10653" spans="8:8" x14ac:dyDescent="0.2">
      <c r="H10653" s="238"/>
    </row>
    <row r="10654" spans="8:8" x14ac:dyDescent="0.2">
      <c r="H10654" s="238"/>
    </row>
    <row r="10655" spans="8:8" x14ac:dyDescent="0.2">
      <c r="H10655" s="238"/>
    </row>
    <row r="10656" spans="8:8" x14ac:dyDescent="0.2">
      <c r="H10656" s="238"/>
    </row>
    <row r="10657" spans="8:8" x14ac:dyDescent="0.2">
      <c r="H10657" s="238"/>
    </row>
    <row r="10658" spans="8:8" x14ac:dyDescent="0.2">
      <c r="H10658" s="238"/>
    </row>
    <row r="10659" spans="8:8" x14ac:dyDescent="0.2">
      <c r="H10659" s="238"/>
    </row>
    <row r="10660" spans="8:8" x14ac:dyDescent="0.2">
      <c r="H10660" s="238"/>
    </row>
    <row r="10661" spans="8:8" x14ac:dyDescent="0.2">
      <c r="H10661" s="238"/>
    </row>
    <row r="10662" spans="8:8" x14ac:dyDescent="0.2">
      <c r="H10662" s="238"/>
    </row>
    <row r="10663" spans="8:8" x14ac:dyDescent="0.2">
      <c r="H10663" s="238"/>
    </row>
    <row r="10664" spans="8:8" x14ac:dyDescent="0.2">
      <c r="H10664" s="238"/>
    </row>
    <row r="10665" spans="8:8" x14ac:dyDescent="0.2">
      <c r="H10665" s="238"/>
    </row>
    <row r="10666" spans="8:8" x14ac:dyDescent="0.2">
      <c r="H10666" s="238"/>
    </row>
    <row r="10667" spans="8:8" x14ac:dyDescent="0.2">
      <c r="H10667" s="238"/>
    </row>
    <row r="10668" spans="8:8" x14ac:dyDescent="0.2">
      <c r="H10668" s="238"/>
    </row>
    <row r="10669" spans="8:8" x14ac:dyDescent="0.2">
      <c r="H10669" s="238"/>
    </row>
    <row r="10670" spans="8:8" x14ac:dyDescent="0.2">
      <c r="H10670" s="238"/>
    </row>
    <row r="10671" spans="8:8" x14ac:dyDescent="0.2">
      <c r="H10671" s="238"/>
    </row>
    <row r="10672" spans="8:8" x14ac:dyDescent="0.2">
      <c r="H10672" s="238"/>
    </row>
    <row r="10673" spans="8:8" x14ac:dyDescent="0.2">
      <c r="H10673" s="238"/>
    </row>
    <row r="10674" spans="8:8" x14ac:dyDescent="0.2">
      <c r="H10674" s="238"/>
    </row>
    <row r="10675" spans="8:8" x14ac:dyDescent="0.2">
      <c r="H10675" s="238"/>
    </row>
    <row r="10676" spans="8:8" x14ac:dyDescent="0.2">
      <c r="H10676" s="238"/>
    </row>
    <row r="10677" spans="8:8" x14ac:dyDescent="0.2">
      <c r="H10677" s="238"/>
    </row>
    <row r="10678" spans="8:8" x14ac:dyDescent="0.2">
      <c r="H10678" s="238"/>
    </row>
    <row r="10679" spans="8:8" x14ac:dyDescent="0.2">
      <c r="H10679" s="238"/>
    </row>
    <row r="10680" spans="8:8" x14ac:dyDescent="0.2">
      <c r="H10680" s="238"/>
    </row>
    <row r="10681" spans="8:8" x14ac:dyDescent="0.2">
      <c r="H10681" s="238"/>
    </row>
    <row r="10682" spans="8:8" x14ac:dyDescent="0.2">
      <c r="H10682" s="238"/>
    </row>
    <row r="10683" spans="8:8" x14ac:dyDescent="0.2">
      <c r="H10683" s="238"/>
    </row>
    <row r="10684" spans="8:8" x14ac:dyDescent="0.2">
      <c r="H10684" s="238"/>
    </row>
    <row r="10685" spans="8:8" x14ac:dyDescent="0.2">
      <c r="H10685" s="238"/>
    </row>
    <row r="10686" spans="8:8" x14ac:dyDescent="0.2">
      <c r="H10686" s="238"/>
    </row>
    <row r="10687" spans="8:8" x14ac:dyDescent="0.2">
      <c r="H10687" s="238"/>
    </row>
    <row r="10688" spans="8:8" x14ac:dyDescent="0.2">
      <c r="H10688" s="238"/>
    </row>
    <row r="10689" spans="8:8" x14ac:dyDescent="0.2">
      <c r="H10689" s="238"/>
    </row>
    <row r="10690" spans="8:8" x14ac:dyDescent="0.2">
      <c r="H10690" s="238"/>
    </row>
    <row r="10691" spans="8:8" x14ac:dyDescent="0.2">
      <c r="H10691" s="238"/>
    </row>
    <row r="10692" spans="8:8" x14ac:dyDescent="0.2">
      <c r="H10692" s="238"/>
    </row>
    <row r="10693" spans="8:8" x14ac:dyDescent="0.2">
      <c r="H10693" s="238"/>
    </row>
    <row r="10694" spans="8:8" x14ac:dyDescent="0.2">
      <c r="H10694" s="238"/>
    </row>
    <row r="10695" spans="8:8" x14ac:dyDescent="0.2">
      <c r="H10695" s="238"/>
    </row>
    <row r="10696" spans="8:8" x14ac:dyDescent="0.2">
      <c r="H10696" s="238"/>
    </row>
    <row r="10697" spans="8:8" x14ac:dyDescent="0.2">
      <c r="H10697" s="238"/>
    </row>
    <row r="10698" spans="8:8" x14ac:dyDescent="0.2">
      <c r="H10698" s="238"/>
    </row>
    <row r="10699" spans="8:8" x14ac:dyDescent="0.2">
      <c r="H10699" s="238"/>
    </row>
    <row r="10700" spans="8:8" x14ac:dyDescent="0.2">
      <c r="H10700" s="238"/>
    </row>
    <row r="10701" spans="8:8" x14ac:dyDescent="0.2">
      <c r="H10701" s="238"/>
    </row>
    <row r="10702" spans="8:8" x14ac:dyDescent="0.2">
      <c r="H10702" s="238"/>
    </row>
    <row r="10703" spans="8:8" x14ac:dyDescent="0.2">
      <c r="H10703" s="238"/>
    </row>
    <row r="10704" spans="8:8" x14ac:dyDescent="0.2">
      <c r="H10704" s="238"/>
    </row>
    <row r="10705" spans="8:8" x14ac:dyDescent="0.2">
      <c r="H10705" s="238"/>
    </row>
    <row r="10706" spans="8:8" x14ac:dyDescent="0.2">
      <c r="H10706" s="238"/>
    </row>
    <row r="10707" spans="8:8" x14ac:dyDescent="0.2">
      <c r="H10707" s="238"/>
    </row>
    <row r="10708" spans="8:8" x14ac:dyDescent="0.2">
      <c r="H10708" s="238"/>
    </row>
    <row r="10709" spans="8:8" x14ac:dyDescent="0.2">
      <c r="H10709" s="238"/>
    </row>
    <row r="10710" spans="8:8" x14ac:dyDescent="0.2">
      <c r="H10710" s="238"/>
    </row>
    <row r="10711" spans="8:8" x14ac:dyDescent="0.2">
      <c r="H10711" s="238"/>
    </row>
    <row r="10712" spans="8:8" x14ac:dyDescent="0.2">
      <c r="H10712" s="238"/>
    </row>
    <row r="10713" spans="8:8" x14ac:dyDescent="0.2">
      <c r="H10713" s="238"/>
    </row>
    <row r="10714" spans="8:8" x14ac:dyDescent="0.2">
      <c r="H10714" s="238"/>
    </row>
    <row r="10715" spans="8:8" x14ac:dyDescent="0.2">
      <c r="H10715" s="238"/>
    </row>
    <row r="10716" spans="8:8" x14ac:dyDescent="0.2">
      <c r="H10716" s="238"/>
    </row>
    <row r="10717" spans="8:8" x14ac:dyDescent="0.2">
      <c r="H10717" s="238"/>
    </row>
    <row r="10718" spans="8:8" x14ac:dyDescent="0.2">
      <c r="H10718" s="238"/>
    </row>
    <row r="10719" spans="8:8" x14ac:dyDescent="0.2">
      <c r="H10719" s="238"/>
    </row>
    <row r="10720" spans="8:8" x14ac:dyDescent="0.2">
      <c r="H10720" s="238"/>
    </row>
    <row r="10721" spans="8:8" x14ac:dyDescent="0.2">
      <c r="H10721" s="238"/>
    </row>
    <row r="10722" spans="8:8" x14ac:dyDescent="0.2">
      <c r="H10722" s="238"/>
    </row>
    <row r="10723" spans="8:8" x14ac:dyDescent="0.2">
      <c r="H10723" s="238"/>
    </row>
    <row r="10724" spans="8:8" x14ac:dyDescent="0.2">
      <c r="H10724" s="238"/>
    </row>
    <row r="10725" spans="8:8" x14ac:dyDescent="0.2">
      <c r="H10725" s="238"/>
    </row>
    <row r="10726" spans="8:8" x14ac:dyDescent="0.2">
      <c r="H10726" s="238"/>
    </row>
    <row r="10727" spans="8:8" x14ac:dyDescent="0.2">
      <c r="H10727" s="238"/>
    </row>
    <row r="10728" spans="8:8" x14ac:dyDescent="0.2">
      <c r="H10728" s="238"/>
    </row>
    <row r="10729" spans="8:8" x14ac:dyDescent="0.2">
      <c r="H10729" s="238"/>
    </row>
    <row r="10730" spans="8:8" x14ac:dyDescent="0.2">
      <c r="H10730" s="238"/>
    </row>
    <row r="10731" spans="8:8" x14ac:dyDescent="0.2">
      <c r="H10731" s="238"/>
    </row>
    <row r="10732" spans="8:8" x14ac:dyDescent="0.2">
      <c r="H10732" s="238"/>
    </row>
    <row r="10733" spans="8:8" x14ac:dyDescent="0.2">
      <c r="H10733" s="238"/>
    </row>
    <row r="10734" spans="8:8" x14ac:dyDescent="0.2">
      <c r="H10734" s="238"/>
    </row>
    <row r="10735" spans="8:8" x14ac:dyDescent="0.2">
      <c r="H10735" s="238"/>
    </row>
    <row r="10736" spans="8:8" x14ac:dyDescent="0.2">
      <c r="H10736" s="238"/>
    </row>
    <row r="10737" spans="8:8" x14ac:dyDescent="0.2">
      <c r="H10737" s="238"/>
    </row>
    <row r="10738" spans="8:8" x14ac:dyDescent="0.2">
      <c r="H10738" s="238"/>
    </row>
    <row r="10739" spans="8:8" x14ac:dyDescent="0.2">
      <c r="H10739" s="238"/>
    </row>
    <row r="10740" spans="8:8" x14ac:dyDescent="0.2">
      <c r="H10740" s="238"/>
    </row>
    <row r="10741" spans="8:8" x14ac:dyDescent="0.2">
      <c r="H10741" s="238"/>
    </row>
    <row r="10742" spans="8:8" x14ac:dyDescent="0.2">
      <c r="H10742" s="238"/>
    </row>
    <row r="10743" spans="8:8" x14ac:dyDescent="0.2">
      <c r="H10743" s="238"/>
    </row>
    <row r="10744" spans="8:8" x14ac:dyDescent="0.2">
      <c r="H10744" s="238"/>
    </row>
    <row r="10745" spans="8:8" x14ac:dyDescent="0.2">
      <c r="H10745" s="238"/>
    </row>
    <row r="10746" spans="8:8" x14ac:dyDescent="0.2">
      <c r="H10746" s="238"/>
    </row>
    <row r="10747" spans="8:8" x14ac:dyDescent="0.2">
      <c r="H10747" s="238"/>
    </row>
    <row r="10748" spans="8:8" x14ac:dyDescent="0.2">
      <c r="H10748" s="238"/>
    </row>
    <row r="10749" spans="8:8" x14ac:dyDescent="0.2">
      <c r="H10749" s="238"/>
    </row>
    <row r="10750" spans="8:8" x14ac:dyDescent="0.2">
      <c r="H10750" s="238"/>
    </row>
    <row r="10751" spans="8:8" x14ac:dyDescent="0.2">
      <c r="H10751" s="238"/>
    </row>
    <row r="10752" spans="8:8" x14ac:dyDescent="0.2">
      <c r="H10752" s="238"/>
    </row>
    <row r="10753" spans="8:8" x14ac:dyDescent="0.2">
      <c r="H10753" s="238"/>
    </row>
    <row r="10754" spans="8:8" x14ac:dyDescent="0.2">
      <c r="H10754" s="238"/>
    </row>
    <row r="10755" spans="8:8" x14ac:dyDescent="0.2">
      <c r="H10755" s="238"/>
    </row>
    <row r="10756" spans="8:8" x14ac:dyDescent="0.2">
      <c r="H10756" s="238"/>
    </row>
    <row r="10757" spans="8:8" x14ac:dyDescent="0.2">
      <c r="H10757" s="238"/>
    </row>
    <row r="10758" spans="8:8" x14ac:dyDescent="0.2">
      <c r="H10758" s="238"/>
    </row>
    <row r="10759" spans="8:8" x14ac:dyDescent="0.2">
      <c r="H10759" s="238"/>
    </row>
    <row r="10760" spans="8:8" x14ac:dyDescent="0.2">
      <c r="H10760" s="238"/>
    </row>
    <row r="10761" spans="8:8" x14ac:dyDescent="0.2">
      <c r="H10761" s="238"/>
    </row>
    <row r="10762" spans="8:8" x14ac:dyDescent="0.2">
      <c r="H10762" s="238"/>
    </row>
    <row r="10763" spans="8:8" x14ac:dyDescent="0.2">
      <c r="H10763" s="238"/>
    </row>
    <row r="10764" spans="8:8" x14ac:dyDescent="0.2">
      <c r="H10764" s="238"/>
    </row>
    <row r="10765" spans="8:8" x14ac:dyDescent="0.2">
      <c r="H10765" s="238"/>
    </row>
    <row r="10766" spans="8:8" x14ac:dyDescent="0.2">
      <c r="H10766" s="238"/>
    </row>
    <row r="10767" spans="8:8" x14ac:dyDescent="0.2">
      <c r="H10767" s="238"/>
    </row>
    <row r="10768" spans="8:8" x14ac:dyDescent="0.2">
      <c r="H10768" s="238"/>
    </row>
    <row r="10769" spans="8:8" x14ac:dyDescent="0.2">
      <c r="H10769" s="238"/>
    </row>
    <row r="10770" spans="8:8" x14ac:dyDescent="0.2">
      <c r="H10770" s="238"/>
    </row>
    <row r="10771" spans="8:8" x14ac:dyDescent="0.2">
      <c r="H10771" s="238"/>
    </row>
    <row r="10772" spans="8:8" x14ac:dyDescent="0.2">
      <c r="H10772" s="238"/>
    </row>
    <row r="10773" spans="8:8" x14ac:dyDescent="0.2">
      <c r="H10773" s="238"/>
    </row>
    <row r="10774" spans="8:8" x14ac:dyDescent="0.2">
      <c r="H10774" s="238"/>
    </row>
    <row r="10775" spans="8:8" x14ac:dyDescent="0.2">
      <c r="H10775" s="238"/>
    </row>
    <row r="10776" spans="8:8" x14ac:dyDescent="0.2">
      <c r="H10776" s="238"/>
    </row>
    <row r="10777" spans="8:8" x14ac:dyDescent="0.2">
      <c r="H10777" s="238"/>
    </row>
    <row r="10778" spans="8:8" x14ac:dyDescent="0.2">
      <c r="H10778" s="238"/>
    </row>
    <row r="10779" spans="8:8" x14ac:dyDescent="0.2">
      <c r="H10779" s="238"/>
    </row>
    <row r="10780" spans="8:8" x14ac:dyDescent="0.2">
      <c r="H10780" s="238"/>
    </row>
    <row r="10781" spans="8:8" x14ac:dyDescent="0.2">
      <c r="H10781" s="238"/>
    </row>
    <row r="10782" spans="8:8" x14ac:dyDescent="0.2">
      <c r="H10782" s="238"/>
    </row>
    <row r="10783" spans="8:8" x14ac:dyDescent="0.2">
      <c r="H10783" s="238"/>
    </row>
    <row r="10784" spans="8:8" x14ac:dyDescent="0.2">
      <c r="H10784" s="238"/>
    </row>
    <row r="10785" spans="8:8" x14ac:dyDescent="0.2">
      <c r="H10785" s="238"/>
    </row>
    <row r="10786" spans="8:8" x14ac:dyDescent="0.2">
      <c r="H10786" s="238"/>
    </row>
    <row r="10787" spans="8:8" x14ac:dyDescent="0.2">
      <c r="H10787" s="238"/>
    </row>
    <row r="10788" spans="8:8" x14ac:dyDescent="0.2">
      <c r="H10788" s="238"/>
    </row>
    <row r="10789" spans="8:8" x14ac:dyDescent="0.2">
      <c r="H10789" s="238"/>
    </row>
    <row r="10790" spans="8:8" x14ac:dyDescent="0.2">
      <c r="H10790" s="238"/>
    </row>
    <row r="10791" spans="8:8" x14ac:dyDescent="0.2">
      <c r="H10791" s="238"/>
    </row>
    <row r="10792" spans="8:8" x14ac:dyDescent="0.2">
      <c r="H10792" s="238"/>
    </row>
    <row r="10793" spans="8:8" x14ac:dyDescent="0.2">
      <c r="H10793" s="238"/>
    </row>
    <row r="10794" spans="8:8" x14ac:dyDescent="0.2">
      <c r="H10794" s="238"/>
    </row>
    <row r="10795" spans="8:8" x14ac:dyDescent="0.2">
      <c r="H10795" s="238"/>
    </row>
    <row r="10796" spans="8:8" x14ac:dyDescent="0.2">
      <c r="H10796" s="238"/>
    </row>
    <row r="10797" spans="8:8" x14ac:dyDescent="0.2">
      <c r="H10797" s="238"/>
    </row>
    <row r="10798" spans="8:8" x14ac:dyDescent="0.2">
      <c r="H10798" s="238"/>
    </row>
    <row r="10799" spans="8:8" x14ac:dyDescent="0.2">
      <c r="H10799" s="238"/>
    </row>
    <row r="10800" spans="8:8" x14ac:dyDescent="0.2">
      <c r="H10800" s="238"/>
    </row>
    <row r="10801" spans="8:8" x14ac:dyDescent="0.2">
      <c r="H10801" s="238"/>
    </row>
    <row r="10802" spans="8:8" x14ac:dyDescent="0.2">
      <c r="H10802" s="238"/>
    </row>
    <row r="10803" spans="8:8" x14ac:dyDescent="0.2">
      <c r="H10803" s="238"/>
    </row>
    <row r="10804" spans="8:8" x14ac:dyDescent="0.2">
      <c r="H10804" s="238"/>
    </row>
    <row r="10805" spans="8:8" x14ac:dyDescent="0.2">
      <c r="H10805" s="238"/>
    </row>
    <row r="10806" spans="8:8" x14ac:dyDescent="0.2">
      <c r="H10806" s="238"/>
    </row>
    <row r="10807" spans="8:8" x14ac:dyDescent="0.2">
      <c r="H10807" s="238"/>
    </row>
    <row r="10808" spans="8:8" x14ac:dyDescent="0.2">
      <c r="H10808" s="238"/>
    </row>
    <row r="10809" spans="8:8" x14ac:dyDescent="0.2">
      <c r="H10809" s="238"/>
    </row>
    <row r="10810" spans="8:8" x14ac:dyDescent="0.2">
      <c r="H10810" s="238"/>
    </row>
    <row r="10811" spans="8:8" x14ac:dyDescent="0.2">
      <c r="H10811" s="238"/>
    </row>
    <row r="10812" spans="8:8" x14ac:dyDescent="0.2">
      <c r="H10812" s="238"/>
    </row>
    <row r="10813" spans="8:8" x14ac:dyDescent="0.2">
      <c r="H10813" s="238"/>
    </row>
    <row r="10814" spans="8:8" x14ac:dyDescent="0.2">
      <c r="H10814" s="238"/>
    </row>
    <row r="10815" spans="8:8" x14ac:dyDescent="0.2">
      <c r="H10815" s="238"/>
    </row>
    <row r="10816" spans="8:8" x14ac:dyDescent="0.2">
      <c r="H10816" s="238"/>
    </row>
    <row r="10817" spans="8:8" x14ac:dyDescent="0.2">
      <c r="H10817" s="238"/>
    </row>
    <row r="10818" spans="8:8" x14ac:dyDescent="0.2">
      <c r="H10818" s="238"/>
    </row>
    <row r="10819" spans="8:8" x14ac:dyDescent="0.2">
      <c r="H10819" s="238"/>
    </row>
    <row r="10820" spans="8:8" x14ac:dyDescent="0.2">
      <c r="H10820" s="238"/>
    </row>
    <row r="10821" spans="8:8" x14ac:dyDescent="0.2">
      <c r="H10821" s="238"/>
    </row>
    <row r="10822" spans="8:8" x14ac:dyDescent="0.2">
      <c r="H10822" s="238"/>
    </row>
    <row r="10823" spans="8:8" x14ac:dyDescent="0.2">
      <c r="H10823" s="238"/>
    </row>
    <row r="10824" spans="8:8" x14ac:dyDescent="0.2">
      <c r="H10824" s="238"/>
    </row>
    <row r="10825" spans="8:8" x14ac:dyDescent="0.2">
      <c r="H10825" s="238"/>
    </row>
    <row r="10826" spans="8:8" x14ac:dyDescent="0.2">
      <c r="H10826" s="238"/>
    </row>
    <row r="10827" spans="8:8" x14ac:dyDescent="0.2">
      <c r="H10827" s="238"/>
    </row>
    <row r="10828" spans="8:8" x14ac:dyDescent="0.2">
      <c r="H10828" s="238"/>
    </row>
    <row r="10829" spans="8:8" x14ac:dyDescent="0.2">
      <c r="H10829" s="238"/>
    </row>
    <row r="10830" spans="8:8" x14ac:dyDescent="0.2">
      <c r="H10830" s="238"/>
    </row>
    <row r="10831" spans="8:8" x14ac:dyDescent="0.2">
      <c r="H10831" s="238"/>
    </row>
    <row r="10832" spans="8:8" x14ac:dyDescent="0.2">
      <c r="H10832" s="238"/>
    </row>
    <row r="10833" spans="8:8" x14ac:dyDescent="0.2">
      <c r="H10833" s="238"/>
    </row>
    <row r="10834" spans="8:8" x14ac:dyDescent="0.2">
      <c r="H10834" s="238"/>
    </row>
    <row r="10835" spans="8:8" x14ac:dyDescent="0.2">
      <c r="H10835" s="238"/>
    </row>
    <row r="10836" spans="8:8" x14ac:dyDescent="0.2">
      <c r="H10836" s="238"/>
    </row>
    <row r="10837" spans="8:8" x14ac:dyDescent="0.2">
      <c r="H10837" s="238"/>
    </row>
    <row r="10838" spans="8:8" x14ac:dyDescent="0.2">
      <c r="H10838" s="238"/>
    </row>
    <row r="10839" spans="8:8" x14ac:dyDescent="0.2">
      <c r="H10839" s="238"/>
    </row>
    <row r="10840" spans="8:8" x14ac:dyDescent="0.2">
      <c r="H10840" s="238"/>
    </row>
    <row r="10841" spans="8:8" x14ac:dyDescent="0.2">
      <c r="H10841" s="238"/>
    </row>
    <row r="10842" spans="8:8" x14ac:dyDescent="0.2">
      <c r="H10842" s="238"/>
    </row>
    <row r="10843" spans="8:8" x14ac:dyDescent="0.2">
      <c r="H10843" s="238"/>
    </row>
    <row r="10844" spans="8:8" x14ac:dyDescent="0.2">
      <c r="H10844" s="238"/>
    </row>
    <row r="10845" spans="8:8" x14ac:dyDescent="0.2">
      <c r="H10845" s="238"/>
    </row>
    <row r="10846" spans="8:8" x14ac:dyDescent="0.2">
      <c r="H10846" s="238"/>
    </row>
    <row r="10847" spans="8:8" x14ac:dyDescent="0.2">
      <c r="H10847" s="238"/>
    </row>
    <row r="10848" spans="8:8" x14ac:dyDescent="0.2">
      <c r="H10848" s="238"/>
    </row>
    <row r="10849" spans="8:8" x14ac:dyDescent="0.2">
      <c r="H10849" s="238"/>
    </row>
    <row r="10850" spans="8:8" x14ac:dyDescent="0.2">
      <c r="H10850" s="238"/>
    </row>
    <row r="10851" spans="8:8" x14ac:dyDescent="0.2">
      <c r="H10851" s="238"/>
    </row>
    <row r="10852" spans="8:8" x14ac:dyDescent="0.2">
      <c r="H10852" s="238"/>
    </row>
    <row r="10853" spans="8:8" x14ac:dyDescent="0.2">
      <c r="H10853" s="238"/>
    </row>
    <row r="10854" spans="8:8" x14ac:dyDescent="0.2">
      <c r="H10854" s="238"/>
    </row>
    <row r="10855" spans="8:8" x14ac:dyDescent="0.2">
      <c r="H10855" s="238"/>
    </row>
    <row r="10856" spans="8:8" x14ac:dyDescent="0.2">
      <c r="H10856" s="238"/>
    </row>
    <row r="10857" spans="8:8" x14ac:dyDescent="0.2">
      <c r="H10857" s="238"/>
    </row>
    <row r="10858" spans="8:8" x14ac:dyDescent="0.2">
      <c r="H10858" s="238"/>
    </row>
    <row r="10859" spans="8:8" x14ac:dyDescent="0.2">
      <c r="H10859" s="238"/>
    </row>
    <row r="10860" spans="8:8" x14ac:dyDescent="0.2">
      <c r="H10860" s="238"/>
    </row>
    <row r="10861" spans="8:8" x14ac:dyDescent="0.2">
      <c r="H10861" s="238"/>
    </row>
    <row r="10862" spans="8:8" x14ac:dyDescent="0.2">
      <c r="H10862" s="238"/>
    </row>
    <row r="10863" spans="8:8" x14ac:dyDescent="0.2">
      <c r="H10863" s="238"/>
    </row>
    <row r="10864" spans="8:8" x14ac:dyDescent="0.2">
      <c r="H10864" s="238"/>
    </row>
    <row r="10865" spans="8:8" x14ac:dyDescent="0.2">
      <c r="H10865" s="238"/>
    </row>
    <row r="10866" spans="8:8" x14ac:dyDescent="0.2">
      <c r="H10866" s="238"/>
    </row>
    <row r="10867" spans="8:8" x14ac:dyDescent="0.2">
      <c r="H10867" s="238"/>
    </row>
    <row r="10868" spans="8:8" x14ac:dyDescent="0.2">
      <c r="H10868" s="238"/>
    </row>
    <row r="10869" spans="8:8" x14ac:dyDescent="0.2">
      <c r="H10869" s="238"/>
    </row>
    <row r="10870" spans="8:8" x14ac:dyDescent="0.2">
      <c r="H10870" s="238"/>
    </row>
    <row r="10871" spans="8:8" x14ac:dyDescent="0.2">
      <c r="H10871" s="238"/>
    </row>
    <row r="10872" spans="8:8" x14ac:dyDescent="0.2">
      <c r="H10872" s="238"/>
    </row>
    <row r="10873" spans="8:8" x14ac:dyDescent="0.2">
      <c r="H10873" s="238"/>
    </row>
    <row r="10874" spans="8:8" x14ac:dyDescent="0.2">
      <c r="H10874" s="238"/>
    </row>
    <row r="10875" spans="8:8" x14ac:dyDescent="0.2">
      <c r="H10875" s="238"/>
    </row>
    <row r="10876" spans="8:8" x14ac:dyDescent="0.2">
      <c r="H10876" s="238"/>
    </row>
    <row r="10877" spans="8:8" x14ac:dyDescent="0.2">
      <c r="H10877" s="238"/>
    </row>
    <row r="10878" spans="8:8" x14ac:dyDescent="0.2">
      <c r="H10878" s="238"/>
    </row>
    <row r="10879" spans="8:8" x14ac:dyDescent="0.2">
      <c r="H10879" s="238"/>
    </row>
    <row r="10880" spans="8:8" x14ac:dyDescent="0.2">
      <c r="H10880" s="238"/>
    </row>
    <row r="10881" spans="8:8" x14ac:dyDescent="0.2">
      <c r="H10881" s="238"/>
    </row>
    <row r="10882" spans="8:8" x14ac:dyDescent="0.2">
      <c r="H10882" s="238"/>
    </row>
    <row r="10883" spans="8:8" x14ac:dyDescent="0.2">
      <c r="H10883" s="238"/>
    </row>
    <row r="10884" spans="8:8" x14ac:dyDescent="0.2">
      <c r="H10884" s="238"/>
    </row>
    <row r="10885" spans="8:8" x14ac:dyDescent="0.2">
      <c r="H10885" s="238"/>
    </row>
    <row r="10886" spans="8:8" x14ac:dyDescent="0.2">
      <c r="H10886" s="238"/>
    </row>
    <row r="10887" spans="8:8" x14ac:dyDescent="0.2">
      <c r="H10887" s="238"/>
    </row>
    <row r="10888" spans="8:8" x14ac:dyDescent="0.2">
      <c r="H10888" s="238"/>
    </row>
    <row r="10889" spans="8:8" x14ac:dyDescent="0.2">
      <c r="H10889" s="238"/>
    </row>
    <row r="10890" spans="8:8" x14ac:dyDescent="0.2">
      <c r="H10890" s="238"/>
    </row>
    <row r="10891" spans="8:8" x14ac:dyDescent="0.2">
      <c r="H10891" s="238"/>
    </row>
    <row r="10892" spans="8:8" x14ac:dyDescent="0.2">
      <c r="H10892" s="238"/>
    </row>
    <row r="10893" spans="8:8" x14ac:dyDescent="0.2">
      <c r="H10893" s="238"/>
    </row>
    <row r="10894" spans="8:8" x14ac:dyDescent="0.2">
      <c r="H10894" s="238"/>
    </row>
    <row r="10895" spans="8:8" x14ac:dyDescent="0.2">
      <c r="H10895" s="238"/>
    </row>
    <row r="10896" spans="8:8" x14ac:dyDescent="0.2">
      <c r="H10896" s="238"/>
    </row>
    <row r="10897" spans="8:8" x14ac:dyDescent="0.2">
      <c r="H10897" s="238"/>
    </row>
    <row r="10898" spans="8:8" x14ac:dyDescent="0.2">
      <c r="H10898" s="238"/>
    </row>
    <row r="10899" spans="8:8" x14ac:dyDescent="0.2">
      <c r="H10899" s="238"/>
    </row>
    <row r="10900" spans="8:8" x14ac:dyDescent="0.2">
      <c r="H10900" s="238"/>
    </row>
    <row r="10901" spans="8:8" x14ac:dyDescent="0.2">
      <c r="H10901" s="238"/>
    </row>
    <row r="10902" spans="8:8" x14ac:dyDescent="0.2">
      <c r="H10902" s="238"/>
    </row>
    <row r="10903" spans="8:8" x14ac:dyDescent="0.2">
      <c r="H10903" s="238"/>
    </row>
    <row r="10904" spans="8:8" x14ac:dyDescent="0.2">
      <c r="H10904" s="238"/>
    </row>
    <row r="10905" spans="8:8" x14ac:dyDescent="0.2">
      <c r="H10905" s="238"/>
    </row>
    <row r="10906" spans="8:8" x14ac:dyDescent="0.2">
      <c r="H10906" s="238"/>
    </row>
    <row r="10907" spans="8:8" x14ac:dyDescent="0.2">
      <c r="H10907" s="238"/>
    </row>
    <row r="10908" spans="8:8" x14ac:dyDescent="0.2">
      <c r="H10908" s="238"/>
    </row>
    <row r="10909" spans="8:8" x14ac:dyDescent="0.2">
      <c r="H10909" s="238"/>
    </row>
    <row r="10910" spans="8:8" x14ac:dyDescent="0.2">
      <c r="H10910" s="238"/>
    </row>
    <row r="10911" spans="8:8" x14ac:dyDescent="0.2">
      <c r="H10911" s="238"/>
    </row>
    <row r="10912" spans="8:8" x14ac:dyDescent="0.2">
      <c r="H10912" s="238"/>
    </row>
    <row r="10913" spans="8:8" x14ac:dyDescent="0.2">
      <c r="H10913" s="238"/>
    </row>
    <row r="10914" spans="8:8" x14ac:dyDescent="0.2">
      <c r="H10914" s="238"/>
    </row>
    <row r="10915" spans="8:8" x14ac:dyDescent="0.2">
      <c r="H10915" s="238"/>
    </row>
    <row r="10916" spans="8:8" x14ac:dyDescent="0.2">
      <c r="H10916" s="238"/>
    </row>
    <row r="10917" spans="8:8" x14ac:dyDescent="0.2">
      <c r="H10917" s="238"/>
    </row>
    <row r="10918" spans="8:8" x14ac:dyDescent="0.2">
      <c r="H10918" s="238"/>
    </row>
    <row r="10919" spans="8:8" x14ac:dyDescent="0.2">
      <c r="H10919" s="238"/>
    </row>
    <row r="10920" spans="8:8" x14ac:dyDescent="0.2">
      <c r="H10920" s="238"/>
    </row>
    <row r="10921" spans="8:8" x14ac:dyDescent="0.2">
      <c r="H10921" s="238"/>
    </row>
    <row r="10922" spans="8:8" x14ac:dyDescent="0.2">
      <c r="H10922" s="238"/>
    </row>
    <row r="10923" spans="8:8" x14ac:dyDescent="0.2">
      <c r="H10923" s="238"/>
    </row>
    <row r="10924" spans="8:8" x14ac:dyDescent="0.2">
      <c r="H10924" s="238"/>
    </row>
    <row r="10925" spans="8:8" x14ac:dyDescent="0.2">
      <c r="H10925" s="238"/>
    </row>
    <row r="10926" spans="8:8" x14ac:dyDescent="0.2">
      <c r="H10926" s="238"/>
    </row>
    <row r="10927" spans="8:8" x14ac:dyDescent="0.2">
      <c r="H10927" s="238"/>
    </row>
    <row r="10928" spans="8:8" x14ac:dyDescent="0.2">
      <c r="H10928" s="238"/>
    </row>
    <row r="10929" spans="8:8" x14ac:dyDescent="0.2">
      <c r="H10929" s="238"/>
    </row>
    <row r="10930" spans="8:8" x14ac:dyDescent="0.2">
      <c r="H10930" s="238"/>
    </row>
    <row r="10931" spans="8:8" x14ac:dyDescent="0.2">
      <c r="H10931" s="238"/>
    </row>
    <row r="10932" spans="8:8" x14ac:dyDescent="0.2">
      <c r="H10932" s="238"/>
    </row>
    <row r="10933" spans="8:8" x14ac:dyDescent="0.2">
      <c r="H10933" s="238"/>
    </row>
    <row r="10934" spans="8:8" x14ac:dyDescent="0.2">
      <c r="H10934" s="238"/>
    </row>
    <row r="10935" spans="8:8" x14ac:dyDescent="0.2">
      <c r="H10935" s="238"/>
    </row>
    <row r="10936" spans="8:8" x14ac:dyDescent="0.2">
      <c r="H10936" s="238"/>
    </row>
    <row r="10937" spans="8:8" x14ac:dyDescent="0.2">
      <c r="H10937" s="238"/>
    </row>
    <row r="10938" spans="8:8" x14ac:dyDescent="0.2">
      <c r="H10938" s="238"/>
    </row>
    <row r="10939" spans="8:8" x14ac:dyDescent="0.2">
      <c r="H10939" s="238"/>
    </row>
    <row r="10940" spans="8:8" x14ac:dyDescent="0.2">
      <c r="H10940" s="238"/>
    </row>
    <row r="10941" spans="8:8" x14ac:dyDescent="0.2">
      <c r="H10941" s="238"/>
    </row>
    <row r="10942" spans="8:8" x14ac:dyDescent="0.2">
      <c r="H10942" s="238"/>
    </row>
    <row r="10943" spans="8:8" x14ac:dyDescent="0.2">
      <c r="H10943" s="238"/>
    </row>
    <row r="10944" spans="8:8" x14ac:dyDescent="0.2">
      <c r="H10944" s="238"/>
    </row>
    <row r="10945" spans="8:8" x14ac:dyDescent="0.2">
      <c r="H10945" s="238"/>
    </row>
    <row r="10946" spans="8:8" x14ac:dyDescent="0.2">
      <c r="H10946" s="238"/>
    </row>
    <row r="10947" spans="8:8" x14ac:dyDescent="0.2">
      <c r="H10947" s="238"/>
    </row>
    <row r="10948" spans="8:8" x14ac:dyDescent="0.2">
      <c r="H10948" s="238"/>
    </row>
    <row r="10949" spans="8:8" x14ac:dyDescent="0.2">
      <c r="H10949" s="238"/>
    </row>
    <row r="10950" spans="8:8" x14ac:dyDescent="0.2">
      <c r="H10950" s="238"/>
    </row>
    <row r="10951" spans="8:8" x14ac:dyDescent="0.2">
      <c r="H10951" s="238"/>
    </row>
    <row r="10952" spans="8:8" x14ac:dyDescent="0.2">
      <c r="H10952" s="238"/>
    </row>
    <row r="10953" spans="8:8" x14ac:dyDescent="0.2">
      <c r="H10953" s="238"/>
    </row>
    <row r="10954" spans="8:8" x14ac:dyDescent="0.2">
      <c r="H10954" s="238"/>
    </row>
    <row r="10955" spans="8:8" x14ac:dyDescent="0.2">
      <c r="H10955" s="238"/>
    </row>
    <row r="10956" spans="8:8" x14ac:dyDescent="0.2">
      <c r="H10956" s="238"/>
    </row>
    <row r="10957" spans="8:8" x14ac:dyDescent="0.2">
      <c r="H10957" s="238"/>
    </row>
    <row r="10958" spans="8:8" x14ac:dyDescent="0.2">
      <c r="H10958" s="238"/>
    </row>
    <row r="10959" spans="8:8" x14ac:dyDescent="0.2">
      <c r="H10959" s="238"/>
    </row>
    <row r="10960" spans="8:8" x14ac:dyDescent="0.2">
      <c r="H10960" s="238"/>
    </row>
    <row r="10961" spans="8:8" x14ac:dyDescent="0.2">
      <c r="H10961" s="238"/>
    </row>
    <row r="10962" spans="8:8" x14ac:dyDescent="0.2">
      <c r="H10962" s="238"/>
    </row>
    <row r="10963" spans="8:8" x14ac:dyDescent="0.2">
      <c r="H10963" s="238"/>
    </row>
    <row r="10964" spans="8:8" x14ac:dyDescent="0.2">
      <c r="H10964" s="238"/>
    </row>
    <row r="10965" spans="8:8" x14ac:dyDescent="0.2">
      <c r="H10965" s="238"/>
    </row>
    <row r="10966" spans="8:8" x14ac:dyDescent="0.2">
      <c r="H10966" s="238"/>
    </row>
    <row r="10967" spans="8:8" x14ac:dyDescent="0.2">
      <c r="H10967" s="238"/>
    </row>
    <row r="10968" spans="8:8" x14ac:dyDescent="0.2">
      <c r="H10968" s="238"/>
    </row>
    <row r="10969" spans="8:8" x14ac:dyDescent="0.2">
      <c r="H10969" s="238"/>
    </row>
    <row r="10970" spans="8:8" x14ac:dyDescent="0.2">
      <c r="H10970" s="238"/>
    </row>
    <row r="10971" spans="8:8" x14ac:dyDescent="0.2">
      <c r="H10971" s="238"/>
    </row>
    <row r="10972" spans="8:8" x14ac:dyDescent="0.2">
      <c r="H10972" s="238"/>
    </row>
    <row r="10973" spans="8:8" x14ac:dyDescent="0.2">
      <c r="H10973" s="238"/>
    </row>
    <row r="10974" spans="8:8" x14ac:dyDescent="0.2">
      <c r="H10974" s="238"/>
    </row>
    <row r="10975" spans="8:8" x14ac:dyDescent="0.2">
      <c r="H10975" s="238"/>
    </row>
    <row r="10976" spans="8:8" x14ac:dyDescent="0.2">
      <c r="H10976" s="238"/>
    </row>
    <row r="10977" spans="8:8" x14ac:dyDescent="0.2">
      <c r="H10977" s="238"/>
    </row>
    <row r="10978" spans="8:8" x14ac:dyDescent="0.2">
      <c r="H10978" s="238"/>
    </row>
    <row r="10979" spans="8:8" x14ac:dyDescent="0.2">
      <c r="H10979" s="238"/>
    </row>
    <row r="10980" spans="8:8" x14ac:dyDescent="0.2">
      <c r="H10980" s="238"/>
    </row>
    <row r="10981" spans="8:8" x14ac:dyDescent="0.2">
      <c r="H10981" s="238"/>
    </row>
    <row r="10982" spans="8:8" x14ac:dyDescent="0.2">
      <c r="H10982" s="238"/>
    </row>
    <row r="10983" spans="8:8" x14ac:dyDescent="0.2">
      <c r="H10983" s="238"/>
    </row>
    <row r="10984" spans="8:8" x14ac:dyDescent="0.2">
      <c r="H10984" s="238"/>
    </row>
    <row r="10985" spans="8:8" x14ac:dyDescent="0.2">
      <c r="H10985" s="238"/>
    </row>
    <row r="10986" spans="8:8" x14ac:dyDescent="0.2">
      <c r="H10986" s="238"/>
    </row>
    <row r="10987" spans="8:8" x14ac:dyDescent="0.2">
      <c r="H10987" s="238"/>
    </row>
    <row r="10988" spans="8:8" x14ac:dyDescent="0.2">
      <c r="H10988" s="238"/>
    </row>
    <row r="10989" spans="8:8" x14ac:dyDescent="0.2">
      <c r="H10989" s="238"/>
    </row>
    <row r="10990" spans="8:8" x14ac:dyDescent="0.2">
      <c r="H10990" s="238"/>
    </row>
    <row r="10991" spans="8:8" x14ac:dyDescent="0.2">
      <c r="H10991" s="238"/>
    </row>
    <row r="10992" spans="8:8" x14ac:dyDescent="0.2">
      <c r="H10992" s="238"/>
    </row>
    <row r="10993" spans="8:8" x14ac:dyDescent="0.2">
      <c r="H10993" s="238"/>
    </row>
    <row r="10994" spans="8:8" x14ac:dyDescent="0.2">
      <c r="H10994" s="238"/>
    </row>
    <row r="10995" spans="8:8" x14ac:dyDescent="0.2">
      <c r="H10995" s="238"/>
    </row>
    <row r="10996" spans="8:8" x14ac:dyDescent="0.2">
      <c r="H10996" s="238"/>
    </row>
    <row r="10997" spans="8:8" x14ac:dyDescent="0.2">
      <c r="H10997" s="238"/>
    </row>
    <row r="10998" spans="8:8" x14ac:dyDescent="0.2">
      <c r="H10998" s="238"/>
    </row>
    <row r="10999" spans="8:8" x14ac:dyDescent="0.2">
      <c r="H10999" s="238"/>
    </row>
    <row r="11000" spans="8:8" x14ac:dyDescent="0.2">
      <c r="H11000" s="238"/>
    </row>
    <row r="11001" spans="8:8" x14ac:dyDescent="0.2">
      <c r="H11001" s="238"/>
    </row>
    <row r="11002" spans="8:8" x14ac:dyDescent="0.2">
      <c r="H11002" s="238"/>
    </row>
    <row r="11003" spans="8:8" x14ac:dyDescent="0.2">
      <c r="H11003" s="238"/>
    </row>
    <row r="11004" spans="8:8" x14ac:dyDescent="0.2">
      <c r="H11004" s="238"/>
    </row>
    <row r="11005" spans="8:8" x14ac:dyDescent="0.2">
      <c r="H11005" s="238"/>
    </row>
    <row r="11006" spans="8:8" x14ac:dyDescent="0.2">
      <c r="H11006" s="238"/>
    </row>
    <row r="11007" spans="8:8" x14ac:dyDescent="0.2">
      <c r="H11007" s="238"/>
    </row>
    <row r="11008" spans="8:8" x14ac:dyDescent="0.2">
      <c r="H11008" s="238"/>
    </row>
    <row r="11009" spans="8:8" x14ac:dyDescent="0.2">
      <c r="H11009" s="238"/>
    </row>
    <row r="11010" spans="8:8" x14ac:dyDescent="0.2">
      <c r="H11010" s="238"/>
    </row>
    <row r="11011" spans="8:8" x14ac:dyDescent="0.2">
      <c r="H11011" s="238"/>
    </row>
    <row r="11012" spans="8:8" x14ac:dyDescent="0.2">
      <c r="H11012" s="238"/>
    </row>
    <row r="11013" spans="8:8" x14ac:dyDescent="0.2">
      <c r="H11013" s="238"/>
    </row>
    <row r="11014" spans="8:8" x14ac:dyDescent="0.2">
      <c r="H11014" s="238"/>
    </row>
    <row r="11015" spans="8:8" x14ac:dyDescent="0.2">
      <c r="H11015" s="238"/>
    </row>
    <row r="11016" spans="8:8" x14ac:dyDescent="0.2">
      <c r="H11016" s="238"/>
    </row>
    <row r="11017" spans="8:8" x14ac:dyDescent="0.2">
      <c r="H11017" s="238"/>
    </row>
    <row r="11018" spans="8:8" x14ac:dyDescent="0.2">
      <c r="H11018" s="238"/>
    </row>
    <row r="11019" spans="8:8" x14ac:dyDescent="0.2">
      <c r="H11019" s="238"/>
    </row>
    <row r="11020" spans="8:8" x14ac:dyDescent="0.2">
      <c r="H11020" s="238"/>
    </row>
    <row r="11021" spans="8:8" x14ac:dyDescent="0.2">
      <c r="H11021" s="238"/>
    </row>
    <row r="11022" spans="8:8" x14ac:dyDescent="0.2">
      <c r="H11022" s="238"/>
    </row>
    <row r="11023" spans="8:8" x14ac:dyDescent="0.2">
      <c r="H11023" s="238"/>
    </row>
    <row r="11024" spans="8:8" x14ac:dyDescent="0.2">
      <c r="H11024" s="238"/>
    </row>
    <row r="11025" spans="8:8" x14ac:dyDescent="0.2">
      <c r="H11025" s="238"/>
    </row>
    <row r="11026" spans="8:8" x14ac:dyDescent="0.2">
      <c r="H11026" s="238"/>
    </row>
    <row r="11027" spans="8:8" x14ac:dyDescent="0.2">
      <c r="H11027" s="238"/>
    </row>
    <row r="11028" spans="8:8" x14ac:dyDescent="0.2">
      <c r="H11028" s="238"/>
    </row>
    <row r="11029" spans="8:8" x14ac:dyDescent="0.2">
      <c r="H11029" s="238"/>
    </row>
    <row r="11030" spans="8:8" x14ac:dyDescent="0.2">
      <c r="H11030" s="238"/>
    </row>
    <row r="11031" spans="8:8" x14ac:dyDescent="0.2">
      <c r="H11031" s="238"/>
    </row>
    <row r="11032" spans="8:8" x14ac:dyDescent="0.2">
      <c r="H11032" s="238"/>
    </row>
    <row r="11033" spans="8:8" x14ac:dyDescent="0.2">
      <c r="H11033" s="238"/>
    </row>
    <row r="11034" spans="8:8" x14ac:dyDescent="0.2">
      <c r="H11034" s="238"/>
    </row>
    <row r="11035" spans="8:8" x14ac:dyDescent="0.2">
      <c r="H11035" s="238"/>
    </row>
    <row r="11036" spans="8:8" x14ac:dyDescent="0.2">
      <c r="H11036" s="238"/>
    </row>
    <row r="11037" spans="8:8" x14ac:dyDescent="0.2">
      <c r="H11037" s="238"/>
    </row>
    <row r="11038" spans="8:8" x14ac:dyDescent="0.2">
      <c r="H11038" s="238"/>
    </row>
    <row r="11039" spans="8:8" x14ac:dyDescent="0.2">
      <c r="H11039" s="238"/>
    </row>
    <row r="11040" spans="8:8" x14ac:dyDescent="0.2">
      <c r="H11040" s="238"/>
    </row>
    <row r="11041" spans="8:8" x14ac:dyDescent="0.2">
      <c r="H11041" s="238"/>
    </row>
    <row r="11042" spans="8:8" x14ac:dyDescent="0.2">
      <c r="H11042" s="238"/>
    </row>
    <row r="11043" spans="8:8" x14ac:dyDescent="0.2">
      <c r="H11043" s="238"/>
    </row>
    <row r="11044" spans="8:8" x14ac:dyDescent="0.2">
      <c r="H11044" s="238"/>
    </row>
    <row r="11045" spans="8:8" x14ac:dyDescent="0.2">
      <c r="H11045" s="238"/>
    </row>
    <row r="11046" spans="8:8" x14ac:dyDescent="0.2">
      <c r="H11046" s="238"/>
    </row>
    <row r="11047" spans="8:8" x14ac:dyDescent="0.2">
      <c r="H11047" s="238"/>
    </row>
    <row r="11048" spans="8:8" x14ac:dyDescent="0.2">
      <c r="H11048" s="238"/>
    </row>
    <row r="11049" spans="8:8" x14ac:dyDescent="0.2">
      <c r="H11049" s="238"/>
    </row>
    <row r="11050" spans="8:8" x14ac:dyDescent="0.2">
      <c r="H11050" s="238"/>
    </row>
    <row r="11051" spans="8:8" x14ac:dyDescent="0.2">
      <c r="H11051" s="238"/>
    </row>
    <row r="11052" spans="8:8" x14ac:dyDescent="0.2">
      <c r="H11052" s="238"/>
    </row>
    <row r="11053" spans="8:8" x14ac:dyDescent="0.2">
      <c r="H11053" s="238"/>
    </row>
    <row r="11054" spans="8:8" x14ac:dyDescent="0.2">
      <c r="H11054" s="238"/>
    </row>
    <row r="11055" spans="8:8" x14ac:dyDescent="0.2">
      <c r="H11055" s="238"/>
    </row>
    <row r="11056" spans="8:8" x14ac:dyDescent="0.2">
      <c r="H11056" s="238"/>
    </row>
    <row r="11057" spans="8:8" x14ac:dyDescent="0.2">
      <c r="H11057" s="238"/>
    </row>
    <row r="11058" spans="8:8" x14ac:dyDescent="0.2">
      <c r="H11058" s="238"/>
    </row>
    <row r="11059" spans="8:8" x14ac:dyDescent="0.2">
      <c r="H11059" s="238"/>
    </row>
    <row r="11060" spans="8:8" x14ac:dyDescent="0.2">
      <c r="H11060" s="238"/>
    </row>
    <row r="11061" spans="8:8" x14ac:dyDescent="0.2">
      <c r="H11061" s="238"/>
    </row>
    <row r="11062" spans="8:8" x14ac:dyDescent="0.2">
      <c r="H11062" s="238"/>
    </row>
    <row r="11063" spans="8:8" x14ac:dyDescent="0.2">
      <c r="H11063" s="238"/>
    </row>
    <row r="11064" spans="8:8" x14ac:dyDescent="0.2">
      <c r="H11064" s="238"/>
    </row>
    <row r="11065" spans="8:8" x14ac:dyDescent="0.2">
      <c r="H11065" s="238"/>
    </row>
    <row r="11066" spans="8:8" x14ac:dyDescent="0.2">
      <c r="H11066" s="238"/>
    </row>
    <row r="11067" spans="8:8" x14ac:dyDescent="0.2">
      <c r="H11067" s="238"/>
    </row>
    <row r="11068" spans="8:8" x14ac:dyDescent="0.2">
      <c r="H11068" s="238"/>
    </row>
    <row r="11069" spans="8:8" x14ac:dyDescent="0.2">
      <c r="H11069" s="238"/>
    </row>
    <row r="11070" spans="8:8" x14ac:dyDescent="0.2">
      <c r="H11070" s="238"/>
    </row>
    <row r="11071" spans="8:8" x14ac:dyDescent="0.2">
      <c r="H11071" s="238"/>
    </row>
    <row r="11072" spans="8:8" x14ac:dyDescent="0.2">
      <c r="H11072" s="238"/>
    </row>
    <row r="11073" spans="8:8" x14ac:dyDescent="0.2">
      <c r="H11073" s="238"/>
    </row>
    <row r="11074" spans="8:8" x14ac:dyDescent="0.2">
      <c r="H11074" s="238"/>
    </row>
    <row r="11075" spans="8:8" x14ac:dyDescent="0.2">
      <c r="H11075" s="238"/>
    </row>
    <row r="11076" spans="8:8" x14ac:dyDescent="0.2">
      <c r="H11076" s="238"/>
    </row>
    <row r="11077" spans="8:8" x14ac:dyDescent="0.2">
      <c r="H11077" s="238"/>
    </row>
    <row r="11078" spans="8:8" x14ac:dyDescent="0.2">
      <c r="H11078" s="238"/>
    </row>
    <row r="11079" spans="8:8" x14ac:dyDescent="0.2">
      <c r="H11079" s="238"/>
    </row>
    <row r="11080" spans="8:8" x14ac:dyDescent="0.2">
      <c r="H11080" s="238"/>
    </row>
    <row r="11081" spans="8:8" x14ac:dyDescent="0.2">
      <c r="H11081" s="238"/>
    </row>
    <row r="11082" spans="8:8" x14ac:dyDescent="0.2">
      <c r="H11082" s="238"/>
    </row>
    <row r="11083" spans="8:8" x14ac:dyDescent="0.2">
      <c r="H11083" s="238"/>
    </row>
    <row r="11084" spans="8:8" x14ac:dyDescent="0.2">
      <c r="H11084" s="238"/>
    </row>
    <row r="11085" spans="8:8" x14ac:dyDescent="0.2">
      <c r="H11085" s="238"/>
    </row>
    <row r="11086" spans="8:8" x14ac:dyDescent="0.2">
      <c r="H11086" s="238"/>
    </row>
    <row r="11087" spans="8:8" x14ac:dyDescent="0.2">
      <c r="H11087" s="238"/>
    </row>
    <row r="11088" spans="8:8" x14ac:dyDescent="0.2">
      <c r="H11088" s="238"/>
    </row>
    <row r="11089" spans="8:8" x14ac:dyDescent="0.2">
      <c r="H11089" s="238"/>
    </row>
    <row r="11090" spans="8:8" x14ac:dyDescent="0.2">
      <c r="H11090" s="238"/>
    </row>
    <row r="11091" spans="8:8" x14ac:dyDescent="0.2">
      <c r="H11091" s="238"/>
    </row>
    <row r="11092" spans="8:8" x14ac:dyDescent="0.2">
      <c r="H11092" s="238"/>
    </row>
    <row r="11093" spans="8:8" x14ac:dyDescent="0.2">
      <c r="H11093" s="238"/>
    </row>
    <row r="11094" spans="8:8" x14ac:dyDescent="0.2">
      <c r="H11094" s="238"/>
    </row>
    <row r="11095" spans="8:8" x14ac:dyDescent="0.2">
      <c r="H11095" s="238"/>
    </row>
    <row r="11096" spans="8:8" x14ac:dyDescent="0.2">
      <c r="H11096" s="238"/>
    </row>
    <row r="11097" spans="8:8" x14ac:dyDescent="0.2">
      <c r="H11097" s="238"/>
    </row>
    <row r="11098" spans="8:8" x14ac:dyDescent="0.2">
      <c r="H11098" s="238"/>
    </row>
    <row r="11099" spans="8:8" x14ac:dyDescent="0.2">
      <c r="H11099" s="238"/>
    </row>
    <row r="11100" spans="8:8" x14ac:dyDescent="0.2">
      <c r="H11100" s="238"/>
    </row>
    <row r="11101" spans="8:8" x14ac:dyDescent="0.2">
      <c r="H11101" s="238"/>
    </row>
    <row r="11102" spans="8:8" x14ac:dyDescent="0.2">
      <c r="H11102" s="238"/>
    </row>
    <row r="11103" spans="8:8" x14ac:dyDescent="0.2">
      <c r="H11103" s="238"/>
    </row>
    <row r="11104" spans="8:8" x14ac:dyDescent="0.2">
      <c r="H11104" s="238"/>
    </row>
    <row r="11105" spans="8:8" x14ac:dyDescent="0.2">
      <c r="H11105" s="238"/>
    </row>
    <row r="11106" spans="8:8" x14ac:dyDescent="0.2">
      <c r="H11106" s="238"/>
    </row>
    <row r="11107" spans="8:8" x14ac:dyDescent="0.2">
      <c r="H11107" s="238"/>
    </row>
    <row r="11108" spans="8:8" x14ac:dyDescent="0.2">
      <c r="H11108" s="238"/>
    </row>
    <row r="11109" spans="8:8" x14ac:dyDescent="0.2">
      <c r="H11109" s="238"/>
    </row>
    <row r="11110" spans="8:8" x14ac:dyDescent="0.2">
      <c r="H11110" s="238"/>
    </row>
    <row r="11111" spans="8:8" x14ac:dyDescent="0.2">
      <c r="H11111" s="238"/>
    </row>
    <row r="11112" spans="8:8" x14ac:dyDescent="0.2">
      <c r="H11112" s="238"/>
    </row>
    <row r="11113" spans="8:8" x14ac:dyDescent="0.2">
      <c r="H11113" s="238"/>
    </row>
    <row r="11114" spans="8:8" x14ac:dyDescent="0.2">
      <c r="H11114" s="238"/>
    </row>
    <row r="11115" spans="8:8" x14ac:dyDescent="0.2">
      <c r="H11115" s="238"/>
    </row>
    <row r="11116" spans="8:8" x14ac:dyDescent="0.2">
      <c r="H11116" s="238"/>
    </row>
    <row r="11117" spans="8:8" x14ac:dyDescent="0.2">
      <c r="H11117" s="238"/>
    </row>
    <row r="11118" spans="8:8" x14ac:dyDescent="0.2">
      <c r="H11118" s="238"/>
    </row>
    <row r="11119" spans="8:8" x14ac:dyDescent="0.2">
      <c r="H11119" s="238"/>
    </row>
    <row r="11120" spans="8:8" x14ac:dyDescent="0.2">
      <c r="H11120" s="238"/>
    </row>
    <row r="11121" spans="8:8" x14ac:dyDescent="0.2">
      <c r="H11121" s="238"/>
    </row>
    <row r="11122" spans="8:8" x14ac:dyDescent="0.2">
      <c r="H11122" s="238"/>
    </row>
    <row r="11123" spans="8:8" x14ac:dyDescent="0.2">
      <c r="H11123" s="238"/>
    </row>
    <row r="11124" spans="8:8" x14ac:dyDescent="0.2">
      <c r="H11124" s="238"/>
    </row>
    <row r="11125" spans="8:8" x14ac:dyDescent="0.2">
      <c r="H11125" s="238"/>
    </row>
    <row r="11126" spans="8:8" x14ac:dyDescent="0.2">
      <c r="H11126" s="238"/>
    </row>
    <row r="11127" spans="8:8" x14ac:dyDescent="0.2">
      <c r="H11127" s="238"/>
    </row>
    <row r="11128" spans="8:8" x14ac:dyDescent="0.2">
      <c r="H11128" s="238"/>
    </row>
    <row r="11129" spans="8:8" x14ac:dyDescent="0.2">
      <c r="H11129" s="238"/>
    </row>
    <row r="11130" spans="8:8" x14ac:dyDescent="0.2">
      <c r="H11130" s="238"/>
    </row>
    <row r="11131" spans="8:8" x14ac:dyDescent="0.2">
      <c r="H11131" s="238"/>
    </row>
    <row r="11132" spans="8:8" x14ac:dyDescent="0.2">
      <c r="H11132" s="238"/>
    </row>
    <row r="11133" spans="8:8" x14ac:dyDescent="0.2">
      <c r="H11133" s="238"/>
    </row>
    <row r="11134" spans="8:8" x14ac:dyDescent="0.2">
      <c r="H11134" s="238"/>
    </row>
    <row r="11135" spans="8:8" x14ac:dyDescent="0.2">
      <c r="H11135" s="238"/>
    </row>
    <row r="11136" spans="8:8" x14ac:dyDescent="0.2">
      <c r="H11136" s="238"/>
    </row>
    <row r="11137" spans="8:8" x14ac:dyDescent="0.2">
      <c r="H11137" s="238"/>
    </row>
    <row r="11138" spans="8:8" x14ac:dyDescent="0.2">
      <c r="H11138" s="238"/>
    </row>
    <row r="11139" spans="8:8" x14ac:dyDescent="0.2">
      <c r="H11139" s="238"/>
    </row>
    <row r="11140" spans="8:8" x14ac:dyDescent="0.2">
      <c r="H11140" s="238"/>
    </row>
    <row r="11141" spans="8:8" x14ac:dyDescent="0.2">
      <c r="H11141" s="238"/>
    </row>
    <row r="11142" spans="8:8" x14ac:dyDescent="0.2">
      <c r="H11142" s="238"/>
    </row>
    <row r="11143" spans="8:8" x14ac:dyDescent="0.2">
      <c r="H11143" s="238"/>
    </row>
    <row r="11144" spans="8:8" x14ac:dyDescent="0.2">
      <c r="H11144" s="238"/>
    </row>
    <row r="11145" spans="8:8" x14ac:dyDescent="0.2">
      <c r="H11145" s="238"/>
    </row>
    <row r="11146" spans="8:8" x14ac:dyDescent="0.2">
      <c r="H11146" s="238"/>
    </row>
    <row r="11147" spans="8:8" x14ac:dyDescent="0.2">
      <c r="H11147" s="238"/>
    </row>
    <row r="11148" spans="8:8" x14ac:dyDescent="0.2">
      <c r="H11148" s="238"/>
    </row>
    <row r="11149" spans="8:8" x14ac:dyDescent="0.2">
      <c r="H11149" s="238"/>
    </row>
    <row r="11150" spans="8:8" x14ac:dyDescent="0.2">
      <c r="H11150" s="238"/>
    </row>
    <row r="11151" spans="8:8" x14ac:dyDescent="0.2">
      <c r="H11151" s="238"/>
    </row>
    <row r="11152" spans="8:8" x14ac:dyDescent="0.2">
      <c r="H11152" s="238"/>
    </row>
    <row r="11153" spans="8:8" x14ac:dyDescent="0.2">
      <c r="H11153" s="238"/>
    </row>
    <row r="11154" spans="8:8" x14ac:dyDescent="0.2">
      <c r="H11154" s="238"/>
    </row>
    <row r="11155" spans="8:8" x14ac:dyDescent="0.2">
      <c r="H11155" s="238"/>
    </row>
    <row r="11156" spans="8:8" x14ac:dyDescent="0.2">
      <c r="H11156" s="238"/>
    </row>
    <row r="11157" spans="8:8" x14ac:dyDescent="0.2">
      <c r="H11157" s="238"/>
    </row>
    <row r="11158" spans="8:8" x14ac:dyDescent="0.2">
      <c r="H11158" s="238"/>
    </row>
    <row r="11159" spans="8:8" x14ac:dyDescent="0.2">
      <c r="H11159" s="238"/>
    </row>
    <row r="11160" spans="8:8" x14ac:dyDescent="0.2">
      <c r="H11160" s="238"/>
    </row>
    <row r="11161" spans="8:8" x14ac:dyDescent="0.2">
      <c r="H11161" s="238"/>
    </row>
    <row r="11162" spans="8:8" x14ac:dyDescent="0.2">
      <c r="H11162" s="238"/>
    </row>
    <row r="11163" spans="8:8" x14ac:dyDescent="0.2">
      <c r="H11163" s="238"/>
    </row>
    <row r="11164" spans="8:8" x14ac:dyDescent="0.2">
      <c r="H11164" s="238"/>
    </row>
    <row r="11165" spans="8:8" x14ac:dyDescent="0.2">
      <c r="H11165" s="238"/>
    </row>
    <row r="11166" spans="8:8" x14ac:dyDescent="0.2">
      <c r="H11166" s="238"/>
    </row>
    <row r="11167" spans="8:8" x14ac:dyDescent="0.2">
      <c r="H11167" s="238"/>
    </row>
    <row r="11168" spans="8:8" x14ac:dyDescent="0.2">
      <c r="H11168" s="238"/>
    </row>
    <row r="11169" spans="8:8" x14ac:dyDescent="0.2">
      <c r="H11169" s="238"/>
    </row>
    <row r="11170" spans="8:8" x14ac:dyDescent="0.2">
      <c r="H11170" s="238"/>
    </row>
    <row r="11171" spans="8:8" x14ac:dyDescent="0.2">
      <c r="H11171" s="238"/>
    </row>
    <row r="11172" spans="8:8" x14ac:dyDescent="0.2">
      <c r="H11172" s="238"/>
    </row>
    <row r="11173" spans="8:8" x14ac:dyDescent="0.2">
      <c r="H11173" s="238"/>
    </row>
    <row r="11174" spans="8:8" x14ac:dyDescent="0.2">
      <c r="H11174" s="238"/>
    </row>
    <row r="11175" spans="8:8" x14ac:dyDescent="0.2">
      <c r="H11175" s="238"/>
    </row>
    <row r="11176" spans="8:8" x14ac:dyDescent="0.2">
      <c r="H11176" s="238"/>
    </row>
    <row r="11177" spans="8:8" x14ac:dyDescent="0.2">
      <c r="H11177" s="238"/>
    </row>
    <row r="11178" spans="8:8" x14ac:dyDescent="0.2">
      <c r="H11178" s="238"/>
    </row>
    <row r="11179" spans="8:8" x14ac:dyDescent="0.2">
      <c r="H11179" s="238"/>
    </row>
    <row r="11180" spans="8:8" x14ac:dyDescent="0.2">
      <c r="H11180" s="238"/>
    </row>
    <row r="11181" spans="8:8" x14ac:dyDescent="0.2">
      <c r="H11181" s="238"/>
    </row>
    <row r="11182" spans="8:8" x14ac:dyDescent="0.2">
      <c r="H11182" s="238"/>
    </row>
    <row r="11183" spans="8:8" x14ac:dyDescent="0.2">
      <c r="H11183" s="238"/>
    </row>
    <row r="11184" spans="8:8" x14ac:dyDescent="0.2">
      <c r="H11184" s="238"/>
    </row>
    <row r="11185" spans="8:8" x14ac:dyDescent="0.2">
      <c r="H11185" s="238"/>
    </row>
    <row r="11186" spans="8:8" x14ac:dyDescent="0.2">
      <c r="H11186" s="238"/>
    </row>
    <row r="11187" spans="8:8" x14ac:dyDescent="0.2">
      <c r="H11187" s="238"/>
    </row>
    <row r="11188" spans="8:8" x14ac:dyDescent="0.2">
      <c r="H11188" s="238"/>
    </row>
    <row r="11189" spans="8:8" x14ac:dyDescent="0.2">
      <c r="H11189" s="238"/>
    </row>
    <row r="11190" spans="8:8" x14ac:dyDescent="0.2">
      <c r="H11190" s="238"/>
    </row>
    <row r="11191" spans="8:8" x14ac:dyDescent="0.2">
      <c r="H11191" s="238"/>
    </row>
    <row r="11192" spans="8:8" x14ac:dyDescent="0.2">
      <c r="H11192" s="238"/>
    </row>
    <row r="11193" spans="8:8" x14ac:dyDescent="0.2">
      <c r="H11193" s="238"/>
    </row>
    <row r="11194" spans="8:8" x14ac:dyDescent="0.2">
      <c r="H11194" s="238"/>
    </row>
    <row r="11195" spans="8:8" x14ac:dyDescent="0.2">
      <c r="H11195" s="238"/>
    </row>
    <row r="11196" spans="8:8" x14ac:dyDescent="0.2">
      <c r="H11196" s="238"/>
    </row>
    <row r="11197" spans="8:8" x14ac:dyDescent="0.2">
      <c r="H11197" s="238"/>
    </row>
    <row r="11198" spans="8:8" x14ac:dyDescent="0.2">
      <c r="H11198" s="238"/>
    </row>
    <row r="11199" spans="8:8" x14ac:dyDescent="0.2">
      <c r="H11199" s="238"/>
    </row>
    <row r="11200" spans="8:8" x14ac:dyDescent="0.2">
      <c r="H11200" s="238"/>
    </row>
    <row r="11201" spans="8:8" x14ac:dyDescent="0.2">
      <c r="H11201" s="238"/>
    </row>
    <row r="11202" spans="8:8" x14ac:dyDescent="0.2">
      <c r="H11202" s="238"/>
    </row>
    <row r="11203" spans="8:8" x14ac:dyDescent="0.2">
      <c r="H11203" s="238"/>
    </row>
    <row r="11204" spans="8:8" x14ac:dyDescent="0.2">
      <c r="H11204" s="238"/>
    </row>
    <row r="11205" spans="8:8" x14ac:dyDescent="0.2">
      <c r="H11205" s="238"/>
    </row>
    <row r="11206" spans="8:8" x14ac:dyDescent="0.2">
      <c r="H11206" s="238"/>
    </row>
    <row r="11207" spans="8:8" x14ac:dyDescent="0.2">
      <c r="H11207" s="238"/>
    </row>
    <row r="11208" spans="8:8" x14ac:dyDescent="0.2">
      <c r="H11208" s="238"/>
    </row>
    <row r="11209" spans="8:8" x14ac:dyDescent="0.2">
      <c r="H11209" s="238"/>
    </row>
    <row r="11210" spans="8:8" x14ac:dyDescent="0.2">
      <c r="H11210" s="238"/>
    </row>
    <row r="11211" spans="8:8" x14ac:dyDescent="0.2">
      <c r="H11211" s="238"/>
    </row>
    <row r="11212" spans="8:8" x14ac:dyDescent="0.2">
      <c r="H11212" s="238"/>
    </row>
    <row r="11213" spans="8:8" x14ac:dyDescent="0.2">
      <c r="H11213" s="238"/>
    </row>
    <row r="11214" spans="8:8" x14ac:dyDescent="0.2">
      <c r="H11214" s="238"/>
    </row>
    <row r="11215" spans="8:8" x14ac:dyDescent="0.2">
      <c r="H11215" s="238"/>
    </row>
    <row r="11216" spans="8:8" x14ac:dyDescent="0.2">
      <c r="H11216" s="238"/>
    </row>
    <row r="11217" spans="8:8" x14ac:dyDescent="0.2">
      <c r="H11217" s="238"/>
    </row>
    <row r="11218" spans="8:8" x14ac:dyDescent="0.2">
      <c r="H11218" s="238"/>
    </row>
    <row r="11219" spans="8:8" x14ac:dyDescent="0.2">
      <c r="H11219" s="238"/>
    </row>
    <row r="11220" spans="8:8" x14ac:dyDescent="0.2">
      <c r="H11220" s="238"/>
    </row>
    <row r="11221" spans="8:8" x14ac:dyDescent="0.2">
      <c r="H11221" s="238"/>
    </row>
    <row r="11222" spans="8:8" x14ac:dyDescent="0.2">
      <c r="H11222" s="238"/>
    </row>
    <row r="11223" spans="8:8" x14ac:dyDescent="0.2">
      <c r="H11223" s="238"/>
    </row>
    <row r="11224" spans="8:8" x14ac:dyDescent="0.2">
      <c r="H11224" s="238"/>
    </row>
    <row r="11225" spans="8:8" x14ac:dyDescent="0.2">
      <c r="H11225" s="238"/>
    </row>
    <row r="11226" spans="8:8" x14ac:dyDescent="0.2">
      <c r="H11226" s="238"/>
    </row>
    <row r="11227" spans="8:8" x14ac:dyDescent="0.2">
      <c r="H11227" s="238"/>
    </row>
    <row r="11228" spans="8:8" x14ac:dyDescent="0.2">
      <c r="H11228" s="238"/>
    </row>
    <row r="11229" spans="8:8" x14ac:dyDescent="0.2">
      <c r="H11229" s="238"/>
    </row>
    <row r="11230" spans="8:8" x14ac:dyDescent="0.2">
      <c r="H11230" s="238"/>
    </row>
    <row r="11231" spans="8:8" x14ac:dyDescent="0.2">
      <c r="H11231" s="238"/>
    </row>
    <row r="11232" spans="8:8" x14ac:dyDescent="0.2">
      <c r="H11232" s="238"/>
    </row>
    <row r="11233" spans="8:8" x14ac:dyDescent="0.2">
      <c r="H11233" s="238"/>
    </row>
    <row r="11234" spans="8:8" x14ac:dyDescent="0.2">
      <c r="H11234" s="238"/>
    </row>
    <row r="11235" spans="8:8" x14ac:dyDescent="0.2">
      <c r="H11235" s="238"/>
    </row>
    <row r="11236" spans="8:8" x14ac:dyDescent="0.2">
      <c r="H11236" s="238"/>
    </row>
    <row r="11237" spans="8:8" x14ac:dyDescent="0.2">
      <c r="H11237" s="238"/>
    </row>
    <row r="11238" spans="8:8" x14ac:dyDescent="0.2">
      <c r="H11238" s="238"/>
    </row>
    <row r="11239" spans="8:8" x14ac:dyDescent="0.2">
      <c r="H11239" s="238"/>
    </row>
    <row r="11240" spans="8:8" x14ac:dyDescent="0.2">
      <c r="H11240" s="238"/>
    </row>
    <row r="11241" spans="8:8" x14ac:dyDescent="0.2">
      <c r="H11241" s="238"/>
    </row>
    <row r="11242" spans="8:8" x14ac:dyDescent="0.2">
      <c r="H11242" s="238"/>
    </row>
    <row r="11243" spans="8:8" x14ac:dyDescent="0.2">
      <c r="H11243" s="238"/>
    </row>
    <row r="11244" spans="8:8" x14ac:dyDescent="0.2">
      <c r="H11244" s="238"/>
    </row>
    <row r="11245" spans="8:8" x14ac:dyDescent="0.2">
      <c r="H11245" s="238"/>
    </row>
    <row r="11246" spans="8:8" x14ac:dyDescent="0.2">
      <c r="H11246" s="238"/>
    </row>
    <row r="11247" spans="8:8" x14ac:dyDescent="0.2">
      <c r="H11247" s="238"/>
    </row>
    <row r="11248" spans="8:8" x14ac:dyDescent="0.2">
      <c r="H11248" s="238"/>
    </row>
    <row r="11249" spans="8:8" x14ac:dyDescent="0.2">
      <c r="H11249" s="238"/>
    </row>
    <row r="11250" spans="8:8" x14ac:dyDescent="0.2">
      <c r="H11250" s="238"/>
    </row>
    <row r="11251" spans="8:8" x14ac:dyDescent="0.2">
      <c r="H11251" s="238"/>
    </row>
    <row r="11252" spans="8:8" x14ac:dyDescent="0.2">
      <c r="H11252" s="238"/>
    </row>
    <row r="11253" spans="8:8" x14ac:dyDescent="0.2">
      <c r="H11253" s="238"/>
    </row>
    <row r="11254" spans="8:8" x14ac:dyDescent="0.2">
      <c r="H11254" s="238"/>
    </row>
    <row r="11255" spans="8:8" x14ac:dyDescent="0.2">
      <c r="H11255" s="238"/>
    </row>
    <row r="11256" spans="8:8" x14ac:dyDescent="0.2">
      <c r="H11256" s="238"/>
    </row>
    <row r="11257" spans="8:8" x14ac:dyDescent="0.2">
      <c r="H11257" s="238"/>
    </row>
    <row r="11258" spans="8:8" x14ac:dyDescent="0.2">
      <c r="H11258" s="238"/>
    </row>
    <row r="11259" spans="8:8" x14ac:dyDescent="0.2">
      <c r="H11259" s="238"/>
    </row>
    <row r="11260" spans="8:8" x14ac:dyDescent="0.2">
      <c r="H11260" s="238"/>
    </row>
    <row r="11261" spans="8:8" x14ac:dyDescent="0.2">
      <c r="H11261" s="238"/>
    </row>
    <row r="11262" spans="8:8" x14ac:dyDescent="0.2">
      <c r="H11262" s="238"/>
    </row>
    <row r="11263" spans="8:8" x14ac:dyDescent="0.2">
      <c r="H11263" s="238"/>
    </row>
    <row r="11264" spans="8:8" x14ac:dyDescent="0.2">
      <c r="H11264" s="238"/>
    </row>
    <row r="11265" spans="8:8" x14ac:dyDescent="0.2">
      <c r="H11265" s="238"/>
    </row>
    <row r="11266" spans="8:8" x14ac:dyDescent="0.2">
      <c r="H11266" s="238"/>
    </row>
    <row r="11267" spans="8:8" x14ac:dyDescent="0.2">
      <c r="H11267" s="238"/>
    </row>
    <row r="11268" spans="8:8" x14ac:dyDescent="0.2">
      <c r="H11268" s="238"/>
    </row>
    <row r="11269" spans="8:8" x14ac:dyDescent="0.2">
      <c r="H11269" s="238"/>
    </row>
    <row r="11270" spans="8:8" x14ac:dyDescent="0.2">
      <c r="H11270" s="238"/>
    </row>
    <row r="11271" spans="8:8" x14ac:dyDescent="0.2">
      <c r="H11271" s="238"/>
    </row>
    <row r="11272" spans="8:8" x14ac:dyDescent="0.2">
      <c r="H11272" s="238"/>
    </row>
    <row r="11273" spans="8:8" x14ac:dyDescent="0.2">
      <c r="H11273" s="238"/>
    </row>
    <row r="11274" spans="8:8" x14ac:dyDescent="0.2">
      <c r="H11274" s="238"/>
    </row>
    <row r="11275" spans="8:8" x14ac:dyDescent="0.2">
      <c r="H11275" s="238"/>
    </row>
    <row r="11276" spans="8:8" x14ac:dyDescent="0.2">
      <c r="H11276" s="238"/>
    </row>
    <row r="11277" spans="8:8" x14ac:dyDescent="0.2">
      <c r="H11277" s="238"/>
    </row>
    <row r="11278" spans="8:8" x14ac:dyDescent="0.2">
      <c r="H11278" s="238"/>
    </row>
    <row r="11279" spans="8:8" x14ac:dyDescent="0.2">
      <c r="H11279" s="238"/>
    </row>
    <row r="11280" spans="8:8" x14ac:dyDescent="0.2">
      <c r="H11280" s="238"/>
    </row>
    <row r="11281" spans="8:8" x14ac:dyDescent="0.2">
      <c r="H11281" s="238"/>
    </row>
    <row r="11282" spans="8:8" x14ac:dyDescent="0.2">
      <c r="H11282" s="238"/>
    </row>
    <row r="11283" spans="8:8" x14ac:dyDescent="0.2">
      <c r="H11283" s="238"/>
    </row>
    <row r="11284" spans="8:8" x14ac:dyDescent="0.2">
      <c r="H11284" s="238"/>
    </row>
    <row r="11285" spans="8:8" x14ac:dyDescent="0.2">
      <c r="H11285" s="238"/>
    </row>
    <row r="11286" spans="8:8" x14ac:dyDescent="0.2">
      <c r="H11286" s="238"/>
    </row>
    <row r="11287" spans="8:8" x14ac:dyDescent="0.2">
      <c r="H11287" s="238"/>
    </row>
    <row r="11288" spans="8:8" x14ac:dyDescent="0.2">
      <c r="H11288" s="238"/>
    </row>
    <row r="11289" spans="8:8" x14ac:dyDescent="0.2">
      <c r="H11289" s="238"/>
    </row>
    <row r="11290" spans="8:8" x14ac:dyDescent="0.2">
      <c r="H11290" s="238"/>
    </row>
    <row r="11291" spans="8:8" x14ac:dyDescent="0.2">
      <c r="H11291" s="238"/>
    </row>
    <row r="11292" spans="8:8" x14ac:dyDescent="0.2">
      <c r="H11292" s="238"/>
    </row>
    <row r="11293" spans="8:8" x14ac:dyDescent="0.2">
      <c r="H11293" s="238"/>
    </row>
    <row r="11294" spans="8:8" x14ac:dyDescent="0.2">
      <c r="H11294" s="238"/>
    </row>
    <row r="11295" spans="8:8" x14ac:dyDescent="0.2">
      <c r="H11295" s="238"/>
    </row>
    <row r="11296" spans="8:8" x14ac:dyDescent="0.2">
      <c r="H11296" s="238"/>
    </row>
    <row r="11297" spans="8:8" x14ac:dyDescent="0.2">
      <c r="H11297" s="238"/>
    </row>
    <row r="11298" spans="8:8" x14ac:dyDescent="0.2">
      <c r="H11298" s="238"/>
    </row>
    <row r="11299" spans="8:8" x14ac:dyDescent="0.2">
      <c r="H11299" s="238"/>
    </row>
    <row r="11300" spans="8:8" x14ac:dyDescent="0.2">
      <c r="H11300" s="238"/>
    </row>
    <row r="11301" spans="8:8" x14ac:dyDescent="0.2">
      <c r="H11301" s="238"/>
    </row>
    <row r="11302" spans="8:8" x14ac:dyDescent="0.2">
      <c r="H11302" s="238"/>
    </row>
    <row r="11303" spans="8:8" x14ac:dyDescent="0.2">
      <c r="H11303" s="238"/>
    </row>
    <row r="11304" spans="8:8" x14ac:dyDescent="0.2">
      <c r="H11304" s="238"/>
    </row>
    <row r="11305" spans="8:8" x14ac:dyDescent="0.2">
      <c r="H11305" s="238"/>
    </row>
    <row r="11306" spans="8:8" x14ac:dyDescent="0.2">
      <c r="H11306" s="238"/>
    </row>
    <row r="11307" spans="8:8" x14ac:dyDescent="0.2">
      <c r="H11307" s="238"/>
    </row>
    <row r="11308" spans="8:8" x14ac:dyDescent="0.2">
      <c r="H11308" s="238"/>
    </row>
    <row r="11309" spans="8:8" x14ac:dyDescent="0.2">
      <c r="H11309" s="238"/>
    </row>
    <row r="11310" spans="8:8" x14ac:dyDescent="0.2">
      <c r="H11310" s="238"/>
    </row>
    <row r="11311" spans="8:8" x14ac:dyDescent="0.2">
      <c r="H11311" s="238"/>
    </row>
    <row r="11312" spans="8:8" x14ac:dyDescent="0.2">
      <c r="H11312" s="238"/>
    </row>
    <row r="11313" spans="8:8" x14ac:dyDescent="0.2">
      <c r="H11313" s="238"/>
    </row>
    <row r="11314" spans="8:8" x14ac:dyDescent="0.2">
      <c r="H11314" s="238"/>
    </row>
    <row r="11315" spans="8:8" x14ac:dyDescent="0.2">
      <c r="H11315" s="238"/>
    </row>
    <row r="11316" spans="8:8" x14ac:dyDescent="0.2">
      <c r="H11316" s="238"/>
    </row>
    <row r="11317" spans="8:8" x14ac:dyDescent="0.2">
      <c r="H11317" s="238"/>
    </row>
    <row r="11318" spans="8:8" x14ac:dyDescent="0.2">
      <c r="H11318" s="238"/>
    </row>
    <row r="11319" spans="8:8" x14ac:dyDescent="0.2">
      <c r="H11319" s="238"/>
    </row>
    <row r="11320" spans="8:8" x14ac:dyDescent="0.2">
      <c r="H11320" s="238"/>
    </row>
    <row r="11321" spans="8:8" x14ac:dyDescent="0.2">
      <c r="H11321" s="238"/>
    </row>
    <row r="11322" spans="8:8" x14ac:dyDescent="0.2">
      <c r="H11322" s="238"/>
    </row>
    <row r="11323" spans="8:8" x14ac:dyDescent="0.2">
      <c r="H11323" s="238"/>
    </row>
    <row r="11324" spans="8:8" x14ac:dyDescent="0.2">
      <c r="H11324" s="238"/>
    </row>
    <row r="11325" spans="8:8" x14ac:dyDescent="0.2">
      <c r="H11325" s="238"/>
    </row>
    <row r="11326" spans="8:8" x14ac:dyDescent="0.2">
      <c r="H11326" s="238"/>
    </row>
    <row r="11327" spans="8:8" x14ac:dyDescent="0.2">
      <c r="H11327" s="238"/>
    </row>
    <row r="11328" spans="8:8" x14ac:dyDescent="0.2">
      <c r="H11328" s="238"/>
    </row>
    <row r="11329" spans="8:8" x14ac:dyDescent="0.2">
      <c r="H11329" s="238"/>
    </row>
    <row r="11330" spans="8:8" x14ac:dyDescent="0.2">
      <c r="H11330" s="238"/>
    </row>
    <row r="11331" spans="8:8" x14ac:dyDescent="0.2">
      <c r="H11331" s="238"/>
    </row>
    <row r="11332" spans="8:8" x14ac:dyDescent="0.2">
      <c r="H11332" s="238"/>
    </row>
    <row r="11333" spans="8:8" x14ac:dyDescent="0.2">
      <c r="H11333" s="238"/>
    </row>
    <row r="11334" spans="8:8" x14ac:dyDescent="0.2">
      <c r="H11334" s="238"/>
    </row>
    <row r="11335" spans="8:8" x14ac:dyDescent="0.2">
      <c r="H11335" s="238"/>
    </row>
    <row r="11336" spans="8:8" x14ac:dyDescent="0.2">
      <c r="H11336" s="238"/>
    </row>
    <row r="11337" spans="8:8" x14ac:dyDescent="0.2">
      <c r="H11337" s="238"/>
    </row>
    <row r="11338" spans="8:8" x14ac:dyDescent="0.2">
      <c r="H11338" s="238"/>
    </row>
    <row r="11339" spans="8:8" x14ac:dyDescent="0.2">
      <c r="H11339" s="238"/>
    </row>
    <row r="11340" spans="8:8" x14ac:dyDescent="0.2">
      <c r="H11340" s="238"/>
    </row>
    <row r="11341" spans="8:8" x14ac:dyDescent="0.2">
      <c r="H11341" s="238"/>
    </row>
    <row r="11342" spans="8:8" x14ac:dyDescent="0.2">
      <c r="H11342" s="238"/>
    </row>
    <row r="11343" spans="8:8" x14ac:dyDescent="0.2">
      <c r="H11343" s="238"/>
    </row>
    <row r="11344" spans="8:8" x14ac:dyDescent="0.2">
      <c r="H11344" s="238"/>
    </row>
    <row r="11345" spans="8:8" x14ac:dyDescent="0.2">
      <c r="H11345" s="238"/>
    </row>
    <row r="11346" spans="8:8" x14ac:dyDescent="0.2">
      <c r="H11346" s="238"/>
    </row>
    <row r="11347" spans="8:8" x14ac:dyDescent="0.2">
      <c r="H11347" s="238"/>
    </row>
    <row r="11348" spans="8:8" x14ac:dyDescent="0.2">
      <c r="H11348" s="238"/>
    </row>
    <row r="11349" spans="8:8" x14ac:dyDescent="0.2">
      <c r="H11349" s="238"/>
    </row>
    <row r="11350" spans="8:8" x14ac:dyDescent="0.2">
      <c r="H11350" s="238"/>
    </row>
    <row r="11351" spans="8:8" x14ac:dyDescent="0.2">
      <c r="H11351" s="238"/>
    </row>
    <row r="11352" spans="8:8" x14ac:dyDescent="0.2">
      <c r="H11352" s="238"/>
    </row>
    <row r="11353" spans="8:8" x14ac:dyDescent="0.2">
      <c r="H11353" s="238"/>
    </row>
    <row r="11354" spans="8:8" x14ac:dyDescent="0.2">
      <c r="H11354" s="238"/>
    </row>
    <row r="11355" spans="8:8" x14ac:dyDescent="0.2">
      <c r="H11355" s="238"/>
    </row>
    <row r="11356" spans="8:8" x14ac:dyDescent="0.2">
      <c r="H11356" s="238"/>
    </row>
    <row r="11357" spans="8:8" x14ac:dyDescent="0.2">
      <c r="H11357" s="238"/>
    </row>
    <row r="11358" spans="8:8" x14ac:dyDescent="0.2">
      <c r="H11358" s="238"/>
    </row>
    <row r="11359" spans="8:8" x14ac:dyDescent="0.2">
      <c r="H11359" s="238"/>
    </row>
    <row r="11360" spans="8:8" x14ac:dyDescent="0.2">
      <c r="H11360" s="238"/>
    </row>
    <row r="11361" spans="8:8" x14ac:dyDescent="0.2">
      <c r="H11361" s="238"/>
    </row>
    <row r="11362" spans="8:8" x14ac:dyDescent="0.2">
      <c r="H11362" s="238"/>
    </row>
    <row r="11363" spans="8:8" x14ac:dyDescent="0.2">
      <c r="H11363" s="238"/>
    </row>
    <row r="11364" spans="8:8" x14ac:dyDescent="0.2">
      <c r="H11364" s="238"/>
    </row>
    <row r="11365" spans="8:8" x14ac:dyDescent="0.2">
      <c r="H11365" s="238"/>
    </row>
    <row r="11366" spans="8:8" x14ac:dyDescent="0.2">
      <c r="H11366" s="238"/>
    </row>
    <row r="11367" spans="8:8" x14ac:dyDescent="0.2">
      <c r="H11367" s="238"/>
    </row>
    <row r="11368" spans="8:8" x14ac:dyDescent="0.2">
      <c r="H11368" s="238"/>
    </row>
    <row r="11369" spans="8:8" x14ac:dyDescent="0.2">
      <c r="H11369" s="238"/>
    </row>
    <row r="11370" spans="8:8" x14ac:dyDescent="0.2">
      <c r="H11370" s="238"/>
    </row>
    <row r="11371" spans="8:8" x14ac:dyDescent="0.2">
      <c r="H11371" s="238"/>
    </row>
    <row r="11372" spans="8:8" x14ac:dyDescent="0.2">
      <c r="H11372" s="238"/>
    </row>
    <row r="11373" spans="8:8" x14ac:dyDescent="0.2">
      <c r="H11373" s="238"/>
    </row>
    <row r="11374" spans="8:8" x14ac:dyDescent="0.2">
      <c r="H11374" s="238"/>
    </row>
    <row r="11375" spans="8:8" x14ac:dyDescent="0.2">
      <c r="H11375" s="238"/>
    </row>
    <row r="11376" spans="8:8" x14ac:dyDescent="0.2">
      <c r="H11376" s="238"/>
    </row>
    <row r="11377" spans="8:8" x14ac:dyDescent="0.2">
      <c r="H11377" s="238"/>
    </row>
    <row r="11378" spans="8:8" x14ac:dyDescent="0.2">
      <c r="H11378" s="238"/>
    </row>
    <row r="11379" spans="8:8" x14ac:dyDescent="0.2">
      <c r="H11379" s="238"/>
    </row>
    <row r="11380" spans="8:8" x14ac:dyDescent="0.2">
      <c r="H11380" s="238"/>
    </row>
    <row r="11381" spans="8:8" x14ac:dyDescent="0.2">
      <c r="H11381" s="238"/>
    </row>
    <row r="11382" spans="8:8" x14ac:dyDescent="0.2">
      <c r="H11382" s="238"/>
    </row>
    <row r="11383" spans="8:8" x14ac:dyDescent="0.2">
      <c r="H11383" s="238"/>
    </row>
    <row r="11384" spans="8:8" x14ac:dyDescent="0.2">
      <c r="H11384" s="238"/>
    </row>
    <row r="11385" spans="8:8" x14ac:dyDescent="0.2">
      <c r="H11385" s="238"/>
    </row>
    <row r="11386" spans="8:8" x14ac:dyDescent="0.2">
      <c r="H11386" s="238"/>
    </row>
    <row r="11387" spans="8:8" x14ac:dyDescent="0.2">
      <c r="H11387" s="238"/>
    </row>
    <row r="11388" spans="8:8" x14ac:dyDescent="0.2">
      <c r="H11388" s="238"/>
    </row>
    <row r="11389" spans="8:8" x14ac:dyDescent="0.2">
      <c r="H11389" s="238"/>
    </row>
    <row r="11390" spans="8:8" x14ac:dyDescent="0.2">
      <c r="H11390" s="238"/>
    </row>
    <row r="11391" spans="8:8" x14ac:dyDescent="0.2">
      <c r="H11391" s="238"/>
    </row>
    <row r="11392" spans="8:8" x14ac:dyDescent="0.2">
      <c r="H11392" s="238"/>
    </row>
    <row r="11393" spans="8:8" x14ac:dyDescent="0.2">
      <c r="H11393" s="238"/>
    </row>
    <row r="11394" spans="8:8" x14ac:dyDescent="0.2">
      <c r="H11394" s="238"/>
    </row>
    <row r="11395" spans="8:8" x14ac:dyDescent="0.2">
      <c r="H11395" s="238"/>
    </row>
    <row r="11396" spans="8:8" x14ac:dyDescent="0.2">
      <c r="H11396" s="238"/>
    </row>
    <row r="11397" spans="8:8" x14ac:dyDescent="0.2">
      <c r="H11397" s="238"/>
    </row>
    <row r="11398" spans="8:8" x14ac:dyDescent="0.2">
      <c r="H11398" s="238"/>
    </row>
    <row r="11399" spans="8:8" x14ac:dyDescent="0.2">
      <c r="H11399" s="238"/>
    </row>
    <row r="11400" spans="8:8" x14ac:dyDescent="0.2">
      <c r="H11400" s="238"/>
    </row>
    <row r="11401" spans="8:8" x14ac:dyDescent="0.2">
      <c r="H11401" s="238"/>
    </row>
    <row r="11402" spans="8:8" x14ac:dyDescent="0.2">
      <c r="H11402" s="238"/>
    </row>
    <row r="11403" spans="8:8" x14ac:dyDescent="0.2">
      <c r="H11403" s="238"/>
    </row>
    <row r="11404" spans="8:8" x14ac:dyDescent="0.2">
      <c r="H11404" s="238"/>
    </row>
    <row r="11405" spans="8:8" x14ac:dyDescent="0.2">
      <c r="H11405" s="238"/>
    </row>
    <row r="11406" spans="8:8" x14ac:dyDescent="0.2">
      <c r="H11406" s="238"/>
    </row>
    <row r="11407" spans="8:8" x14ac:dyDescent="0.2">
      <c r="H11407" s="238"/>
    </row>
    <row r="11408" spans="8:8" x14ac:dyDescent="0.2">
      <c r="H11408" s="238"/>
    </row>
    <row r="11409" spans="8:8" x14ac:dyDescent="0.2">
      <c r="H11409" s="238"/>
    </row>
    <row r="11410" spans="8:8" x14ac:dyDescent="0.2">
      <c r="H11410" s="238"/>
    </row>
    <row r="11411" spans="8:8" x14ac:dyDescent="0.2">
      <c r="H11411" s="238"/>
    </row>
    <row r="11412" spans="8:8" x14ac:dyDescent="0.2">
      <c r="H11412" s="238"/>
    </row>
    <row r="11413" spans="8:8" x14ac:dyDescent="0.2">
      <c r="H11413" s="238"/>
    </row>
    <row r="11414" spans="8:8" x14ac:dyDescent="0.2">
      <c r="H11414" s="238"/>
    </row>
    <row r="11415" spans="8:8" x14ac:dyDescent="0.2">
      <c r="H11415" s="238"/>
    </row>
    <row r="11416" spans="8:8" x14ac:dyDescent="0.2">
      <c r="H11416" s="238"/>
    </row>
    <row r="11417" spans="8:8" x14ac:dyDescent="0.2">
      <c r="H11417" s="238"/>
    </row>
    <row r="11418" spans="8:8" x14ac:dyDescent="0.2">
      <c r="H11418" s="238"/>
    </row>
    <row r="11419" spans="8:8" x14ac:dyDescent="0.2">
      <c r="H11419" s="238"/>
    </row>
    <row r="11420" spans="8:8" x14ac:dyDescent="0.2">
      <c r="H11420" s="238"/>
    </row>
    <row r="11421" spans="8:8" x14ac:dyDescent="0.2">
      <c r="H11421" s="238"/>
    </row>
    <row r="11422" spans="8:8" x14ac:dyDescent="0.2">
      <c r="H11422" s="238"/>
    </row>
    <row r="11423" spans="8:8" x14ac:dyDescent="0.2">
      <c r="H11423" s="238"/>
    </row>
    <row r="11424" spans="8:8" x14ac:dyDescent="0.2">
      <c r="H11424" s="238"/>
    </row>
    <row r="11425" spans="8:8" x14ac:dyDescent="0.2">
      <c r="H11425" s="238"/>
    </row>
    <row r="11426" spans="8:8" x14ac:dyDescent="0.2">
      <c r="H11426" s="238"/>
    </row>
    <row r="11427" spans="8:8" x14ac:dyDescent="0.2">
      <c r="H11427" s="238"/>
    </row>
    <row r="11428" spans="8:8" x14ac:dyDescent="0.2">
      <c r="H11428" s="238"/>
    </row>
    <row r="11429" spans="8:8" x14ac:dyDescent="0.2">
      <c r="H11429" s="238"/>
    </row>
    <row r="11430" spans="8:8" x14ac:dyDescent="0.2">
      <c r="H11430" s="238"/>
    </row>
    <row r="11431" spans="8:8" x14ac:dyDescent="0.2">
      <c r="H11431" s="238"/>
    </row>
    <row r="11432" spans="8:8" x14ac:dyDescent="0.2">
      <c r="H11432" s="238"/>
    </row>
    <row r="11433" spans="8:8" x14ac:dyDescent="0.2">
      <c r="H11433" s="238"/>
    </row>
    <row r="11434" spans="8:8" x14ac:dyDescent="0.2">
      <c r="H11434" s="238"/>
    </row>
    <row r="11435" spans="8:8" x14ac:dyDescent="0.2">
      <c r="H11435" s="238"/>
    </row>
    <row r="11436" spans="8:8" x14ac:dyDescent="0.2">
      <c r="H11436" s="238"/>
    </row>
    <row r="11437" spans="8:8" x14ac:dyDescent="0.2">
      <c r="H11437" s="238"/>
    </row>
    <row r="11438" spans="8:8" x14ac:dyDescent="0.2">
      <c r="H11438" s="238"/>
    </row>
    <row r="11439" spans="8:8" x14ac:dyDescent="0.2">
      <c r="H11439" s="238"/>
    </row>
    <row r="11440" spans="8:8" x14ac:dyDescent="0.2">
      <c r="H11440" s="238"/>
    </row>
    <row r="11441" spans="8:8" x14ac:dyDescent="0.2">
      <c r="H11441" s="238"/>
    </row>
    <row r="11442" spans="8:8" x14ac:dyDescent="0.2">
      <c r="H11442" s="238"/>
    </row>
    <row r="11443" spans="8:8" x14ac:dyDescent="0.2">
      <c r="H11443" s="238"/>
    </row>
    <row r="11444" spans="8:8" x14ac:dyDescent="0.2">
      <c r="H11444" s="238"/>
    </row>
    <row r="11445" spans="8:8" x14ac:dyDescent="0.2">
      <c r="H11445" s="238"/>
    </row>
    <row r="11446" spans="8:8" x14ac:dyDescent="0.2">
      <c r="H11446" s="238"/>
    </row>
    <row r="11447" spans="8:8" x14ac:dyDescent="0.2">
      <c r="H11447" s="238"/>
    </row>
    <row r="11448" spans="8:8" x14ac:dyDescent="0.2">
      <c r="H11448" s="238"/>
    </row>
    <row r="11449" spans="8:8" x14ac:dyDescent="0.2">
      <c r="H11449" s="238"/>
    </row>
    <row r="11450" spans="8:8" x14ac:dyDescent="0.2">
      <c r="H11450" s="238"/>
    </row>
    <row r="11451" spans="8:8" x14ac:dyDescent="0.2">
      <c r="H11451" s="238"/>
    </row>
    <row r="11452" spans="8:8" x14ac:dyDescent="0.2">
      <c r="H11452" s="238"/>
    </row>
    <row r="11453" spans="8:8" x14ac:dyDescent="0.2">
      <c r="H11453" s="238"/>
    </row>
    <row r="11454" spans="8:8" x14ac:dyDescent="0.2">
      <c r="H11454" s="238"/>
    </row>
    <row r="11455" spans="8:8" x14ac:dyDescent="0.2">
      <c r="H11455" s="238"/>
    </row>
    <row r="11456" spans="8:8" x14ac:dyDescent="0.2">
      <c r="H11456" s="238"/>
    </row>
    <row r="11457" spans="8:8" x14ac:dyDescent="0.2">
      <c r="H11457" s="238"/>
    </row>
    <row r="11458" spans="8:8" x14ac:dyDescent="0.2">
      <c r="H11458" s="238"/>
    </row>
    <row r="11459" spans="8:8" x14ac:dyDescent="0.2">
      <c r="H11459" s="238"/>
    </row>
    <row r="11460" spans="8:8" x14ac:dyDescent="0.2">
      <c r="H11460" s="238"/>
    </row>
    <row r="11461" spans="8:8" x14ac:dyDescent="0.2">
      <c r="H11461" s="238"/>
    </row>
    <row r="11462" spans="8:8" x14ac:dyDescent="0.2">
      <c r="H11462" s="238"/>
    </row>
    <row r="11463" spans="8:8" x14ac:dyDescent="0.2">
      <c r="H11463" s="238"/>
    </row>
    <row r="11464" spans="8:8" x14ac:dyDescent="0.2">
      <c r="H11464" s="238"/>
    </row>
    <row r="11465" spans="8:8" x14ac:dyDescent="0.2">
      <c r="H11465" s="238"/>
    </row>
    <row r="11466" spans="8:8" x14ac:dyDescent="0.2">
      <c r="H11466" s="238"/>
    </row>
    <row r="11467" spans="8:8" x14ac:dyDescent="0.2">
      <c r="H11467" s="238"/>
    </row>
    <row r="11468" spans="8:8" x14ac:dyDescent="0.2">
      <c r="H11468" s="238"/>
    </row>
    <row r="11469" spans="8:8" x14ac:dyDescent="0.2">
      <c r="H11469" s="238"/>
    </row>
    <row r="11470" spans="8:8" x14ac:dyDescent="0.2">
      <c r="H11470" s="238"/>
    </row>
    <row r="11471" spans="8:8" x14ac:dyDescent="0.2">
      <c r="H11471" s="238"/>
    </row>
    <row r="11472" spans="8:8" x14ac:dyDescent="0.2">
      <c r="H11472" s="238"/>
    </row>
    <row r="11473" spans="8:8" x14ac:dyDescent="0.2">
      <c r="H11473" s="238"/>
    </row>
    <row r="11474" spans="8:8" x14ac:dyDescent="0.2">
      <c r="H11474" s="238"/>
    </row>
    <row r="11475" spans="8:8" x14ac:dyDescent="0.2">
      <c r="H11475" s="238"/>
    </row>
    <row r="11476" spans="8:8" x14ac:dyDescent="0.2">
      <c r="H11476" s="238"/>
    </row>
    <row r="11477" spans="8:8" x14ac:dyDescent="0.2">
      <c r="H11477" s="238"/>
    </row>
    <row r="11478" spans="8:8" x14ac:dyDescent="0.2">
      <c r="H11478" s="238"/>
    </row>
    <row r="11479" spans="8:8" x14ac:dyDescent="0.2">
      <c r="H11479" s="238"/>
    </row>
    <row r="11480" spans="8:8" x14ac:dyDescent="0.2">
      <c r="H11480" s="238"/>
    </row>
    <row r="11481" spans="8:8" x14ac:dyDescent="0.2">
      <c r="H11481" s="238"/>
    </row>
    <row r="11482" spans="8:8" x14ac:dyDescent="0.2">
      <c r="H11482" s="238"/>
    </row>
    <row r="11483" spans="8:8" x14ac:dyDescent="0.2">
      <c r="H11483" s="238"/>
    </row>
    <row r="11484" spans="8:8" x14ac:dyDescent="0.2">
      <c r="H11484" s="238"/>
    </row>
    <row r="11485" spans="8:8" x14ac:dyDescent="0.2">
      <c r="H11485" s="238"/>
    </row>
    <row r="11486" spans="8:8" x14ac:dyDescent="0.2">
      <c r="H11486" s="238"/>
    </row>
    <row r="11487" spans="8:8" x14ac:dyDescent="0.2">
      <c r="H11487" s="238"/>
    </row>
    <row r="11488" spans="8:8" x14ac:dyDescent="0.2">
      <c r="H11488" s="238"/>
    </row>
    <row r="11489" spans="8:8" x14ac:dyDescent="0.2">
      <c r="H11489" s="238"/>
    </row>
    <row r="11490" spans="8:8" x14ac:dyDescent="0.2">
      <c r="H11490" s="238"/>
    </row>
    <row r="11491" spans="8:8" x14ac:dyDescent="0.2">
      <c r="H11491" s="238"/>
    </row>
    <row r="11492" spans="8:8" x14ac:dyDescent="0.2">
      <c r="H11492" s="238"/>
    </row>
    <row r="11493" spans="8:8" x14ac:dyDescent="0.2">
      <c r="H11493" s="238"/>
    </row>
    <row r="11494" spans="8:8" x14ac:dyDescent="0.2">
      <c r="H11494" s="238"/>
    </row>
    <row r="11495" spans="8:8" x14ac:dyDescent="0.2">
      <c r="H11495" s="238"/>
    </row>
    <row r="11496" spans="8:8" x14ac:dyDescent="0.2">
      <c r="H11496" s="238"/>
    </row>
    <row r="11497" spans="8:8" x14ac:dyDescent="0.2">
      <c r="H11497" s="238"/>
    </row>
    <row r="11498" spans="8:8" x14ac:dyDescent="0.2">
      <c r="H11498" s="238"/>
    </row>
    <row r="11499" spans="8:8" x14ac:dyDescent="0.2">
      <c r="H11499" s="238"/>
    </row>
    <row r="11500" spans="8:8" x14ac:dyDescent="0.2">
      <c r="H11500" s="238"/>
    </row>
    <row r="11501" spans="8:8" x14ac:dyDescent="0.2">
      <c r="H11501" s="238"/>
    </row>
    <row r="11502" spans="8:8" x14ac:dyDescent="0.2">
      <c r="H11502" s="238"/>
    </row>
    <row r="11503" spans="8:8" x14ac:dyDescent="0.2">
      <c r="H11503" s="238"/>
    </row>
    <row r="11504" spans="8:8" x14ac:dyDescent="0.2">
      <c r="H11504" s="238"/>
    </row>
    <row r="11505" spans="8:8" x14ac:dyDescent="0.2">
      <c r="H11505" s="238"/>
    </row>
    <row r="11506" spans="8:8" x14ac:dyDescent="0.2">
      <c r="H11506" s="238"/>
    </row>
    <row r="11507" spans="8:8" x14ac:dyDescent="0.2">
      <c r="H11507" s="238"/>
    </row>
    <row r="11508" spans="8:8" x14ac:dyDescent="0.2">
      <c r="H11508" s="238"/>
    </row>
    <row r="11509" spans="8:8" x14ac:dyDescent="0.2">
      <c r="H11509" s="238"/>
    </row>
    <row r="11510" spans="8:8" x14ac:dyDescent="0.2">
      <c r="H11510" s="238"/>
    </row>
    <row r="11511" spans="8:8" x14ac:dyDescent="0.2">
      <c r="H11511" s="238"/>
    </row>
    <row r="11512" spans="8:8" x14ac:dyDescent="0.2">
      <c r="H11512" s="238"/>
    </row>
    <row r="11513" spans="8:8" x14ac:dyDescent="0.2">
      <c r="H11513" s="238"/>
    </row>
    <row r="11514" spans="8:8" x14ac:dyDescent="0.2">
      <c r="H11514" s="238"/>
    </row>
    <row r="11515" spans="8:8" x14ac:dyDescent="0.2">
      <c r="H11515" s="238"/>
    </row>
    <row r="11516" spans="8:8" x14ac:dyDescent="0.2">
      <c r="H11516" s="238"/>
    </row>
    <row r="11517" spans="8:8" x14ac:dyDescent="0.2">
      <c r="H11517" s="238"/>
    </row>
    <row r="11518" spans="8:8" x14ac:dyDescent="0.2">
      <c r="H11518" s="238"/>
    </row>
    <row r="11519" spans="8:8" x14ac:dyDescent="0.2">
      <c r="H11519" s="238"/>
    </row>
    <row r="11520" spans="8:8" x14ac:dyDescent="0.2">
      <c r="H11520" s="238"/>
    </row>
    <row r="11521" spans="8:8" x14ac:dyDescent="0.2">
      <c r="H11521" s="238"/>
    </row>
    <row r="11522" spans="8:8" x14ac:dyDescent="0.2">
      <c r="H11522" s="238"/>
    </row>
    <row r="11523" spans="8:8" x14ac:dyDescent="0.2">
      <c r="H11523" s="238"/>
    </row>
    <row r="11524" spans="8:8" x14ac:dyDescent="0.2">
      <c r="H11524" s="238"/>
    </row>
    <row r="11525" spans="8:8" x14ac:dyDescent="0.2">
      <c r="H11525" s="238"/>
    </row>
    <row r="11526" spans="8:8" x14ac:dyDescent="0.2">
      <c r="H11526" s="238"/>
    </row>
    <row r="11527" spans="8:8" x14ac:dyDescent="0.2">
      <c r="H11527" s="238"/>
    </row>
    <row r="11528" spans="8:8" x14ac:dyDescent="0.2">
      <c r="H11528" s="238"/>
    </row>
    <row r="11529" spans="8:8" x14ac:dyDescent="0.2">
      <c r="H11529" s="238"/>
    </row>
    <row r="11530" spans="8:8" x14ac:dyDescent="0.2">
      <c r="H11530" s="238"/>
    </row>
    <row r="11531" spans="8:8" x14ac:dyDescent="0.2">
      <c r="H11531" s="238"/>
    </row>
    <row r="11532" spans="8:8" x14ac:dyDescent="0.2">
      <c r="H11532" s="238"/>
    </row>
    <row r="11533" spans="8:8" x14ac:dyDescent="0.2">
      <c r="H11533" s="238"/>
    </row>
    <row r="11534" spans="8:8" x14ac:dyDescent="0.2">
      <c r="H11534" s="238"/>
    </row>
    <row r="11535" spans="8:8" x14ac:dyDescent="0.2">
      <c r="H11535" s="238"/>
    </row>
    <row r="11536" spans="8:8" x14ac:dyDescent="0.2">
      <c r="H11536" s="238"/>
    </row>
    <row r="11537" spans="8:8" x14ac:dyDescent="0.2">
      <c r="H11537" s="238"/>
    </row>
    <row r="11538" spans="8:8" x14ac:dyDescent="0.2">
      <c r="H11538" s="238"/>
    </row>
    <row r="11539" spans="8:8" x14ac:dyDescent="0.2">
      <c r="H11539" s="238"/>
    </row>
    <row r="11540" spans="8:8" x14ac:dyDescent="0.2">
      <c r="H11540" s="238"/>
    </row>
    <row r="11541" spans="8:8" x14ac:dyDescent="0.2">
      <c r="H11541" s="238"/>
    </row>
    <row r="11542" spans="8:8" x14ac:dyDescent="0.2">
      <c r="H11542" s="238"/>
    </row>
    <row r="11543" spans="8:8" x14ac:dyDescent="0.2">
      <c r="H11543" s="238"/>
    </row>
    <row r="11544" spans="8:8" x14ac:dyDescent="0.2">
      <c r="H11544" s="238"/>
    </row>
    <row r="11545" spans="8:8" x14ac:dyDescent="0.2">
      <c r="H11545" s="238"/>
    </row>
    <row r="11546" spans="8:8" x14ac:dyDescent="0.2">
      <c r="H11546" s="238"/>
    </row>
    <row r="11547" spans="8:8" x14ac:dyDescent="0.2">
      <c r="H11547" s="238"/>
    </row>
    <row r="11548" spans="8:8" x14ac:dyDescent="0.2">
      <c r="H11548" s="238"/>
    </row>
    <row r="11549" spans="8:8" x14ac:dyDescent="0.2">
      <c r="H11549" s="238"/>
    </row>
    <row r="11550" spans="8:8" x14ac:dyDescent="0.2">
      <c r="H11550" s="238"/>
    </row>
    <row r="11551" spans="8:8" x14ac:dyDescent="0.2">
      <c r="H11551" s="238"/>
    </row>
    <row r="11552" spans="8:8" x14ac:dyDescent="0.2">
      <c r="H11552" s="238"/>
    </row>
    <row r="11553" spans="8:8" x14ac:dyDescent="0.2">
      <c r="H11553" s="238"/>
    </row>
    <row r="11554" spans="8:8" x14ac:dyDescent="0.2">
      <c r="H11554" s="238"/>
    </row>
    <row r="11555" spans="8:8" x14ac:dyDescent="0.2">
      <c r="H11555" s="238"/>
    </row>
    <row r="11556" spans="8:8" x14ac:dyDescent="0.2">
      <c r="H11556" s="238"/>
    </row>
    <row r="11557" spans="8:8" x14ac:dyDescent="0.2">
      <c r="H11557" s="238"/>
    </row>
    <row r="11558" spans="8:8" x14ac:dyDescent="0.2">
      <c r="H11558" s="238"/>
    </row>
    <row r="11559" spans="8:8" x14ac:dyDescent="0.2">
      <c r="H11559" s="238"/>
    </row>
    <row r="11560" spans="8:8" x14ac:dyDescent="0.2">
      <c r="H11560" s="238"/>
    </row>
    <row r="11561" spans="8:8" x14ac:dyDescent="0.2">
      <c r="H11561" s="238"/>
    </row>
    <row r="11562" spans="8:8" x14ac:dyDescent="0.2">
      <c r="H11562" s="238"/>
    </row>
    <row r="11563" spans="8:8" x14ac:dyDescent="0.2">
      <c r="H11563" s="238"/>
    </row>
    <row r="11564" spans="8:8" x14ac:dyDescent="0.2">
      <c r="H11564" s="238"/>
    </row>
    <row r="11565" spans="8:8" x14ac:dyDescent="0.2">
      <c r="H11565" s="238"/>
    </row>
    <row r="11566" spans="8:8" x14ac:dyDescent="0.2">
      <c r="H11566" s="238"/>
    </row>
    <row r="11567" spans="8:8" x14ac:dyDescent="0.2">
      <c r="H11567" s="238"/>
    </row>
    <row r="11568" spans="8:8" x14ac:dyDescent="0.2">
      <c r="H11568" s="238"/>
    </row>
    <row r="11569" spans="8:8" x14ac:dyDescent="0.2">
      <c r="H11569" s="238"/>
    </row>
    <row r="11570" spans="8:8" x14ac:dyDescent="0.2">
      <c r="H11570" s="238"/>
    </row>
    <row r="11571" spans="8:8" x14ac:dyDescent="0.2">
      <c r="H11571" s="238"/>
    </row>
    <row r="11572" spans="8:8" x14ac:dyDescent="0.2">
      <c r="H11572" s="238"/>
    </row>
    <row r="11573" spans="8:8" x14ac:dyDescent="0.2">
      <c r="H11573" s="238"/>
    </row>
    <row r="11574" spans="8:8" x14ac:dyDescent="0.2">
      <c r="H11574" s="238"/>
    </row>
    <row r="11575" spans="8:8" x14ac:dyDescent="0.2">
      <c r="H11575" s="238"/>
    </row>
    <row r="11576" spans="8:8" x14ac:dyDescent="0.2">
      <c r="H11576" s="238"/>
    </row>
    <row r="11577" spans="8:8" x14ac:dyDescent="0.2">
      <c r="H11577" s="238"/>
    </row>
    <row r="11578" spans="8:8" x14ac:dyDescent="0.2">
      <c r="H11578" s="238"/>
    </row>
    <row r="11579" spans="8:8" x14ac:dyDescent="0.2">
      <c r="H11579" s="238"/>
    </row>
    <row r="11580" spans="8:8" x14ac:dyDescent="0.2">
      <c r="H11580" s="238"/>
    </row>
    <row r="11581" spans="8:8" x14ac:dyDescent="0.2">
      <c r="H11581" s="238"/>
    </row>
    <row r="11582" spans="8:8" x14ac:dyDescent="0.2">
      <c r="H11582" s="238"/>
    </row>
    <row r="11583" spans="8:8" x14ac:dyDescent="0.2">
      <c r="H11583" s="238"/>
    </row>
    <row r="11584" spans="8:8" x14ac:dyDescent="0.2">
      <c r="H11584" s="238"/>
    </row>
    <row r="11585" spans="8:8" x14ac:dyDescent="0.2">
      <c r="H11585" s="238"/>
    </row>
    <row r="11586" spans="8:8" x14ac:dyDescent="0.2">
      <c r="H11586" s="238"/>
    </row>
    <row r="11587" spans="8:8" x14ac:dyDescent="0.2">
      <c r="H11587" s="238"/>
    </row>
    <row r="11588" spans="8:8" x14ac:dyDescent="0.2">
      <c r="H11588" s="238"/>
    </row>
    <row r="11589" spans="8:8" x14ac:dyDescent="0.2">
      <c r="H11589" s="238"/>
    </row>
    <row r="11590" spans="8:8" x14ac:dyDescent="0.2">
      <c r="H11590" s="238"/>
    </row>
    <row r="11591" spans="8:8" x14ac:dyDescent="0.2">
      <c r="H11591" s="238"/>
    </row>
    <row r="11592" spans="8:8" x14ac:dyDescent="0.2">
      <c r="H11592" s="238"/>
    </row>
    <row r="11593" spans="8:8" x14ac:dyDescent="0.2">
      <c r="H11593" s="238"/>
    </row>
    <row r="11594" spans="8:8" x14ac:dyDescent="0.2">
      <c r="H11594" s="238"/>
    </row>
    <row r="11595" spans="8:8" x14ac:dyDescent="0.2">
      <c r="H11595" s="238"/>
    </row>
    <row r="11596" spans="8:8" x14ac:dyDescent="0.2">
      <c r="H11596" s="238"/>
    </row>
    <row r="11597" spans="8:8" x14ac:dyDescent="0.2">
      <c r="H11597" s="238"/>
    </row>
    <row r="11598" spans="8:8" x14ac:dyDescent="0.2">
      <c r="H11598" s="238"/>
    </row>
    <row r="11599" spans="8:8" x14ac:dyDescent="0.2">
      <c r="H11599" s="238"/>
    </row>
    <row r="11600" spans="8:8" x14ac:dyDescent="0.2">
      <c r="H11600" s="238"/>
    </row>
    <row r="11601" spans="8:8" x14ac:dyDescent="0.2">
      <c r="H11601" s="238"/>
    </row>
    <row r="11602" spans="8:8" x14ac:dyDescent="0.2">
      <c r="H11602" s="238"/>
    </row>
    <row r="11603" spans="8:8" x14ac:dyDescent="0.2">
      <c r="H11603" s="238"/>
    </row>
    <row r="11604" spans="8:8" x14ac:dyDescent="0.2">
      <c r="H11604" s="238"/>
    </row>
    <row r="11605" spans="8:8" x14ac:dyDescent="0.2">
      <c r="H11605" s="238"/>
    </row>
    <row r="11606" spans="8:8" x14ac:dyDescent="0.2">
      <c r="H11606" s="238"/>
    </row>
    <row r="11607" spans="8:8" x14ac:dyDescent="0.2">
      <c r="H11607" s="238"/>
    </row>
    <row r="11608" spans="8:8" x14ac:dyDescent="0.2">
      <c r="H11608" s="238"/>
    </row>
    <row r="11609" spans="8:8" x14ac:dyDescent="0.2">
      <c r="H11609" s="238"/>
    </row>
    <row r="11610" spans="8:8" x14ac:dyDescent="0.2">
      <c r="H11610" s="238"/>
    </row>
    <row r="11611" spans="8:8" x14ac:dyDescent="0.2">
      <c r="H11611" s="238"/>
    </row>
    <row r="11612" spans="8:8" x14ac:dyDescent="0.2">
      <c r="H11612" s="238"/>
    </row>
    <row r="11613" spans="8:8" x14ac:dyDescent="0.2">
      <c r="H11613" s="238"/>
    </row>
    <row r="11614" spans="8:8" x14ac:dyDescent="0.2">
      <c r="H11614" s="238"/>
    </row>
    <row r="11615" spans="8:8" x14ac:dyDescent="0.2">
      <c r="H11615" s="238"/>
    </row>
    <row r="11616" spans="8:8" x14ac:dyDescent="0.2">
      <c r="H11616" s="238"/>
    </row>
    <row r="11617" spans="8:8" x14ac:dyDescent="0.2">
      <c r="H11617" s="238"/>
    </row>
    <row r="11618" spans="8:8" x14ac:dyDescent="0.2">
      <c r="H11618" s="238"/>
    </row>
    <row r="11619" spans="8:8" x14ac:dyDescent="0.2">
      <c r="H11619" s="238"/>
    </row>
    <row r="11620" spans="8:8" x14ac:dyDescent="0.2">
      <c r="H11620" s="238"/>
    </row>
    <row r="11621" spans="8:8" x14ac:dyDescent="0.2">
      <c r="H11621" s="238"/>
    </row>
    <row r="11622" spans="8:8" x14ac:dyDescent="0.2">
      <c r="H11622" s="238"/>
    </row>
    <row r="11623" spans="8:8" x14ac:dyDescent="0.2">
      <c r="H11623" s="238"/>
    </row>
    <row r="11624" spans="8:8" x14ac:dyDescent="0.2">
      <c r="H11624" s="238"/>
    </row>
    <row r="11625" spans="8:8" x14ac:dyDescent="0.2">
      <c r="H11625" s="238"/>
    </row>
    <row r="11626" spans="8:8" x14ac:dyDescent="0.2">
      <c r="H11626" s="238"/>
    </row>
    <row r="11627" spans="8:8" x14ac:dyDescent="0.2">
      <c r="H11627" s="238"/>
    </row>
    <row r="11628" spans="8:8" x14ac:dyDescent="0.2">
      <c r="H11628" s="238"/>
    </row>
    <row r="11629" spans="8:8" x14ac:dyDescent="0.2">
      <c r="H11629" s="238"/>
    </row>
    <row r="11630" spans="8:8" x14ac:dyDescent="0.2">
      <c r="H11630" s="238"/>
    </row>
    <row r="11631" spans="8:8" x14ac:dyDescent="0.2">
      <c r="H11631" s="238"/>
    </row>
    <row r="11632" spans="8:8" x14ac:dyDescent="0.2">
      <c r="H11632" s="238"/>
    </row>
    <row r="11633" spans="8:8" x14ac:dyDescent="0.2">
      <c r="H11633" s="238"/>
    </row>
    <row r="11634" spans="8:8" x14ac:dyDescent="0.2">
      <c r="H11634" s="238"/>
    </row>
    <row r="11635" spans="8:8" x14ac:dyDescent="0.2">
      <c r="H11635" s="238"/>
    </row>
    <row r="11636" spans="8:8" x14ac:dyDescent="0.2">
      <c r="H11636" s="238"/>
    </row>
    <row r="11637" spans="8:8" x14ac:dyDescent="0.2">
      <c r="H11637" s="238"/>
    </row>
    <row r="11638" spans="8:8" x14ac:dyDescent="0.2">
      <c r="H11638" s="238"/>
    </row>
    <row r="11639" spans="8:8" x14ac:dyDescent="0.2">
      <c r="H11639" s="238"/>
    </row>
    <row r="11640" spans="8:8" x14ac:dyDescent="0.2">
      <c r="H11640" s="238"/>
    </row>
    <row r="11641" spans="8:8" x14ac:dyDescent="0.2">
      <c r="H11641" s="238"/>
    </row>
    <row r="11642" spans="8:8" x14ac:dyDescent="0.2">
      <c r="H11642" s="238"/>
    </row>
    <row r="11643" spans="8:8" x14ac:dyDescent="0.2">
      <c r="H11643" s="238"/>
    </row>
    <row r="11644" spans="8:8" x14ac:dyDescent="0.2">
      <c r="H11644" s="238"/>
    </row>
    <row r="11645" spans="8:8" x14ac:dyDescent="0.2">
      <c r="H11645" s="238"/>
    </row>
    <row r="11646" spans="8:8" x14ac:dyDescent="0.2">
      <c r="H11646" s="238"/>
    </row>
    <row r="11647" spans="8:8" x14ac:dyDescent="0.2">
      <c r="H11647" s="238"/>
    </row>
    <row r="11648" spans="8:8" x14ac:dyDescent="0.2">
      <c r="H11648" s="238"/>
    </row>
    <row r="11649" spans="8:8" x14ac:dyDescent="0.2">
      <c r="H11649" s="238"/>
    </row>
    <row r="11650" spans="8:8" x14ac:dyDescent="0.2">
      <c r="H11650" s="238"/>
    </row>
    <row r="11651" spans="8:8" x14ac:dyDescent="0.2">
      <c r="H11651" s="238"/>
    </row>
    <row r="11652" spans="8:8" x14ac:dyDescent="0.2">
      <c r="H11652" s="238"/>
    </row>
    <row r="11653" spans="8:8" x14ac:dyDescent="0.2">
      <c r="H11653" s="238"/>
    </row>
    <row r="11654" spans="8:8" x14ac:dyDescent="0.2">
      <c r="H11654" s="238"/>
    </row>
    <row r="11655" spans="8:8" x14ac:dyDescent="0.2">
      <c r="H11655" s="238"/>
    </row>
    <row r="11656" spans="8:8" x14ac:dyDescent="0.2">
      <c r="H11656" s="238"/>
    </row>
    <row r="11657" spans="8:8" x14ac:dyDescent="0.2">
      <c r="H11657" s="238"/>
    </row>
    <row r="11658" spans="8:8" x14ac:dyDescent="0.2">
      <c r="H11658" s="238"/>
    </row>
    <row r="11659" spans="8:8" x14ac:dyDescent="0.2">
      <c r="H11659" s="238"/>
    </row>
    <row r="11660" spans="8:8" x14ac:dyDescent="0.2">
      <c r="H11660" s="238"/>
    </row>
    <row r="11661" spans="8:8" x14ac:dyDescent="0.2">
      <c r="H11661" s="238"/>
    </row>
    <row r="11662" spans="8:8" x14ac:dyDescent="0.2">
      <c r="H11662" s="238"/>
    </row>
    <row r="11663" spans="8:8" x14ac:dyDescent="0.2">
      <c r="H11663" s="238"/>
    </row>
    <row r="11664" spans="8:8" x14ac:dyDescent="0.2">
      <c r="H11664" s="238"/>
    </row>
    <row r="11665" spans="8:8" x14ac:dyDescent="0.2">
      <c r="H11665" s="238"/>
    </row>
    <row r="11666" spans="8:8" x14ac:dyDescent="0.2">
      <c r="H11666" s="238"/>
    </row>
    <row r="11667" spans="8:8" x14ac:dyDescent="0.2">
      <c r="H11667" s="238"/>
    </row>
    <row r="11668" spans="8:8" x14ac:dyDescent="0.2">
      <c r="H11668" s="238"/>
    </row>
    <row r="11669" spans="8:8" x14ac:dyDescent="0.2">
      <c r="H11669" s="238"/>
    </row>
    <row r="11670" spans="8:8" x14ac:dyDescent="0.2">
      <c r="H11670" s="238"/>
    </row>
    <row r="11671" spans="8:8" x14ac:dyDescent="0.2">
      <c r="H11671" s="238"/>
    </row>
    <row r="11672" spans="8:8" x14ac:dyDescent="0.2">
      <c r="H11672" s="238"/>
    </row>
    <row r="11673" spans="8:8" x14ac:dyDescent="0.2">
      <c r="H11673" s="238"/>
    </row>
    <row r="11674" spans="8:8" x14ac:dyDescent="0.2">
      <c r="H11674" s="238"/>
    </row>
    <row r="11675" spans="8:8" x14ac:dyDescent="0.2">
      <c r="H11675" s="238"/>
    </row>
    <row r="11676" spans="8:8" x14ac:dyDescent="0.2">
      <c r="H11676" s="238"/>
    </row>
    <row r="11677" spans="8:8" x14ac:dyDescent="0.2">
      <c r="H11677" s="238"/>
    </row>
    <row r="11678" spans="8:8" x14ac:dyDescent="0.2">
      <c r="H11678" s="238"/>
    </row>
    <row r="11679" spans="8:8" x14ac:dyDescent="0.2">
      <c r="H11679" s="238"/>
    </row>
    <row r="11680" spans="8:8" x14ac:dyDescent="0.2">
      <c r="H11680" s="238"/>
    </row>
    <row r="11681" spans="8:8" x14ac:dyDescent="0.2">
      <c r="H11681" s="238"/>
    </row>
    <row r="11682" spans="8:8" x14ac:dyDescent="0.2">
      <c r="H11682" s="238"/>
    </row>
    <row r="11683" spans="8:8" x14ac:dyDescent="0.2">
      <c r="H11683" s="238"/>
    </row>
    <row r="11684" spans="8:8" x14ac:dyDescent="0.2">
      <c r="H11684" s="238"/>
    </row>
    <row r="11685" spans="8:8" x14ac:dyDescent="0.2">
      <c r="H11685" s="238"/>
    </row>
    <row r="11686" spans="8:8" x14ac:dyDescent="0.2">
      <c r="H11686" s="238"/>
    </row>
    <row r="11687" spans="8:8" x14ac:dyDescent="0.2">
      <c r="H11687" s="238"/>
    </row>
    <row r="11688" spans="8:8" x14ac:dyDescent="0.2">
      <c r="H11688" s="238"/>
    </row>
    <row r="11689" spans="8:8" x14ac:dyDescent="0.2">
      <c r="H11689" s="238"/>
    </row>
    <row r="11690" spans="8:8" x14ac:dyDescent="0.2">
      <c r="H11690" s="238"/>
    </row>
    <row r="11691" spans="8:8" x14ac:dyDescent="0.2">
      <c r="H11691" s="238"/>
    </row>
    <row r="11692" spans="8:8" x14ac:dyDescent="0.2">
      <c r="H11692" s="238"/>
    </row>
    <row r="11693" spans="8:8" x14ac:dyDescent="0.2">
      <c r="H11693" s="238"/>
    </row>
    <row r="11694" spans="8:8" x14ac:dyDescent="0.2">
      <c r="H11694" s="238"/>
    </row>
    <row r="11695" spans="8:8" x14ac:dyDescent="0.2">
      <c r="H11695" s="238"/>
    </row>
    <row r="11696" spans="8:8" x14ac:dyDescent="0.2">
      <c r="H11696" s="238"/>
    </row>
    <row r="11697" spans="8:8" x14ac:dyDescent="0.2">
      <c r="H11697" s="238"/>
    </row>
    <row r="11698" spans="8:8" x14ac:dyDescent="0.2">
      <c r="H11698" s="238"/>
    </row>
    <row r="11699" spans="8:8" x14ac:dyDescent="0.2">
      <c r="H11699" s="238"/>
    </row>
    <row r="11700" spans="8:8" x14ac:dyDescent="0.2">
      <c r="H11700" s="238"/>
    </row>
    <row r="11701" spans="8:8" x14ac:dyDescent="0.2">
      <c r="H11701" s="238"/>
    </row>
    <row r="11702" spans="8:8" x14ac:dyDescent="0.2">
      <c r="H11702" s="238"/>
    </row>
    <row r="11703" spans="8:8" x14ac:dyDescent="0.2">
      <c r="H11703" s="238"/>
    </row>
    <row r="11704" spans="8:8" x14ac:dyDescent="0.2">
      <c r="H11704" s="238"/>
    </row>
    <row r="11705" spans="8:8" x14ac:dyDescent="0.2">
      <c r="H11705" s="238"/>
    </row>
    <row r="11706" spans="8:8" x14ac:dyDescent="0.2">
      <c r="H11706" s="238"/>
    </row>
    <row r="11707" spans="8:8" x14ac:dyDescent="0.2">
      <c r="H11707" s="238"/>
    </row>
    <row r="11708" spans="8:8" x14ac:dyDescent="0.2">
      <c r="H11708" s="238"/>
    </row>
    <row r="11709" spans="8:8" x14ac:dyDescent="0.2">
      <c r="H11709" s="238"/>
    </row>
    <row r="11710" spans="8:8" x14ac:dyDescent="0.2">
      <c r="H11710" s="238"/>
    </row>
    <row r="11711" spans="8:8" x14ac:dyDescent="0.2">
      <c r="H11711" s="238"/>
    </row>
    <row r="11712" spans="8:8" x14ac:dyDescent="0.2">
      <c r="H11712" s="238"/>
    </row>
    <row r="11713" spans="8:8" x14ac:dyDescent="0.2">
      <c r="H11713" s="238"/>
    </row>
    <row r="11714" spans="8:8" x14ac:dyDescent="0.2">
      <c r="H11714" s="238"/>
    </row>
    <row r="11715" spans="8:8" x14ac:dyDescent="0.2">
      <c r="H11715" s="238"/>
    </row>
    <row r="11716" spans="8:8" x14ac:dyDescent="0.2">
      <c r="H11716" s="238"/>
    </row>
    <row r="11717" spans="8:8" x14ac:dyDescent="0.2">
      <c r="H11717" s="238"/>
    </row>
    <row r="11718" spans="8:8" x14ac:dyDescent="0.2">
      <c r="H11718" s="238"/>
    </row>
    <row r="11719" spans="8:8" x14ac:dyDescent="0.2">
      <c r="H11719" s="238"/>
    </row>
    <row r="11720" spans="8:8" x14ac:dyDescent="0.2">
      <c r="H11720" s="238"/>
    </row>
    <row r="11721" spans="8:8" x14ac:dyDescent="0.2">
      <c r="H11721" s="238"/>
    </row>
    <row r="11722" spans="8:8" x14ac:dyDescent="0.2">
      <c r="H11722" s="238"/>
    </row>
    <row r="11723" spans="8:8" x14ac:dyDescent="0.2">
      <c r="H11723" s="238"/>
    </row>
    <row r="11724" spans="8:8" x14ac:dyDescent="0.2">
      <c r="H11724" s="238"/>
    </row>
    <row r="11725" spans="8:8" x14ac:dyDescent="0.2">
      <c r="H11725" s="238"/>
    </row>
    <row r="11726" spans="8:8" x14ac:dyDescent="0.2">
      <c r="H11726" s="238"/>
    </row>
    <row r="11727" spans="8:8" x14ac:dyDescent="0.2">
      <c r="H11727" s="238"/>
    </row>
    <row r="11728" spans="8:8" x14ac:dyDescent="0.2">
      <c r="H11728" s="238"/>
    </row>
    <row r="11729" spans="8:8" x14ac:dyDescent="0.2">
      <c r="H11729" s="238"/>
    </row>
    <row r="11730" spans="8:8" x14ac:dyDescent="0.2">
      <c r="H11730" s="238"/>
    </row>
    <row r="11731" spans="8:8" x14ac:dyDescent="0.2">
      <c r="H11731" s="238"/>
    </row>
    <row r="11732" spans="8:8" x14ac:dyDescent="0.2">
      <c r="H11732" s="238"/>
    </row>
    <row r="11733" spans="8:8" x14ac:dyDescent="0.2">
      <c r="H11733" s="238"/>
    </row>
    <row r="11734" spans="8:8" x14ac:dyDescent="0.2">
      <c r="H11734" s="238"/>
    </row>
    <row r="11735" spans="8:8" x14ac:dyDescent="0.2">
      <c r="H11735" s="238"/>
    </row>
    <row r="11736" spans="8:8" x14ac:dyDescent="0.2">
      <c r="H11736" s="238"/>
    </row>
    <row r="11737" spans="8:8" x14ac:dyDescent="0.2">
      <c r="H11737" s="238"/>
    </row>
    <row r="11738" spans="8:8" x14ac:dyDescent="0.2">
      <c r="H11738" s="238"/>
    </row>
    <row r="11739" spans="8:8" x14ac:dyDescent="0.2">
      <c r="H11739" s="238"/>
    </row>
    <row r="11740" spans="8:8" x14ac:dyDescent="0.2">
      <c r="H11740" s="238"/>
    </row>
    <row r="11741" spans="8:8" x14ac:dyDescent="0.2">
      <c r="H11741" s="238"/>
    </row>
    <row r="11742" spans="8:8" x14ac:dyDescent="0.2">
      <c r="H11742" s="238"/>
    </row>
    <row r="11743" spans="8:8" x14ac:dyDescent="0.2">
      <c r="H11743" s="238"/>
    </row>
    <row r="11744" spans="8:8" x14ac:dyDescent="0.2">
      <c r="H11744" s="238"/>
    </row>
    <row r="11745" spans="8:8" x14ac:dyDescent="0.2">
      <c r="H11745" s="238"/>
    </row>
    <row r="11746" spans="8:8" x14ac:dyDescent="0.2">
      <c r="H11746" s="238"/>
    </row>
    <row r="11747" spans="8:8" x14ac:dyDescent="0.2">
      <c r="H11747" s="238"/>
    </row>
    <row r="11748" spans="8:8" x14ac:dyDescent="0.2">
      <c r="H11748" s="238"/>
    </row>
    <row r="11749" spans="8:8" x14ac:dyDescent="0.2">
      <c r="H11749" s="238"/>
    </row>
    <row r="11750" spans="8:8" x14ac:dyDescent="0.2">
      <c r="H11750" s="238"/>
    </row>
    <row r="11751" spans="8:8" x14ac:dyDescent="0.2">
      <c r="H11751" s="238"/>
    </row>
    <row r="11752" spans="8:8" x14ac:dyDescent="0.2">
      <c r="H11752" s="238"/>
    </row>
    <row r="11753" spans="8:8" x14ac:dyDescent="0.2">
      <c r="H11753" s="238"/>
    </row>
    <row r="11754" spans="8:8" x14ac:dyDescent="0.2">
      <c r="H11754" s="238"/>
    </row>
    <row r="11755" spans="8:8" x14ac:dyDescent="0.2">
      <c r="H11755" s="238"/>
    </row>
    <row r="11756" spans="8:8" x14ac:dyDescent="0.2">
      <c r="H11756" s="238"/>
    </row>
    <row r="11757" spans="8:8" x14ac:dyDescent="0.2">
      <c r="H11757" s="238"/>
    </row>
    <row r="11758" spans="8:8" x14ac:dyDescent="0.2">
      <c r="H11758" s="238"/>
    </row>
    <row r="11759" spans="8:8" x14ac:dyDescent="0.2">
      <c r="H11759" s="238"/>
    </row>
    <row r="11760" spans="8:8" x14ac:dyDescent="0.2">
      <c r="H11760" s="238"/>
    </row>
    <row r="11761" spans="8:8" x14ac:dyDescent="0.2">
      <c r="H11761" s="238"/>
    </row>
    <row r="11762" spans="8:8" x14ac:dyDescent="0.2">
      <c r="H11762" s="238"/>
    </row>
    <row r="11763" spans="8:8" x14ac:dyDescent="0.2">
      <c r="H11763" s="238"/>
    </row>
    <row r="11764" spans="8:8" x14ac:dyDescent="0.2">
      <c r="H11764" s="238"/>
    </row>
    <row r="11765" spans="8:8" x14ac:dyDescent="0.2">
      <c r="H11765" s="238"/>
    </row>
    <row r="11766" spans="8:8" x14ac:dyDescent="0.2">
      <c r="H11766" s="238"/>
    </row>
    <row r="11767" spans="8:8" x14ac:dyDescent="0.2">
      <c r="H11767" s="238"/>
    </row>
    <row r="11768" spans="8:8" x14ac:dyDescent="0.2">
      <c r="H11768" s="238"/>
    </row>
    <row r="11769" spans="8:8" x14ac:dyDescent="0.2">
      <c r="H11769" s="238"/>
    </row>
    <row r="11770" spans="8:8" x14ac:dyDescent="0.2">
      <c r="H11770" s="238"/>
    </row>
    <row r="11771" spans="8:8" x14ac:dyDescent="0.2">
      <c r="H11771" s="238"/>
    </row>
    <row r="11772" spans="8:8" x14ac:dyDescent="0.2">
      <c r="H11772" s="238"/>
    </row>
    <row r="11773" spans="8:8" x14ac:dyDescent="0.2">
      <c r="H11773" s="238"/>
    </row>
    <row r="11774" spans="8:8" x14ac:dyDescent="0.2">
      <c r="H11774" s="238"/>
    </row>
    <row r="11775" spans="8:8" x14ac:dyDescent="0.2">
      <c r="H11775" s="238"/>
    </row>
    <row r="11776" spans="8:8" x14ac:dyDescent="0.2">
      <c r="H11776" s="238"/>
    </row>
    <row r="11777" spans="8:8" x14ac:dyDescent="0.2">
      <c r="H11777" s="238"/>
    </row>
    <row r="11778" spans="8:8" x14ac:dyDescent="0.2">
      <c r="H11778" s="238"/>
    </row>
    <row r="11779" spans="8:8" x14ac:dyDescent="0.2">
      <c r="H11779" s="238"/>
    </row>
    <row r="11780" spans="8:8" x14ac:dyDescent="0.2">
      <c r="H11780" s="238"/>
    </row>
    <row r="11781" spans="8:8" x14ac:dyDescent="0.2">
      <c r="H11781" s="238"/>
    </row>
    <row r="11782" spans="8:8" x14ac:dyDescent="0.2">
      <c r="H11782" s="238"/>
    </row>
    <row r="11783" spans="8:8" x14ac:dyDescent="0.2">
      <c r="H11783" s="238"/>
    </row>
    <row r="11784" spans="8:8" x14ac:dyDescent="0.2">
      <c r="H11784" s="238"/>
    </row>
    <row r="11785" spans="8:8" x14ac:dyDescent="0.2">
      <c r="H11785" s="238"/>
    </row>
    <row r="11786" spans="8:8" x14ac:dyDescent="0.2">
      <c r="H11786" s="238"/>
    </row>
    <row r="11787" spans="8:8" x14ac:dyDescent="0.2">
      <c r="H11787" s="238"/>
    </row>
    <row r="11788" spans="8:8" x14ac:dyDescent="0.2">
      <c r="H11788" s="238"/>
    </row>
    <row r="11789" spans="8:8" x14ac:dyDescent="0.2">
      <c r="H11789" s="238"/>
    </row>
    <row r="11790" spans="8:8" x14ac:dyDescent="0.2">
      <c r="H11790" s="238"/>
    </row>
    <row r="11791" spans="8:8" x14ac:dyDescent="0.2">
      <c r="H11791" s="238"/>
    </row>
    <row r="11792" spans="8:8" x14ac:dyDescent="0.2">
      <c r="H11792" s="238"/>
    </row>
    <row r="11793" spans="8:8" x14ac:dyDescent="0.2">
      <c r="H11793" s="238"/>
    </row>
    <row r="11794" spans="8:8" x14ac:dyDescent="0.2">
      <c r="H11794" s="238"/>
    </row>
    <row r="11795" spans="8:8" x14ac:dyDescent="0.2">
      <c r="H11795" s="238"/>
    </row>
    <row r="11796" spans="8:8" x14ac:dyDescent="0.2">
      <c r="H11796" s="238"/>
    </row>
    <row r="11797" spans="8:8" x14ac:dyDescent="0.2">
      <c r="H11797" s="238"/>
    </row>
    <row r="11798" spans="8:8" x14ac:dyDescent="0.2">
      <c r="H11798" s="238"/>
    </row>
    <row r="11799" spans="8:8" x14ac:dyDescent="0.2">
      <c r="H11799" s="238"/>
    </row>
    <row r="11800" spans="8:8" x14ac:dyDescent="0.2">
      <c r="H11800" s="238"/>
    </row>
    <row r="11801" spans="8:8" x14ac:dyDescent="0.2">
      <c r="H11801" s="238"/>
    </row>
    <row r="11802" spans="8:8" x14ac:dyDescent="0.2">
      <c r="H11802" s="238"/>
    </row>
    <row r="11803" spans="8:8" x14ac:dyDescent="0.2">
      <c r="H11803" s="238"/>
    </row>
    <row r="11804" spans="8:8" x14ac:dyDescent="0.2">
      <c r="H11804" s="238"/>
    </row>
    <row r="11805" spans="8:8" x14ac:dyDescent="0.2">
      <c r="H11805" s="238"/>
    </row>
    <row r="11806" spans="8:8" x14ac:dyDescent="0.2">
      <c r="H11806" s="238"/>
    </row>
    <row r="11807" spans="8:8" x14ac:dyDescent="0.2">
      <c r="H11807" s="238"/>
    </row>
    <row r="11808" spans="8:8" x14ac:dyDescent="0.2">
      <c r="H11808" s="238"/>
    </row>
    <row r="11809" spans="8:8" x14ac:dyDescent="0.2">
      <c r="H11809" s="238"/>
    </row>
    <row r="11810" spans="8:8" x14ac:dyDescent="0.2">
      <c r="H11810" s="238"/>
    </row>
    <row r="11811" spans="8:8" x14ac:dyDescent="0.2">
      <c r="H11811" s="238"/>
    </row>
    <row r="11812" spans="8:8" x14ac:dyDescent="0.2">
      <c r="H11812" s="238"/>
    </row>
    <row r="11813" spans="8:8" x14ac:dyDescent="0.2">
      <c r="H11813" s="238"/>
    </row>
    <row r="11814" spans="8:8" x14ac:dyDescent="0.2">
      <c r="H11814" s="238"/>
    </row>
    <row r="11815" spans="8:8" x14ac:dyDescent="0.2">
      <c r="H11815" s="238"/>
    </row>
    <row r="11816" spans="8:8" x14ac:dyDescent="0.2">
      <c r="H11816" s="238"/>
    </row>
    <row r="11817" spans="8:8" x14ac:dyDescent="0.2">
      <c r="H11817" s="238"/>
    </row>
    <row r="11818" spans="8:8" x14ac:dyDescent="0.2">
      <c r="H11818" s="238"/>
    </row>
    <row r="11819" spans="8:8" x14ac:dyDescent="0.2">
      <c r="H11819" s="238"/>
    </row>
    <row r="11820" spans="8:8" x14ac:dyDescent="0.2">
      <c r="H11820" s="238"/>
    </row>
    <row r="11821" spans="8:8" x14ac:dyDescent="0.2">
      <c r="H11821" s="238"/>
    </row>
    <row r="11822" spans="8:8" x14ac:dyDescent="0.2">
      <c r="H11822" s="238"/>
    </row>
    <row r="11823" spans="8:8" x14ac:dyDescent="0.2">
      <c r="H11823" s="238"/>
    </row>
    <row r="11824" spans="8:8" x14ac:dyDescent="0.2">
      <c r="H11824" s="238"/>
    </row>
    <row r="11825" spans="8:8" x14ac:dyDescent="0.2">
      <c r="H11825" s="238"/>
    </row>
    <row r="11826" spans="8:8" x14ac:dyDescent="0.2">
      <c r="H11826" s="238"/>
    </row>
    <row r="11827" spans="8:8" x14ac:dyDescent="0.2">
      <c r="H11827" s="238"/>
    </row>
    <row r="11828" spans="8:8" x14ac:dyDescent="0.2">
      <c r="H11828" s="238"/>
    </row>
    <row r="11829" spans="8:8" x14ac:dyDescent="0.2">
      <c r="H11829" s="238"/>
    </row>
    <row r="11830" spans="8:8" x14ac:dyDescent="0.2">
      <c r="H11830" s="238"/>
    </row>
    <row r="11831" spans="8:8" x14ac:dyDescent="0.2">
      <c r="H11831" s="238"/>
    </row>
    <row r="11832" spans="8:8" x14ac:dyDescent="0.2">
      <c r="H11832" s="238"/>
    </row>
    <row r="11833" spans="8:8" x14ac:dyDescent="0.2">
      <c r="H11833" s="238"/>
    </row>
    <row r="11834" spans="8:8" x14ac:dyDescent="0.2">
      <c r="H11834" s="238"/>
    </row>
    <row r="11835" spans="8:8" x14ac:dyDescent="0.2">
      <c r="H11835" s="238"/>
    </row>
    <row r="11836" spans="8:8" x14ac:dyDescent="0.2">
      <c r="H11836" s="238"/>
    </row>
    <row r="11837" spans="8:8" x14ac:dyDescent="0.2">
      <c r="H11837" s="238"/>
    </row>
    <row r="11838" spans="8:8" x14ac:dyDescent="0.2">
      <c r="H11838" s="238"/>
    </row>
    <row r="11839" spans="8:8" x14ac:dyDescent="0.2">
      <c r="H11839" s="238"/>
    </row>
    <row r="11840" spans="8:8" x14ac:dyDescent="0.2">
      <c r="H11840" s="238"/>
    </row>
    <row r="11841" spans="8:8" x14ac:dyDescent="0.2">
      <c r="H11841" s="238"/>
    </row>
    <row r="11842" spans="8:8" x14ac:dyDescent="0.2">
      <c r="H11842" s="238"/>
    </row>
    <row r="11843" spans="8:8" x14ac:dyDescent="0.2">
      <c r="H11843" s="238"/>
    </row>
    <row r="11844" spans="8:8" x14ac:dyDescent="0.2">
      <c r="H11844" s="238"/>
    </row>
    <row r="11845" spans="8:8" x14ac:dyDescent="0.2">
      <c r="H11845" s="238"/>
    </row>
    <row r="11846" spans="8:8" x14ac:dyDescent="0.2">
      <c r="H11846" s="238"/>
    </row>
    <row r="11847" spans="8:8" x14ac:dyDescent="0.2">
      <c r="H11847" s="238"/>
    </row>
    <row r="11848" spans="8:8" x14ac:dyDescent="0.2">
      <c r="H11848" s="238"/>
    </row>
    <row r="11849" spans="8:8" x14ac:dyDescent="0.2">
      <c r="H11849" s="238"/>
    </row>
    <row r="11850" spans="8:8" x14ac:dyDescent="0.2">
      <c r="H11850" s="238"/>
    </row>
    <row r="11851" spans="8:8" x14ac:dyDescent="0.2">
      <c r="H11851" s="238"/>
    </row>
    <row r="11852" spans="8:8" x14ac:dyDescent="0.2">
      <c r="H11852" s="238"/>
    </row>
    <row r="11853" spans="8:8" x14ac:dyDescent="0.2">
      <c r="H11853" s="238"/>
    </row>
    <row r="11854" spans="8:8" x14ac:dyDescent="0.2">
      <c r="H11854" s="238"/>
    </row>
    <row r="11855" spans="8:8" x14ac:dyDescent="0.2">
      <c r="H11855" s="238"/>
    </row>
    <row r="11856" spans="8:8" x14ac:dyDescent="0.2">
      <c r="H11856" s="238"/>
    </row>
    <row r="11857" spans="8:8" x14ac:dyDescent="0.2">
      <c r="H11857" s="238"/>
    </row>
    <row r="11858" spans="8:8" x14ac:dyDescent="0.2">
      <c r="H11858" s="238"/>
    </row>
    <row r="11859" spans="8:8" x14ac:dyDescent="0.2">
      <c r="H11859" s="238"/>
    </row>
    <row r="11860" spans="8:8" x14ac:dyDescent="0.2">
      <c r="H11860" s="238"/>
    </row>
    <row r="11861" spans="8:8" x14ac:dyDescent="0.2">
      <c r="H11861" s="238"/>
    </row>
    <row r="11862" spans="8:8" x14ac:dyDescent="0.2">
      <c r="H11862" s="238"/>
    </row>
    <row r="11863" spans="8:8" x14ac:dyDescent="0.2">
      <c r="H11863" s="238"/>
    </row>
    <row r="11864" spans="8:8" x14ac:dyDescent="0.2">
      <c r="H11864" s="238"/>
    </row>
    <row r="11865" spans="8:8" x14ac:dyDescent="0.2">
      <c r="H11865" s="238"/>
    </row>
    <row r="11866" spans="8:8" x14ac:dyDescent="0.2">
      <c r="H11866" s="238"/>
    </row>
    <row r="11867" spans="8:8" x14ac:dyDescent="0.2">
      <c r="H11867" s="238"/>
    </row>
    <row r="11868" spans="8:8" x14ac:dyDescent="0.2">
      <c r="H11868" s="238"/>
    </row>
    <row r="11869" spans="8:8" x14ac:dyDescent="0.2">
      <c r="H11869" s="238"/>
    </row>
    <row r="11870" spans="8:8" x14ac:dyDescent="0.2">
      <c r="H11870" s="238"/>
    </row>
    <row r="11871" spans="8:8" x14ac:dyDescent="0.2">
      <c r="H11871" s="238"/>
    </row>
    <row r="11872" spans="8:8" x14ac:dyDescent="0.2">
      <c r="H11872" s="238"/>
    </row>
    <row r="11873" spans="8:8" x14ac:dyDescent="0.2">
      <c r="H11873" s="238"/>
    </row>
    <row r="11874" spans="8:8" x14ac:dyDescent="0.2">
      <c r="H11874" s="238"/>
    </row>
    <row r="11875" spans="8:8" x14ac:dyDescent="0.2">
      <c r="H11875" s="238"/>
    </row>
    <row r="11876" spans="8:8" x14ac:dyDescent="0.2">
      <c r="H11876" s="238"/>
    </row>
    <row r="11877" spans="8:8" x14ac:dyDescent="0.2">
      <c r="H11877" s="238"/>
    </row>
    <row r="11878" spans="8:8" x14ac:dyDescent="0.2">
      <c r="H11878" s="238"/>
    </row>
    <row r="11879" spans="8:8" x14ac:dyDescent="0.2">
      <c r="H11879" s="238"/>
    </row>
    <row r="11880" spans="8:8" x14ac:dyDescent="0.2">
      <c r="H11880" s="238"/>
    </row>
    <row r="11881" spans="8:8" x14ac:dyDescent="0.2">
      <c r="H11881" s="238"/>
    </row>
    <row r="11882" spans="8:8" x14ac:dyDescent="0.2">
      <c r="H11882" s="238"/>
    </row>
    <row r="11883" spans="8:8" x14ac:dyDescent="0.2">
      <c r="H11883" s="238"/>
    </row>
    <row r="11884" spans="8:8" x14ac:dyDescent="0.2">
      <c r="H11884" s="238"/>
    </row>
    <row r="11885" spans="8:8" x14ac:dyDescent="0.2">
      <c r="H11885" s="238"/>
    </row>
    <row r="11886" spans="8:8" x14ac:dyDescent="0.2">
      <c r="H11886" s="238"/>
    </row>
    <row r="11887" spans="8:8" x14ac:dyDescent="0.2">
      <c r="H11887" s="238"/>
    </row>
    <row r="11888" spans="8:8" x14ac:dyDescent="0.2">
      <c r="H11888" s="238"/>
    </row>
    <row r="11889" spans="8:8" x14ac:dyDescent="0.2">
      <c r="H11889" s="238"/>
    </row>
    <row r="11890" spans="8:8" x14ac:dyDescent="0.2">
      <c r="H11890" s="238"/>
    </row>
    <row r="11891" spans="8:8" x14ac:dyDescent="0.2">
      <c r="H11891" s="238"/>
    </row>
    <row r="11892" spans="8:8" x14ac:dyDescent="0.2">
      <c r="H11892" s="238"/>
    </row>
    <row r="11893" spans="8:8" x14ac:dyDescent="0.2">
      <c r="H11893" s="238"/>
    </row>
    <row r="11894" spans="8:8" x14ac:dyDescent="0.2">
      <c r="H11894" s="238"/>
    </row>
    <row r="11895" spans="8:8" x14ac:dyDescent="0.2">
      <c r="H11895" s="238"/>
    </row>
    <row r="11896" spans="8:8" x14ac:dyDescent="0.2">
      <c r="H11896" s="238"/>
    </row>
    <row r="11897" spans="8:8" x14ac:dyDescent="0.2">
      <c r="H11897" s="238"/>
    </row>
    <row r="11898" spans="8:8" x14ac:dyDescent="0.2">
      <c r="H11898" s="238"/>
    </row>
    <row r="11899" spans="8:8" x14ac:dyDescent="0.2">
      <c r="H11899" s="238"/>
    </row>
    <row r="11900" spans="8:8" x14ac:dyDescent="0.2">
      <c r="H11900" s="238"/>
    </row>
    <row r="11901" spans="8:8" x14ac:dyDescent="0.2">
      <c r="H11901" s="238"/>
    </row>
    <row r="11902" spans="8:8" x14ac:dyDescent="0.2">
      <c r="H11902" s="238"/>
    </row>
    <row r="11903" spans="8:8" x14ac:dyDescent="0.2">
      <c r="H11903" s="238"/>
    </row>
    <row r="11904" spans="8:8" x14ac:dyDescent="0.2">
      <c r="H11904" s="238"/>
    </row>
    <row r="11905" spans="8:8" x14ac:dyDescent="0.2">
      <c r="H11905" s="238"/>
    </row>
    <row r="11906" spans="8:8" x14ac:dyDescent="0.2">
      <c r="H11906" s="238"/>
    </row>
    <row r="11907" spans="8:8" x14ac:dyDescent="0.2">
      <c r="H11907" s="238"/>
    </row>
    <row r="11908" spans="8:8" x14ac:dyDescent="0.2">
      <c r="H11908" s="238"/>
    </row>
    <row r="11909" spans="8:8" x14ac:dyDescent="0.2">
      <c r="H11909" s="238"/>
    </row>
    <row r="11910" spans="8:8" x14ac:dyDescent="0.2">
      <c r="H11910" s="238"/>
    </row>
    <row r="11911" spans="8:8" x14ac:dyDescent="0.2">
      <c r="H11911" s="238"/>
    </row>
    <row r="11912" spans="8:8" x14ac:dyDescent="0.2">
      <c r="H11912" s="238"/>
    </row>
    <row r="11913" spans="8:8" x14ac:dyDescent="0.2">
      <c r="H11913" s="238"/>
    </row>
    <row r="11914" spans="8:8" x14ac:dyDescent="0.2">
      <c r="H11914" s="238"/>
    </row>
    <row r="11915" spans="8:8" x14ac:dyDescent="0.2">
      <c r="H11915" s="238"/>
    </row>
    <row r="11916" spans="8:8" x14ac:dyDescent="0.2">
      <c r="H11916" s="238"/>
    </row>
    <row r="11917" spans="8:8" x14ac:dyDescent="0.2">
      <c r="H11917" s="238"/>
    </row>
    <row r="11918" spans="8:8" x14ac:dyDescent="0.2">
      <c r="H11918" s="238"/>
    </row>
    <row r="11919" spans="8:8" x14ac:dyDescent="0.2">
      <c r="H11919" s="238"/>
    </row>
    <row r="11920" spans="8:8" x14ac:dyDescent="0.2">
      <c r="H11920" s="238"/>
    </row>
    <row r="11921" spans="8:8" x14ac:dyDescent="0.2">
      <c r="H11921" s="238"/>
    </row>
    <row r="11922" spans="8:8" x14ac:dyDescent="0.2">
      <c r="H11922" s="238"/>
    </row>
    <row r="11923" spans="8:8" x14ac:dyDescent="0.2">
      <c r="H11923" s="238"/>
    </row>
    <row r="11924" spans="8:8" x14ac:dyDescent="0.2">
      <c r="H11924" s="238"/>
    </row>
    <row r="11925" spans="8:8" x14ac:dyDescent="0.2">
      <c r="H11925" s="238"/>
    </row>
    <row r="11926" spans="8:8" x14ac:dyDescent="0.2">
      <c r="H11926" s="238"/>
    </row>
    <row r="11927" spans="8:8" x14ac:dyDescent="0.2">
      <c r="H11927" s="238"/>
    </row>
    <row r="11928" spans="8:8" x14ac:dyDescent="0.2">
      <c r="H11928" s="238"/>
    </row>
    <row r="11929" spans="8:8" x14ac:dyDescent="0.2">
      <c r="H11929" s="238"/>
    </row>
    <row r="11930" spans="8:8" x14ac:dyDescent="0.2">
      <c r="H11930" s="238"/>
    </row>
    <row r="11931" spans="8:8" x14ac:dyDescent="0.2">
      <c r="H11931" s="238"/>
    </row>
    <row r="11932" spans="8:8" x14ac:dyDescent="0.2">
      <c r="H11932" s="238"/>
    </row>
    <row r="11933" spans="8:8" x14ac:dyDescent="0.2">
      <c r="H11933" s="238"/>
    </row>
    <row r="11934" spans="8:8" x14ac:dyDescent="0.2">
      <c r="H11934" s="238"/>
    </row>
    <row r="11935" spans="8:8" x14ac:dyDescent="0.2">
      <c r="H11935" s="238"/>
    </row>
    <row r="11936" spans="8:8" x14ac:dyDescent="0.2">
      <c r="H11936" s="238"/>
    </row>
    <row r="11937" spans="8:8" x14ac:dyDescent="0.2">
      <c r="H11937" s="238"/>
    </row>
    <row r="11938" spans="8:8" x14ac:dyDescent="0.2">
      <c r="H11938" s="238"/>
    </row>
    <row r="11939" spans="8:8" x14ac:dyDescent="0.2">
      <c r="H11939" s="238"/>
    </row>
    <row r="11940" spans="8:8" x14ac:dyDescent="0.2">
      <c r="H11940" s="238"/>
    </row>
    <row r="11941" spans="8:8" x14ac:dyDescent="0.2">
      <c r="H11941" s="238"/>
    </row>
    <row r="11942" spans="8:8" x14ac:dyDescent="0.2">
      <c r="H11942" s="238"/>
    </row>
    <row r="11943" spans="8:8" x14ac:dyDescent="0.2">
      <c r="H11943" s="238"/>
    </row>
    <row r="11944" spans="8:8" x14ac:dyDescent="0.2">
      <c r="H11944" s="238"/>
    </row>
    <row r="11945" spans="8:8" x14ac:dyDescent="0.2">
      <c r="H11945" s="238"/>
    </row>
    <row r="11946" spans="8:8" x14ac:dyDescent="0.2">
      <c r="H11946" s="238"/>
    </row>
    <row r="11947" spans="8:8" x14ac:dyDescent="0.2">
      <c r="H11947" s="238"/>
    </row>
    <row r="11948" spans="8:8" x14ac:dyDescent="0.2">
      <c r="H11948" s="238"/>
    </row>
    <row r="11949" spans="8:8" x14ac:dyDescent="0.2">
      <c r="H11949" s="238"/>
    </row>
    <row r="11950" spans="8:8" x14ac:dyDescent="0.2">
      <c r="H11950" s="238"/>
    </row>
    <row r="11951" spans="8:8" x14ac:dyDescent="0.2">
      <c r="H11951" s="238"/>
    </row>
    <row r="11952" spans="8:8" x14ac:dyDescent="0.2">
      <c r="H11952" s="238"/>
    </row>
    <row r="11953" spans="8:8" x14ac:dyDescent="0.2">
      <c r="H11953" s="238"/>
    </row>
    <row r="11954" spans="8:8" x14ac:dyDescent="0.2">
      <c r="H11954" s="238"/>
    </row>
    <row r="11955" spans="8:8" x14ac:dyDescent="0.2">
      <c r="H11955" s="238"/>
    </row>
    <row r="11956" spans="8:8" x14ac:dyDescent="0.2">
      <c r="H11956" s="238"/>
    </row>
    <row r="11957" spans="8:8" x14ac:dyDescent="0.2">
      <c r="H11957" s="238"/>
    </row>
    <row r="11958" spans="8:8" x14ac:dyDescent="0.2">
      <c r="H11958" s="238"/>
    </row>
    <row r="11959" spans="8:8" x14ac:dyDescent="0.2">
      <c r="H11959" s="238"/>
    </row>
    <row r="11960" spans="8:8" x14ac:dyDescent="0.2">
      <c r="H11960" s="238"/>
    </row>
    <row r="11961" spans="8:8" x14ac:dyDescent="0.2">
      <c r="H11961" s="238"/>
    </row>
    <row r="11962" spans="8:8" x14ac:dyDescent="0.2">
      <c r="H11962" s="238"/>
    </row>
    <row r="11963" spans="8:8" x14ac:dyDescent="0.2">
      <c r="H11963" s="238"/>
    </row>
    <row r="11964" spans="8:8" x14ac:dyDescent="0.2">
      <c r="H11964" s="238"/>
    </row>
    <row r="11965" spans="8:8" x14ac:dyDescent="0.2">
      <c r="H11965" s="238"/>
    </row>
    <row r="11966" spans="8:8" x14ac:dyDescent="0.2">
      <c r="H11966" s="238"/>
    </row>
    <row r="11967" spans="8:8" x14ac:dyDescent="0.2">
      <c r="H11967" s="238"/>
    </row>
    <row r="11968" spans="8:8" x14ac:dyDescent="0.2">
      <c r="H11968" s="238"/>
    </row>
    <row r="11969" spans="8:8" x14ac:dyDescent="0.2">
      <c r="H11969" s="238"/>
    </row>
    <row r="11970" spans="8:8" x14ac:dyDescent="0.2">
      <c r="H11970" s="238"/>
    </row>
    <row r="11971" spans="8:8" x14ac:dyDescent="0.2">
      <c r="H11971" s="238"/>
    </row>
    <row r="11972" spans="8:8" x14ac:dyDescent="0.2">
      <c r="H11972" s="238"/>
    </row>
    <row r="11973" spans="8:8" x14ac:dyDescent="0.2">
      <c r="H11973" s="238"/>
    </row>
    <row r="11974" spans="8:8" x14ac:dyDescent="0.2">
      <c r="H11974" s="238"/>
    </row>
    <row r="11975" spans="8:8" x14ac:dyDescent="0.2">
      <c r="H11975" s="238"/>
    </row>
    <row r="11976" spans="8:8" x14ac:dyDescent="0.2">
      <c r="H11976" s="238"/>
    </row>
    <row r="11977" spans="8:8" x14ac:dyDescent="0.2">
      <c r="H11977" s="238"/>
    </row>
    <row r="11978" spans="8:8" x14ac:dyDescent="0.2">
      <c r="H11978" s="238"/>
    </row>
    <row r="11979" spans="8:8" x14ac:dyDescent="0.2">
      <c r="H11979" s="238"/>
    </row>
    <row r="11980" spans="8:8" x14ac:dyDescent="0.2">
      <c r="H11980" s="238"/>
    </row>
    <row r="11981" spans="8:8" x14ac:dyDescent="0.2">
      <c r="H11981" s="238"/>
    </row>
    <row r="11982" spans="8:8" x14ac:dyDescent="0.2">
      <c r="H11982" s="238"/>
    </row>
    <row r="11983" spans="8:8" x14ac:dyDescent="0.2">
      <c r="H11983" s="238"/>
    </row>
    <row r="11984" spans="8:8" x14ac:dyDescent="0.2">
      <c r="H11984" s="238"/>
    </row>
    <row r="11985" spans="8:8" x14ac:dyDescent="0.2">
      <c r="H11985" s="238"/>
    </row>
    <row r="11986" spans="8:8" x14ac:dyDescent="0.2">
      <c r="H11986" s="238"/>
    </row>
    <row r="11987" spans="8:8" x14ac:dyDescent="0.2">
      <c r="H11987" s="238"/>
    </row>
    <row r="11988" spans="8:8" x14ac:dyDescent="0.2">
      <c r="H11988" s="238"/>
    </row>
    <row r="11989" spans="8:8" x14ac:dyDescent="0.2">
      <c r="H11989" s="238"/>
    </row>
    <row r="11990" spans="8:8" x14ac:dyDescent="0.2">
      <c r="H11990" s="238"/>
    </row>
    <row r="11991" spans="8:8" x14ac:dyDescent="0.2">
      <c r="H11991" s="238"/>
    </row>
    <row r="11992" spans="8:8" x14ac:dyDescent="0.2">
      <c r="H11992" s="238"/>
    </row>
    <row r="11993" spans="8:8" x14ac:dyDescent="0.2">
      <c r="H11993" s="238"/>
    </row>
    <row r="11994" spans="8:8" x14ac:dyDescent="0.2">
      <c r="H11994" s="238"/>
    </row>
    <row r="11995" spans="8:8" x14ac:dyDescent="0.2">
      <c r="H11995" s="238"/>
    </row>
    <row r="11996" spans="8:8" x14ac:dyDescent="0.2">
      <c r="H11996" s="238"/>
    </row>
    <row r="11997" spans="8:8" x14ac:dyDescent="0.2">
      <c r="H11997" s="238"/>
    </row>
    <row r="11998" spans="8:8" x14ac:dyDescent="0.2">
      <c r="H11998" s="238"/>
    </row>
    <row r="11999" spans="8:8" x14ac:dyDescent="0.2">
      <c r="H11999" s="238"/>
    </row>
    <row r="12000" spans="8:8" x14ac:dyDescent="0.2">
      <c r="H12000" s="238"/>
    </row>
    <row r="12001" spans="8:8" x14ac:dyDescent="0.2">
      <c r="H12001" s="238"/>
    </row>
    <row r="12002" spans="8:8" x14ac:dyDescent="0.2">
      <c r="H12002" s="238"/>
    </row>
    <row r="12003" spans="8:8" x14ac:dyDescent="0.2">
      <c r="H12003" s="238"/>
    </row>
    <row r="12004" spans="8:8" x14ac:dyDescent="0.2">
      <c r="H12004" s="238"/>
    </row>
    <row r="12005" spans="8:8" x14ac:dyDescent="0.2">
      <c r="H12005" s="238"/>
    </row>
    <row r="12006" spans="8:8" x14ac:dyDescent="0.2">
      <c r="H12006" s="238"/>
    </row>
    <row r="12007" spans="8:8" x14ac:dyDescent="0.2">
      <c r="H12007" s="238"/>
    </row>
    <row r="12008" spans="8:8" x14ac:dyDescent="0.2">
      <c r="H12008" s="238"/>
    </row>
    <row r="12009" spans="8:8" x14ac:dyDescent="0.2">
      <c r="H12009" s="238"/>
    </row>
    <row r="12010" spans="8:8" x14ac:dyDescent="0.2">
      <c r="H12010" s="238"/>
    </row>
    <row r="12011" spans="8:8" x14ac:dyDescent="0.2">
      <c r="H12011" s="238"/>
    </row>
    <row r="12012" spans="8:8" x14ac:dyDescent="0.2">
      <c r="H12012" s="238"/>
    </row>
    <row r="12013" spans="8:8" x14ac:dyDescent="0.2">
      <c r="H12013" s="238"/>
    </row>
    <row r="12014" spans="8:8" x14ac:dyDescent="0.2">
      <c r="H12014" s="238"/>
    </row>
    <row r="12015" spans="8:8" x14ac:dyDescent="0.2">
      <c r="H12015" s="238"/>
    </row>
    <row r="12016" spans="8:8" x14ac:dyDescent="0.2">
      <c r="H12016" s="238"/>
    </row>
    <row r="12017" spans="8:8" x14ac:dyDescent="0.2">
      <c r="H12017" s="238"/>
    </row>
    <row r="12018" spans="8:8" x14ac:dyDescent="0.2">
      <c r="H12018" s="238"/>
    </row>
    <row r="12019" spans="8:8" x14ac:dyDescent="0.2">
      <c r="H12019" s="238"/>
    </row>
    <row r="12020" spans="8:8" x14ac:dyDescent="0.2">
      <c r="H12020" s="238"/>
    </row>
    <row r="12021" spans="8:8" x14ac:dyDescent="0.2">
      <c r="H12021" s="238"/>
    </row>
    <row r="12022" spans="8:8" x14ac:dyDescent="0.2">
      <c r="H12022" s="238"/>
    </row>
    <row r="12023" spans="8:8" x14ac:dyDescent="0.2">
      <c r="H12023" s="238"/>
    </row>
    <row r="12024" spans="8:8" x14ac:dyDescent="0.2">
      <c r="H12024" s="238"/>
    </row>
    <row r="12025" spans="8:8" x14ac:dyDescent="0.2">
      <c r="H12025" s="238"/>
    </row>
    <row r="12026" spans="8:8" x14ac:dyDescent="0.2">
      <c r="H12026" s="238"/>
    </row>
    <row r="12027" spans="8:8" x14ac:dyDescent="0.2">
      <c r="H12027" s="238"/>
    </row>
    <row r="12028" spans="8:8" x14ac:dyDescent="0.2">
      <c r="H12028" s="238"/>
    </row>
    <row r="12029" spans="8:8" x14ac:dyDescent="0.2">
      <c r="H12029" s="238"/>
    </row>
    <row r="12030" spans="8:8" x14ac:dyDescent="0.2">
      <c r="H12030" s="238"/>
    </row>
    <row r="12031" spans="8:8" x14ac:dyDescent="0.2">
      <c r="H12031" s="238"/>
    </row>
    <row r="12032" spans="8:8" x14ac:dyDescent="0.2">
      <c r="H12032" s="238"/>
    </row>
    <row r="12033" spans="8:8" x14ac:dyDescent="0.2">
      <c r="H12033" s="238"/>
    </row>
    <row r="12034" spans="8:8" x14ac:dyDescent="0.2">
      <c r="H12034" s="238"/>
    </row>
  </sheetData>
  <sheetProtection algorithmName="SHA-512" hashValue="NCrZXrRGuOBADLCJnxIv5N6ZVqEqtXGKFmGI/37D41Ir75g20AZNTnl86rwPIrReS4z4yQEkInujkrAlCX1W1g==" saltValue="ESe0Fo4LyTD/tHmUA+DmJw==" spinCount="100000" sheet="1" objects="1" scenarios="1" selectLockedCells="1" selectUnlockedCells="1"/>
  <autoFilter ref="A2:AB12034" xr:uid="{00000000-0001-0000-0600-000000000000}">
    <sortState xmlns:xlrd2="http://schemas.microsoft.com/office/spreadsheetml/2017/richdata2" ref="A3:AB12034">
      <sortCondition ref="I2:I12034"/>
    </sortState>
  </autoFilter>
  <conditionalFormatting sqref="A3545:A1048576 C1 E1 G1 I1 K1 M1 O1 Q1 S1 U1 W1 Y1 AA1 A1:A2702">
    <cfRule type="duplicateValues" dxfId="2" priority="3"/>
  </conditionalFormatting>
  <conditionalFormatting sqref="A2703:A3544">
    <cfRule type="duplicateValues" dxfId="1" priority="31"/>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ED79A600-4C43-4E1F-801F-4D0CAA9CA4C1}">
            <xm:f>'اختيار المقررات'!$E$2="مستنفذ"</xm:f>
            <x14:dxf>
              <font>
                <color theme="0"/>
              </font>
              <fill>
                <patternFill patternType="none">
                  <bgColor auto="1"/>
                </patternFill>
              </fill>
              <border>
                <left/>
                <right/>
                <top/>
                <bottom/>
                <vertical/>
                <horizontal/>
              </border>
            </x14:dxf>
          </x14:cfRule>
          <xm:sqref>X2:AB2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قانونية-21-22-ف2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2022-07-03T13:59:37Z</cp:lastPrinted>
  <dcterms:created xsi:type="dcterms:W3CDTF">2015-06-05T18:17:20Z</dcterms:created>
  <dcterms:modified xsi:type="dcterms:W3CDTF">2022-08-07T07:33:34Z</dcterms:modified>
</cp:coreProperties>
</file>